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O:\Projekte\UZ-RICHTLINIEN\Uz77_Carsharing\"/>
    </mc:Choice>
  </mc:AlternateContent>
  <xr:revisionPtr revIDLastSave="0" documentId="13_ncr:1_{DC617013-28B4-49AE-8D8B-19F7BA3B684F}" xr6:coauthVersionLast="47" xr6:coauthVersionMax="47" xr10:uidLastSave="{00000000-0000-0000-0000-000000000000}"/>
  <bookViews>
    <workbookView xWindow="-120" yWindow="-120" windowWidth="29040" windowHeight="15840" xr2:uid="{00000000-000D-0000-FFFF-FFFF00000000}"/>
  </bookViews>
  <sheets>
    <sheet name="Titelblatt" sheetId="2" r:id="rId1"/>
    <sheet name="Neue Fahrzeuge 3.2.2_3.2.3" sheetId="3" r:id="rId2"/>
    <sheet name="Modernisierung 3.2.4" sheetId="4" r:id="rId3"/>
    <sheet name="EMob_Segmente 3.2.5_3.2.6" sheetId="6" r:id="rId4"/>
    <sheet name="Basisblatt" sheetId="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6" l="1"/>
  <c r="D68" i="1" l="1"/>
  <c r="AC17" i="3" l="1"/>
  <c r="AC18" i="3"/>
  <c r="AC19" i="3"/>
  <c r="AC20" i="3"/>
  <c r="AC21" i="3"/>
  <c r="AC22" i="3"/>
  <c r="R23" i="3"/>
  <c r="AC23" i="3"/>
  <c r="AC24" i="3"/>
  <c r="R25" i="3"/>
  <c r="AC25" i="3"/>
  <c r="AC26" i="3"/>
  <c r="AC27" i="3"/>
  <c r="R27" i="3" s="1"/>
  <c r="AA27" i="3" s="1"/>
  <c r="AC28" i="3"/>
  <c r="AC29" i="3"/>
  <c r="AC30" i="3"/>
  <c r="AC31" i="3"/>
  <c r="AC32" i="3"/>
  <c r="L32" i="3" s="1"/>
  <c r="AC33" i="3"/>
  <c r="AC34" i="3"/>
  <c r="R34" i="3" s="1"/>
  <c r="AC35" i="3"/>
  <c r="R35" i="3" s="1"/>
  <c r="AA35" i="3" s="1"/>
  <c r="AC36" i="3"/>
  <c r="AC37" i="3"/>
  <c r="AC38" i="3"/>
  <c r="AC39" i="3"/>
  <c r="R39" i="3" s="1"/>
  <c r="AC40" i="3"/>
  <c r="AC41" i="3"/>
  <c r="L41" i="3" s="1"/>
  <c r="AC42" i="3"/>
  <c r="L42" i="3" s="1"/>
  <c r="AC43" i="3"/>
  <c r="R43" i="3" s="1"/>
  <c r="AA43" i="3" s="1"/>
  <c r="L44" i="3"/>
  <c r="Y44" i="3" s="1"/>
  <c r="AC44" i="3"/>
  <c r="AC45" i="3"/>
  <c r="AC46" i="3"/>
  <c r="AC47" i="3"/>
  <c r="R47" i="3" s="1"/>
  <c r="AA47" i="3" s="1"/>
  <c r="AC48" i="3"/>
  <c r="AC49" i="3"/>
  <c r="L49" i="3" s="1"/>
  <c r="R50" i="3"/>
  <c r="AC50" i="3"/>
  <c r="L50" i="3" s="1"/>
  <c r="AC51" i="3"/>
  <c r="R51" i="3" s="1"/>
  <c r="AC52" i="3"/>
  <c r="AC53" i="3"/>
  <c r="AC54" i="3"/>
  <c r="AC55" i="3"/>
  <c r="R55" i="3" s="1"/>
  <c r="AA55" i="3" s="1"/>
  <c r="AC56" i="3"/>
  <c r="AC57" i="3"/>
  <c r="R57" i="3" s="1"/>
  <c r="AA57" i="3" s="1"/>
  <c r="AC58" i="3"/>
  <c r="L58" i="3" s="1"/>
  <c r="R59" i="3"/>
  <c r="AC59" i="3"/>
  <c r="L60" i="3"/>
  <c r="Y60" i="3" s="1"/>
  <c r="AC60" i="3"/>
  <c r="AC61" i="3"/>
  <c r="L61" i="3" s="1"/>
  <c r="AC62" i="3"/>
  <c r="R63" i="3"/>
  <c r="AA63" i="3" s="1"/>
  <c r="AC63" i="3"/>
  <c r="AC64" i="3"/>
  <c r="L65" i="3"/>
  <c r="AC65" i="3"/>
  <c r="R65" i="3" s="1"/>
  <c r="AA65" i="3" s="1"/>
  <c r="AC66" i="3"/>
  <c r="R67" i="3"/>
  <c r="AC67" i="3"/>
  <c r="AC68" i="3"/>
  <c r="AC69" i="3"/>
  <c r="AC70" i="3"/>
  <c r="AC71" i="3"/>
  <c r="R71" i="3" s="1"/>
  <c r="AA71" i="3" s="1"/>
  <c r="AC72" i="3"/>
  <c r="AC73" i="3"/>
  <c r="AC74" i="3"/>
  <c r="AC75" i="3"/>
  <c r="L75" i="3" s="1"/>
  <c r="L76" i="3"/>
  <c r="AC76" i="3"/>
  <c r="AC77" i="3"/>
  <c r="AC78" i="3"/>
  <c r="R78" i="3" s="1"/>
  <c r="AA78" i="3" s="1"/>
  <c r="AC79" i="3"/>
  <c r="L80" i="3"/>
  <c r="AC80" i="3"/>
  <c r="R80" i="3" s="1"/>
  <c r="AA80" i="3" s="1"/>
  <c r="R81" i="3"/>
  <c r="AC81" i="3"/>
  <c r="L81" i="3" s="1"/>
  <c r="AC82" i="3"/>
  <c r="AC83" i="3"/>
  <c r="L83" i="3" s="1"/>
  <c r="L84" i="3"/>
  <c r="AC84" i="3"/>
  <c r="AC85" i="3"/>
  <c r="AC86" i="3"/>
  <c r="R86" i="3" s="1"/>
  <c r="AA86" i="3" s="1"/>
  <c r="AC87" i="3"/>
  <c r="AC88" i="3"/>
  <c r="R89" i="3"/>
  <c r="AC89" i="3"/>
  <c r="L89" i="3" s="1"/>
  <c r="AC90" i="3"/>
  <c r="L91" i="3"/>
  <c r="AC91" i="3"/>
  <c r="AC92" i="3"/>
  <c r="L92" i="3" s="1"/>
  <c r="AC93" i="3"/>
  <c r="AC94" i="3"/>
  <c r="R94" i="3" s="1"/>
  <c r="AA94" i="3" s="1"/>
  <c r="AC95" i="3"/>
  <c r="L96" i="3"/>
  <c r="R96" i="3"/>
  <c r="AA96" i="3" s="1"/>
  <c r="AC96" i="3"/>
  <c r="AC97" i="3"/>
  <c r="L97" i="3" s="1"/>
  <c r="AC98" i="3"/>
  <c r="L99" i="3"/>
  <c r="AC99" i="3"/>
  <c r="L100" i="3"/>
  <c r="AC100" i="3"/>
  <c r="AC101" i="3"/>
  <c r="AC102" i="3"/>
  <c r="R102" i="3" s="1"/>
  <c r="AA102" i="3" s="1"/>
  <c r="AC103" i="3"/>
  <c r="L104" i="3"/>
  <c r="R104" i="3"/>
  <c r="AA104" i="3" s="1"/>
  <c r="AC104" i="3"/>
  <c r="R105" i="3"/>
  <c r="AC105" i="3"/>
  <c r="L105" i="3" s="1"/>
  <c r="AC106" i="3"/>
  <c r="AC107" i="3"/>
  <c r="AC108" i="3"/>
  <c r="R109" i="3"/>
  <c r="AC109" i="3"/>
  <c r="AC110" i="3"/>
  <c r="R110" i="3" s="1"/>
  <c r="AA110" i="3" s="1"/>
  <c r="AC111" i="3"/>
  <c r="R112" i="3"/>
  <c r="AC112" i="3"/>
  <c r="AC113" i="3"/>
  <c r="AC114" i="3"/>
  <c r="R114" i="3" s="1"/>
  <c r="AA114" i="3" s="1"/>
  <c r="AC115" i="3"/>
  <c r="AC116" i="3"/>
  <c r="R116" i="3" s="1"/>
  <c r="AC117" i="3"/>
  <c r="AC118" i="3"/>
  <c r="R118" i="3" s="1"/>
  <c r="AC119" i="3"/>
  <c r="AC120" i="3"/>
  <c r="R120" i="3" s="1"/>
  <c r="AC121" i="3"/>
  <c r="R121" i="3" s="1"/>
  <c r="AC122" i="3"/>
  <c r="AC123" i="3"/>
  <c r="AC124" i="3"/>
  <c r="AC125" i="3"/>
  <c r="R125" i="3" s="1"/>
  <c r="AC126" i="3"/>
  <c r="R126" i="3" s="1"/>
  <c r="AA126" i="3" s="1"/>
  <c r="AC127" i="3"/>
  <c r="AC128" i="3"/>
  <c r="R128" i="3" s="1"/>
  <c r="AC129" i="3"/>
  <c r="AC130" i="3"/>
  <c r="R130" i="3" s="1"/>
  <c r="AC131" i="3"/>
  <c r="L131" i="3" s="1"/>
  <c r="AC132" i="3"/>
  <c r="AC133" i="3"/>
  <c r="AC134" i="3"/>
  <c r="L135" i="3"/>
  <c r="AC135" i="3"/>
  <c r="AC136" i="3"/>
  <c r="AC137" i="3"/>
  <c r="R137" i="3" s="1"/>
  <c r="R138" i="3"/>
  <c r="AA138" i="3" s="1"/>
  <c r="AC138" i="3"/>
  <c r="AC139" i="3"/>
  <c r="L140" i="3"/>
  <c r="AC140" i="3"/>
  <c r="R140" i="3" s="1"/>
  <c r="AC141" i="3"/>
  <c r="R141" i="3" s="1"/>
  <c r="AC142" i="3"/>
  <c r="AC143" i="3"/>
  <c r="AC144" i="3"/>
  <c r="AC145" i="3"/>
  <c r="AC146" i="3"/>
  <c r="AC147" i="3"/>
  <c r="L147" i="3" s="1"/>
  <c r="AC148" i="3"/>
  <c r="AC149" i="3"/>
  <c r="R149" i="3" s="1"/>
  <c r="AC150" i="3"/>
  <c r="AC151" i="3"/>
  <c r="AC152" i="3"/>
  <c r="AC153" i="3"/>
  <c r="L153" i="3" s="1"/>
  <c r="AA154" i="3"/>
  <c r="AC154" i="3"/>
  <c r="R154" i="3" s="1"/>
  <c r="AC155" i="3"/>
  <c r="AC156" i="3"/>
  <c r="AC157" i="3"/>
  <c r="AC158" i="3"/>
  <c r="R158" i="3" s="1"/>
  <c r="AA158" i="3" s="1"/>
  <c r="AC159" i="3"/>
  <c r="L160" i="3"/>
  <c r="R160" i="3"/>
  <c r="AA160" i="3" s="1"/>
  <c r="AC160" i="3"/>
  <c r="AC161" i="3"/>
  <c r="AC162" i="3"/>
  <c r="AC163" i="3"/>
  <c r="L163" i="3" s="1"/>
  <c r="AC164" i="3"/>
  <c r="AC165" i="3"/>
  <c r="AC166" i="3"/>
  <c r="AC167" i="3"/>
  <c r="AC168" i="3"/>
  <c r="L169" i="3"/>
  <c r="AC169" i="3"/>
  <c r="AC170" i="3"/>
  <c r="AC171" i="3"/>
  <c r="AC172" i="3"/>
  <c r="AC173" i="3"/>
  <c r="R174" i="3"/>
  <c r="AA174" i="3" s="1"/>
  <c r="AC174" i="3"/>
  <c r="AC175" i="3"/>
  <c r="AC176" i="3"/>
  <c r="L176" i="3" s="1"/>
  <c r="AC177" i="3"/>
  <c r="AC178" i="3"/>
  <c r="L179" i="3"/>
  <c r="AC179" i="3"/>
  <c r="AC180" i="3"/>
  <c r="AC181" i="3"/>
  <c r="R181" i="3" s="1"/>
  <c r="AC182" i="3"/>
  <c r="AC183" i="3"/>
  <c r="AC184" i="3"/>
  <c r="L185" i="3"/>
  <c r="AC185" i="3"/>
  <c r="AC186" i="3"/>
  <c r="AC187" i="3"/>
  <c r="AC188" i="3"/>
  <c r="AC189" i="3"/>
  <c r="AC190" i="3"/>
  <c r="AC191" i="3"/>
  <c r="AC192" i="3"/>
  <c r="AC193" i="3"/>
  <c r="R193" i="3" s="1"/>
  <c r="AA193" i="3" s="1"/>
  <c r="AC194" i="3"/>
  <c r="AC195" i="3"/>
  <c r="R196" i="3"/>
  <c r="AC196" i="3"/>
  <c r="AC197" i="3"/>
  <c r="AC198" i="3"/>
  <c r="AC199" i="3"/>
  <c r="AC200" i="3"/>
  <c r="AC201" i="3"/>
  <c r="AC202" i="3"/>
  <c r="AC203" i="3"/>
  <c r="L204" i="3"/>
  <c r="AC204" i="3"/>
  <c r="AC205" i="3"/>
  <c r="R205" i="3" s="1"/>
  <c r="AA205" i="3" s="1"/>
  <c r="AC206" i="3"/>
  <c r="AC207" i="3"/>
  <c r="AC208" i="3"/>
  <c r="L208" i="3" s="1"/>
  <c r="R209" i="3"/>
  <c r="AA209" i="3" s="1"/>
  <c r="AC209" i="3"/>
  <c r="AC210" i="3"/>
  <c r="AC211" i="3"/>
  <c r="AC212" i="3"/>
  <c r="R213" i="3"/>
  <c r="AA213" i="3" s="1"/>
  <c r="AC213" i="3"/>
  <c r="AC214" i="3"/>
  <c r="L215" i="3"/>
  <c r="AC215" i="3"/>
  <c r="AC216" i="3"/>
  <c r="AC217" i="3"/>
  <c r="R217" i="3" s="1"/>
  <c r="AA217" i="3" s="1"/>
  <c r="AC218" i="3"/>
  <c r="AC219" i="3"/>
  <c r="L219" i="3" s="1"/>
  <c r="AC220" i="3"/>
  <c r="AC221" i="3"/>
  <c r="AC222" i="3"/>
  <c r="AC223" i="3"/>
  <c r="AC224" i="3"/>
  <c r="L224" i="3" s="1"/>
  <c r="AC225" i="3"/>
  <c r="R225" i="3" s="1"/>
  <c r="AA225" i="3" s="1"/>
  <c r="AC226" i="3"/>
  <c r="AC227" i="3"/>
  <c r="AC228" i="3"/>
  <c r="R229" i="3"/>
  <c r="AA229" i="3" s="1"/>
  <c r="AC229" i="3"/>
  <c r="AC230" i="3"/>
  <c r="L231" i="3"/>
  <c r="R231" i="3"/>
  <c r="AA231" i="3" s="1"/>
  <c r="AC231" i="3"/>
  <c r="AC232" i="3"/>
  <c r="AC233" i="3"/>
  <c r="L234" i="3"/>
  <c r="AC234" i="3"/>
  <c r="AC235" i="3"/>
  <c r="R236" i="3"/>
  <c r="AC236" i="3"/>
  <c r="AC237" i="3"/>
  <c r="AC238" i="3"/>
  <c r="AC239" i="3"/>
  <c r="L240" i="3"/>
  <c r="AC240" i="3"/>
  <c r="AC241" i="3"/>
  <c r="R241" i="3" s="1"/>
  <c r="AA241" i="3" s="1"/>
  <c r="AC242" i="3"/>
  <c r="AC243" i="3"/>
  <c r="AC244" i="3"/>
  <c r="AC245" i="3"/>
  <c r="AC246" i="3"/>
  <c r="R247" i="3"/>
  <c r="AA247" i="3" s="1"/>
  <c r="AC247" i="3"/>
  <c r="L247" i="3" s="1"/>
  <c r="AC248" i="3"/>
  <c r="AC249" i="3"/>
  <c r="R249" i="3" s="1"/>
  <c r="L250" i="3"/>
  <c r="AC250" i="3"/>
  <c r="AC251" i="3"/>
  <c r="AC252" i="3"/>
  <c r="AC253" i="3"/>
  <c r="AC254" i="3"/>
  <c r="AC255" i="3"/>
  <c r="AC256" i="3"/>
  <c r="L256" i="3" s="1"/>
  <c r="R257" i="3"/>
  <c r="AC257" i="3"/>
  <c r="AC258" i="3"/>
  <c r="AC259" i="3"/>
  <c r="AC260" i="3"/>
  <c r="AC261" i="3"/>
  <c r="R261" i="3" s="1"/>
  <c r="AA261" i="3" s="1"/>
  <c r="AC262" i="3"/>
  <c r="R263" i="3"/>
  <c r="AA263" i="3" s="1"/>
  <c r="AC263" i="3"/>
  <c r="L263" i="3" s="1"/>
  <c r="AC264" i="3"/>
  <c r="AC265" i="3"/>
  <c r="AC266" i="3"/>
  <c r="L266" i="3" s="1"/>
  <c r="AC267" i="3"/>
  <c r="AC268" i="3"/>
  <c r="R268" i="3" s="1"/>
  <c r="AC269" i="3"/>
  <c r="AC270" i="3"/>
  <c r="AC271" i="3"/>
  <c r="AC272" i="3"/>
  <c r="L272" i="3" s="1"/>
  <c r="R273" i="3"/>
  <c r="AA273" i="3" s="1"/>
  <c r="AC273" i="3"/>
  <c r="AC274" i="3"/>
  <c r="AC275" i="3"/>
  <c r="AC276" i="3"/>
  <c r="AC277" i="3"/>
  <c r="AC278" i="3"/>
  <c r="L279" i="3"/>
  <c r="R279" i="3"/>
  <c r="AA279" i="3" s="1"/>
  <c r="AC279" i="3"/>
  <c r="AC280" i="3"/>
  <c r="R281" i="3"/>
  <c r="AA281" i="3" s="1"/>
  <c r="AC281" i="3"/>
  <c r="AC282" i="3"/>
  <c r="L282" i="3" s="1"/>
  <c r="AC283" i="3"/>
  <c r="AC284" i="3"/>
  <c r="AC285" i="3"/>
  <c r="AC286" i="3"/>
  <c r="AC287" i="3"/>
  <c r="R287" i="3" s="1"/>
  <c r="AA287" i="3" s="1"/>
  <c r="AC288" i="3"/>
  <c r="L288" i="3" s="1"/>
  <c r="R289" i="3"/>
  <c r="AA289" i="3" s="1"/>
  <c r="AC289" i="3"/>
  <c r="L290" i="3"/>
  <c r="AC290" i="3"/>
  <c r="AC291" i="3"/>
  <c r="AC292" i="3"/>
  <c r="AC293" i="3"/>
  <c r="R293" i="3" s="1"/>
  <c r="AA293" i="3" s="1"/>
  <c r="AC294" i="3"/>
  <c r="R295" i="3"/>
  <c r="AA295" i="3" s="1"/>
  <c r="AC295" i="3"/>
  <c r="L295" i="3" s="1"/>
  <c r="AC296" i="3"/>
  <c r="L296" i="3" s="1"/>
  <c r="AC297" i="3"/>
  <c r="R297" i="3" s="1"/>
  <c r="L298" i="3"/>
  <c r="AC298" i="3"/>
  <c r="AC299" i="3"/>
  <c r="R300" i="3"/>
  <c r="AC300" i="3"/>
  <c r="AC301" i="3"/>
  <c r="AC302" i="3"/>
  <c r="L303" i="3"/>
  <c r="R303" i="3"/>
  <c r="AA303" i="3" s="1"/>
  <c r="AC303" i="3"/>
  <c r="AC304" i="3"/>
  <c r="R305" i="3"/>
  <c r="AC305" i="3"/>
  <c r="AC306" i="3"/>
  <c r="L306" i="3" s="1"/>
  <c r="AC307" i="3"/>
  <c r="AC308" i="3"/>
  <c r="AC309" i="3"/>
  <c r="R309" i="3" s="1"/>
  <c r="AA309" i="3" s="1"/>
  <c r="AC310" i="3"/>
  <c r="AC311" i="3"/>
  <c r="AC312" i="3"/>
  <c r="AC313" i="3"/>
  <c r="AC314" i="3"/>
  <c r="AC315" i="3"/>
  <c r="AC316" i="3"/>
  <c r="R316" i="3" s="1"/>
  <c r="R317" i="3"/>
  <c r="AA317" i="3" s="1"/>
  <c r="AC317" i="3"/>
  <c r="AC318" i="3"/>
  <c r="R319" i="3"/>
  <c r="AA319" i="3" s="1"/>
  <c r="AC319" i="3"/>
  <c r="L319" i="3" s="1"/>
  <c r="AC320" i="3"/>
  <c r="L320" i="3" s="1"/>
  <c r="R321" i="3"/>
  <c r="AC321" i="3"/>
  <c r="AC322" i="3"/>
  <c r="AC323" i="3"/>
  <c r="AC324" i="3"/>
  <c r="R324" i="3" s="1"/>
  <c r="AC325" i="3"/>
  <c r="AC326" i="3"/>
  <c r="AC327" i="3"/>
  <c r="AC328" i="3"/>
  <c r="AC329" i="3"/>
  <c r="AC330" i="3"/>
  <c r="AC331" i="3"/>
  <c r="R331" i="3" s="1"/>
  <c r="AC332" i="3"/>
  <c r="AC333" i="3"/>
  <c r="L334" i="3"/>
  <c r="AC334" i="3"/>
  <c r="AC335" i="3"/>
  <c r="L335" i="3" s="1"/>
  <c r="R336" i="3"/>
  <c r="AA336" i="3" s="1"/>
  <c r="AC336" i="3"/>
  <c r="AC337" i="3"/>
  <c r="AC338" i="3"/>
  <c r="AC339" i="3"/>
  <c r="AC340" i="3"/>
  <c r="AC341" i="3"/>
  <c r="AC342" i="3"/>
  <c r="AC343" i="3"/>
  <c r="R344" i="3"/>
  <c r="AA344" i="3" s="1"/>
  <c r="AC344" i="3"/>
  <c r="AC345" i="3"/>
  <c r="AC346" i="3"/>
  <c r="AC347" i="3"/>
  <c r="AC348" i="3"/>
  <c r="AC349" i="3"/>
  <c r="AC350" i="3"/>
  <c r="AC351" i="3"/>
  <c r="AC352" i="3"/>
  <c r="R352" i="3" s="1"/>
  <c r="AA352" i="3" s="1"/>
  <c r="AC353" i="3"/>
  <c r="AC354" i="3"/>
  <c r="AC355" i="3"/>
  <c r="L355" i="3" s="1"/>
  <c r="AC356" i="3"/>
  <c r="R356" i="3" s="1"/>
  <c r="AA356" i="3" s="1"/>
  <c r="AC357" i="3"/>
  <c r="L357" i="3" s="1"/>
  <c r="Y357" i="3" s="1"/>
  <c r="AC358" i="3"/>
  <c r="AC359" i="3"/>
  <c r="AC360" i="3"/>
  <c r="R360" i="3" s="1"/>
  <c r="AA360" i="3" s="1"/>
  <c r="AC361" i="3"/>
  <c r="R362" i="3"/>
  <c r="AA362" i="3" s="1"/>
  <c r="AC362" i="3"/>
  <c r="L363" i="3"/>
  <c r="Y363" i="3" s="1"/>
  <c r="R363" i="3"/>
  <c r="AC363" i="3"/>
  <c r="AC364" i="3"/>
  <c r="AC365" i="3"/>
  <c r="L365" i="3" s="1"/>
  <c r="Y365" i="3" s="1"/>
  <c r="AC366" i="3"/>
  <c r="AC367" i="3"/>
  <c r="AC368" i="3"/>
  <c r="AC369" i="3"/>
  <c r="R370" i="3"/>
  <c r="AA370" i="3" s="1"/>
  <c r="AC370" i="3"/>
  <c r="AC371" i="3"/>
  <c r="L371" i="3" s="1"/>
  <c r="Y371" i="3" s="1"/>
  <c r="R372" i="3"/>
  <c r="AA372" i="3" s="1"/>
  <c r="AC372" i="3"/>
  <c r="L373" i="3"/>
  <c r="Y373" i="3" s="1"/>
  <c r="AC373" i="3"/>
  <c r="AC374" i="3"/>
  <c r="AC375" i="3"/>
  <c r="AC376" i="3"/>
  <c r="R376" i="3" s="1"/>
  <c r="AA376" i="3" s="1"/>
  <c r="AC377" i="3"/>
  <c r="AC378" i="3"/>
  <c r="R378" i="3" s="1"/>
  <c r="AA378" i="3" s="1"/>
  <c r="L379" i="3"/>
  <c r="Y379" i="3" s="1"/>
  <c r="R379" i="3"/>
  <c r="AC379" i="3"/>
  <c r="AC380" i="3"/>
  <c r="L381" i="3"/>
  <c r="Y381" i="3" s="1"/>
  <c r="AC381" i="3"/>
  <c r="AC382" i="3"/>
  <c r="AC383" i="3"/>
  <c r="AC384" i="3"/>
  <c r="AC385" i="3"/>
  <c r="AC386" i="3"/>
  <c r="R386" i="3" s="1"/>
  <c r="AA386" i="3" s="1"/>
  <c r="AC387" i="3"/>
  <c r="L387" i="3" s="1"/>
  <c r="Y387" i="3" s="1"/>
  <c r="AC388" i="3"/>
  <c r="R388" i="3" s="1"/>
  <c r="AA388" i="3" s="1"/>
  <c r="L389" i="3"/>
  <c r="Y389" i="3" s="1"/>
  <c r="AC389" i="3"/>
  <c r="AC390" i="3"/>
  <c r="AC391" i="3"/>
  <c r="AC392" i="3"/>
  <c r="R392" i="3" s="1"/>
  <c r="AA392" i="3" s="1"/>
  <c r="AC393" i="3"/>
  <c r="R394" i="3"/>
  <c r="AA394" i="3" s="1"/>
  <c r="AC394" i="3"/>
  <c r="AC395" i="3"/>
  <c r="L395" i="3" s="1"/>
  <c r="Y395" i="3" s="1"/>
  <c r="AC396" i="3"/>
  <c r="R396" i="3" s="1"/>
  <c r="AC397" i="3"/>
  <c r="L397" i="3" s="1"/>
  <c r="Y397" i="3" s="1"/>
  <c r="AC398" i="3"/>
  <c r="AC399" i="3"/>
  <c r="R400" i="3"/>
  <c r="AA400" i="3" s="1"/>
  <c r="AC400" i="3"/>
  <c r="AC401" i="3"/>
  <c r="AC402" i="3"/>
  <c r="R403" i="3"/>
  <c r="AC403" i="3"/>
  <c r="L403" i="3" s="1"/>
  <c r="Y403" i="3" s="1"/>
  <c r="AC404" i="3"/>
  <c r="L405" i="3"/>
  <c r="Y405" i="3" s="1"/>
  <c r="AC405" i="3"/>
  <c r="AC406" i="3"/>
  <c r="AC407" i="3"/>
  <c r="AC408" i="3"/>
  <c r="AC409" i="3"/>
  <c r="AC410" i="3"/>
  <c r="L411" i="3"/>
  <c r="Y411" i="3" s="1"/>
  <c r="R411" i="3"/>
  <c r="AC411" i="3"/>
  <c r="AC412" i="3"/>
  <c r="R412" i="3" s="1"/>
  <c r="AC413" i="3"/>
  <c r="L413" i="3" s="1"/>
  <c r="Y413" i="3" s="1"/>
  <c r="AC414" i="3"/>
  <c r="AC415" i="3"/>
  <c r="R416" i="3"/>
  <c r="AA416" i="3" s="1"/>
  <c r="AC416" i="3"/>
  <c r="AC417" i="3"/>
  <c r="AC418" i="3"/>
  <c r="AC419" i="3"/>
  <c r="AC420" i="3"/>
  <c r="AC421" i="3"/>
  <c r="L421" i="3" s="1"/>
  <c r="Y421" i="3" s="1"/>
  <c r="AC422" i="3"/>
  <c r="AC423" i="3"/>
  <c r="AC424" i="3"/>
  <c r="AC425" i="3"/>
  <c r="AC426" i="3"/>
  <c r="L427" i="3"/>
  <c r="Y427" i="3" s="1"/>
  <c r="AC427" i="3"/>
  <c r="R427" i="3" s="1"/>
  <c r="R428" i="3"/>
  <c r="AC428" i="3"/>
  <c r="AC429" i="3"/>
  <c r="L429" i="3" s="1"/>
  <c r="Y429" i="3" s="1"/>
  <c r="AC430" i="3"/>
  <c r="AC431" i="3"/>
  <c r="R432" i="3"/>
  <c r="AA432" i="3" s="1"/>
  <c r="AC432" i="3"/>
  <c r="AC433" i="3"/>
  <c r="AC434" i="3"/>
  <c r="R435" i="3"/>
  <c r="AC435" i="3"/>
  <c r="L435" i="3" s="1"/>
  <c r="Y435" i="3" s="1"/>
  <c r="AC436" i="3"/>
  <c r="L437" i="3"/>
  <c r="Y437" i="3" s="1"/>
  <c r="AC437" i="3"/>
  <c r="AC438" i="3"/>
  <c r="AC439" i="3"/>
  <c r="AC440" i="3"/>
  <c r="AC441" i="3"/>
  <c r="AC442" i="3"/>
  <c r="AC443" i="3"/>
  <c r="AC444" i="3"/>
  <c r="R444" i="3" s="1"/>
  <c r="AC445" i="3"/>
  <c r="L445" i="3" s="1"/>
  <c r="Y445" i="3" s="1"/>
  <c r="AC446" i="3"/>
  <c r="AC447" i="3"/>
  <c r="AC448" i="3"/>
  <c r="R448" i="3" s="1"/>
  <c r="AA448" i="3" s="1"/>
  <c r="AC449" i="3"/>
  <c r="AC450" i="3"/>
  <c r="R451" i="3"/>
  <c r="AC451" i="3"/>
  <c r="L451" i="3" s="1"/>
  <c r="Y451" i="3" s="1"/>
  <c r="AC452" i="3"/>
  <c r="AC453" i="3"/>
  <c r="L453" i="3" s="1"/>
  <c r="Y453" i="3" s="1"/>
  <c r="AC454" i="3"/>
  <c r="AC455" i="3"/>
  <c r="AC456" i="3"/>
  <c r="AC457" i="3"/>
  <c r="AC458" i="3"/>
  <c r="AC459" i="3"/>
  <c r="L459" i="3" s="1"/>
  <c r="Y459" i="3" s="1"/>
  <c r="AC460" i="3"/>
  <c r="R460" i="3" s="1"/>
  <c r="AC461" i="3"/>
  <c r="L461" i="3" s="1"/>
  <c r="Y461" i="3" s="1"/>
  <c r="AC462" i="3"/>
  <c r="AC463" i="3"/>
  <c r="R464" i="3"/>
  <c r="AA464" i="3" s="1"/>
  <c r="AC464" i="3"/>
  <c r="AC465" i="3"/>
  <c r="AC466" i="3"/>
  <c r="R466" i="3" s="1"/>
  <c r="AA466" i="3" s="1"/>
  <c r="AC467" i="3"/>
  <c r="L467" i="3" s="1"/>
  <c r="Y467" i="3" s="1"/>
  <c r="AA468" i="3"/>
  <c r="AC468" i="3"/>
  <c r="R468" i="3" s="1"/>
  <c r="AC469" i="3"/>
  <c r="AC470" i="3"/>
  <c r="AC471" i="3"/>
  <c r="AC472" i="3"/>
  <c r="R472" i="3" s="1"/>
  <c r="AA472" i="3" s="1"/>
  <c r="AC473" i="3"/>
  <c r="AC474" i="3"/>
  <c r="L475" i="3"/>
  <c r="AC475" i="3"/>
  <c r="AC476" i="3"/>
  <c r="R476" i="3" s="1"/>
  <c r="AA476" i="3" s="1"/>
  <c r="AC477" i="3"/>
  <c r="AC478" i="3"/>
  <c r="AC479" i="3"/>
  <c r="AC480" i="3"/>
  <c r="AC481" i="3"/>
  <c r="AC482" i="3"/>
  <c r="AC483" i="3"/>
  <c r="AC484" i="3"/>
  <c r="AC485" i="3"/>
  <c r="AC486" i="3"/>
  <c r="R487" i="3"/>
  <c r="AC487" i="3"/>
  <c r="L487" i="3" s="1"/>
  <c r="R488" i="3"/>
  <c r="AA488" i="3" s="1"/>
  <c r="AC488" i="3"/>
  <c r="AC489" i="3"/>
  <c r="AC490" i="3"/>
  <c r="L491" i="3"/>
  <c r="AC491" i="3"/>
  <c r="R492" i="3"/>
  <c r="AA492" i="3" s="1"/>
  <c r="AC492" i="3"/>
  <c r="AC493" i="3"/>
  <c r="AC494" i="3"/>
  <c r="AC495" i="3"/>
  <c r="AC496" i="3"/>
  <c r="AC497" i="3"/>
  <c r="AC498" i="3"/>
  <c r="AC499" i="3"/>
  <c r="AC500" i="3"/>
  <c r="AC501" i="3"/>
  <c r="AC502" i="3"/>
  <c r="AC503" i="3"/>
  <c r="L503" i="3" s="1"/>
  <c r="AC504" i="3"/>
  <c r="R504" i="3" s="1"/>
  <c r="AA504" i="3" s="1"/>
  <c r="AC505" i="3"/>
  <c r="R506" i="3"/>
  <c r="AC506" i="3"/>
  <c r="AC507" i="3"/>
  <c r="R508" i="3"/>
  <c r="AC508" i="3"/>
  <c r="L509" i="3"/>
  <c r="Y509" i="3" s="1"/>
  <c r="AC509" i="3"/>
  <c r="AC510" i="3"/>
  <c r="L510" i="3" s="1"/>
  <c r="AC511" i="3"/>
  <c r="AC512" i="3"/>
  <c r="R512" i="3" s="1"/>
  <c r="AA512" i="3" s="1"/>
  <c r="AC513" i="3"/>
  <c r="AC514" i="3"/>
  <c r="R515" i="3"/>
  <c r="AC515" i="3"/>
  <c r="L515" i="3" s="1"/>
  <c r="AC516" i="3"/>
  <c r="Y517" i="3"/>
  <c r="AC517" i="3"/>
  <c r="L517" i="3" s="1"/>
  <c r="AC518" i="3"/>
  <c r="L518" i="3" s="1"/>
  <c r="AC519" i="3"/>
  <c r="AC520" i="3"/>
  <c r="R520" i="3" s="1"/>
  <c r="AA520" i="3" s="1"/>
  <c r="AC521" i="3"/>
  <c r="AC522" i="3"/>
  <c r="R522" i="3" s="1"/>
  <c r="R523" i="3"/>
  <c r="AC523" i="3"/>
  <c r="L523" i="3" s="1"/>
  <c r="R524" i="3"/>
  <c r="AC524" i="3"/>
  <c r="AC525" i="3"/>
  <c r="L525" i="3" s="1"/>
  <c r="L526" i="3"/>
  <c r="AC526" i="3"/>
  <c r="AC527" i="3"/>
  <c r="AC528" i="3"/>
  <c r="R528" i="3" s="1"/>
  <c r="AA528" i="3" s="1"/>
  <c r="AC529" i="3"/>
  <c r="AC530" i="3"/>
  <c r="AC531" i="3"/>
  <c r="L531" i="3" s="1"/>
  <c r="AC532" i="3"/>
  <c r="L533" i="3"/>
  <c r="AC533" i="3"/>
  <c r="L534" i="3"/>
  <c r="AC534" i="3"/>
  <c r="AC535" i="3"/>
  <c r="AC536" i="3"/>
  <c r="R536" i="3" s="1"/>
  <c r="AA536" i="3" s="1"/>
  <c r="AC537" i="3"/>
  <c r="R538" i="3"/>
  <c r="AC538" i="3"/>
  <c r="R539" i="3"/>
  <c r="AC539" i="3"/>
  <c r="L539" i="3" s="1"/>
  <c r="R540" i="3"/>
  <c r="AC540" i="3"/>
  <c r="AC541" i="3"/>
  <c r="L541" i="3" s="1"/>
  <c r="AC542" i="3"/>
  <c r="AC543" i="3"/>
  <c r="AC544" i="3"/>
  <c r="AC545" i="3"/>
  <c r="AC546" i="3"/>
  <c r="R546" i="3" s="1"/>
  <c r="AA546" i="3" s="1"/>
  <c r="AC547" i="3"/>
  <c r="R547" i="3" s="1"/>
  <c r="R548" i="3"/>
  <c r="AC548" i="3"/>
  <c r="L549" i="3"/>
  <c r="Y549" i="3" s="1"/>
  <c r="AC549" i="3"/>
  <c r="AC550" i="3"/>
  <c r="AC551" i="3"/>
  <c r="AC552" i="3"/>
  <c r="AC553" i="3"/>
  <c r="AC554" i="3"/>
  <c r="R554" i="3" s="1"/>
  <c r="AA554" i="3" s="1"/>
  <c r="AC555" i="3"/>
  <c r="R555" i="3" s="1"/>
  <c r="R556" i="3"/>
  <c r="AC556" i="3"/>
  <c r="AC557" i="3"/>
  <c r="L557" i="3" s="1"/>
  <c r="Y557" i="3" s="1"/>
  <c r="AC558" i="3"/>
  <c r="AC559" i="3"/>
  <c r="AC560" i="3"/>
  <c r="AC561" i="3"/>
  <c r="AC562" i="3"/>
  <c r="R562" i="3" s="1"/>
  <c r="AA562" i="3" s="1"/>
  <c r="R563" i="3"/>
  <c r="AC563" i="3"/>
  <c r="AC564" i="3"/>
  <c r="R564" i="3" s="1"/>
  <c r="AC565" i="3"/>
  <c r="L565" i="3" s="1"/>
  <c r="Y565" i="3" s="1"/>
  <c r="AC566" i="3"/>
  <c r="AC567" i="3"/>
  <c r="AC568" i="3"/>
  <c r="AC569" i="3"/>
  <c r="AC570" i="3"/>
  <c r="R570" i="3" s="1"/>
  <c r="AC571" i="3"/>
  <c r="R571" i="3" s="1"/>
  <c r="AC572" i="3"/>
  <c r="R572" i="3" s="1"/>
  <c r="AC573" i="3"/>
  <c r="L573" i="3" s="1"/>
  <c r="Y573" i="3" s="1"/>
  <c r="AC574" i="3"/>
  <c r="AC575" i="3"/>
  <c r="AC576" i="3"/>
  <c r="AC577" i="3"/>
  <c r="AC578" i="3"/>
  <c r="R578" i="3" s="1"/>
  <c r="R579" i="3"/>
  <c r="AC579" i="3"/>
  <c r="AC580" i="3"/>
  <c r="R580" i="3" s="1"/>
  <c r="L581" i="3"/>
  <c r="Y581" i="3" s="1"/>
  <c r="AC581" i="3"/>
  <c r="AC582" i="3"/>
  <c r="AC583" i="3"/>
  <c r="AC584" i="3"/>
  <c r="AC585" i="3"/>
  <c r="AC586" i="3"/>
  <c r="R586" i="3" s="1"/>
  <c r="R587" i="3"/>
  <c r="AC587" i="3"/>
  <c r="AC588" i="3"/>
  <c r="R588" i="3" s="1"/>
  <c r="AC589" i="3"/>
  <c r="L589" i="3" s="1"/>
  <c r="Y589" i="3" s="1"/>
  <c r="AC590" i="3"/>
  <c r="AC591" i="3"/>
  <c r="AC592" i="3"/>
  <c r="AC593" i="3"/>
  <c r="AC594" i="3"/>
  <c r="R594" i="3" s="1"/>
  <c r="R595" i="3"/>
  <c r="AC595" i="3"/>
  <c r="AC596" i="3"/>
  <c r="R596" i="3" s="1"/>
  <c r="AC597" i="3"/>
  <c r="L597" i="3" s="1"/>
  <c r="Y597" i="3" s="1"/>
  <c r="AC598" i="3"/>
  <c r="AC599" i="3"/>
  <c r="AC600" i="3"/>
  <c r="AC601" i="3"/>
  <c r="AC602" i="3"/>
  <c r="R602" i="3" s="1"/>
  <c r="AC603" i="3"/>
  <c r="R603" i="3" s="1"/>
  <c r="AC604" i="3"/>
  <c r="R604" i="3" s="1"/>
  <c r="AC605" i="3"/>
  <c r="L605" i="3" s="1"/>
  <c r="Y605" i="3" s="1"/>
  <c r="AC606" i="3"/>
  <c r="AC607" i="3"/>
  <c r="AC608" i="3"/>
  <c r="AC609" i="3"/>
  <c r="AC610" i="3"/>
  <c r="R610" i="3" s="1"/>
  <c r="R611" i="3"/>
  <c r="AC611" i="3"/>
  <c r="AC612" i="3"/>
  <c r="R612" i="3" s="1"/>
  <c r="L613" i="3"/>
  <c r="Y613" i="3" s="1"/>
  <c r="AC613" i="3"/>
  <c r="AC614" i="3"/>
  <c r="AC615" i="3"/>
  <c r="AC616" i="3"/>
  <c r="AC617" i="3"/>
  <c r="AC618" i="3"/>
  <c r="R618" i="3" s="1"/>
  <c r="R619" i="3"/>
  <c r="AC619" i="3"/>
  <c r="AC620" i="3"/>
  <c r="R620" i="3" s="1"/>
  <c r="AC621" i="3"/>
  <c r="L621" i="3" s="1"/>
  <c r="Y621" i="3" s="1"/>
  <c r="AC622" i="3"/>
  <c r="AC623" i="3"/>
  <c r="AC624" i="3"/>
  <c r="R625" i="3"/>
  <c r="AC625" i="3"/>
  <c r="AC626" i="3"/>
  <c r="AC627" i="3"/>
  <c r="R627" i="3" s="1"/>
  <c r="R628" i="3"/>
  <c r="AC628" i="3"/>
  <c r="AC629" i="3"/>
  <c r="AC630" i="3"/>
  <c r="R631" i="3"/>
  <c r="AC631" i="3"/>
  <c r="AC632" i="3"/>
  <c r="R632" i="3" s="1"/>
  <c r="AC633" i="3"/>
  <c r="R633" i="3" s="1"/>
  <c r="R16" i="3"/>
  <c r="AC16" i="3"/>
  <c r="L16" i="3" s="1"/>
  <c r="Y16" i="3" s="1"/>
  <c r="G8" i="4"/>
  <c r="E8" i="4"/>
  <c r="U645" i="4"/>
  <c r="U661" i="4"/>
  <c r="U773" i="4"/>
  <c r="U789" i="4"/>
  <c r="U901" i="4"/>
  <c r="U917" i="4"/>
  <c r="U1029" i="4"/>
  <c r="U1045" i="4"/>
  <c r="U1157" i="4"/>
  <c r="U1173" i="4"/>
  <c r="U1265" i="4"/>
  <c r="U1273" i="4"/>
  <c r="U1329" i="4"/>
  <c r="U1337" i="4"/>
  <c r="U1393" i="4"/>
  <c r="U1401" i="4"/>
  <c r="U1457" i="4"/>
  <c r="U1465" i="4"/>
  <c r="U1521" i="4"/>
  <c r="U1529" i="4"/>
  <c r="U1585" i="4"/>
  <c r="U1593" i="4"/>
  <c r="U1649" i="4"/>
  <c r="U1657" i="4"/>
  <c r="U1713" i="4"/>
  <c r="U1721" i="4"/>
  <c r="U1777" i="4"/>
  <c r="U1785" i="4"/>
  <c r="U1841" i="4"/>
  <c r="U1849" i="4"/>
  <c r="U1905" i="4"/>
  <c r="U1913" i="4"/>
  <c r="R17" i="4"/>
  <c r="R18" i="4"/>
  <c r="R19" i="4"/>
  <c r="K19" i="4" s="1"/>
  <c r="P19" i="4" s="1"/>
  <c r="R20" i="4"/>
  <c r="K20" i="4" s="1"/>
  <c r="P20" i="4" s="1"/>
  <c r="R21" i="4"/>
  <c r="R22" i="4"/>
  <c r="R23" i="4"/>
  <c r="R24" i="4"/>
  <c r="K24" i="4" s="1"/>
  <c r="P24" i="4" s="1"/>
  <c r="R25" i="4"/>
  <c r="R26" i="4"/>
  <c r="R27" i="4"/>
  <c r="R28" i="4"/>
  <c r="K28" i="4" s="1"/>
  <c r="P28" i="4" s="1"/>
  <c r="R29" i="4"/>
  <c r="R30" i="4"/>
  <c r="R31" i="4"/>
  <c r="R32" i="4"/>
  <c r="R33" i="4"/>
  <c r="R34" i="4"/>
  <c r="R35" i="4"/>
  <c r="R36" i="4"/>
  <c r="K36" i="4" s="1"/>
  <c r="P36" i="4" s="1"/>
  <c r="R37" i="4"/>
  <c r="R38" i="4"/>
  <c r="R39" i="4"/>
  <c r="R40" i="4"/>
  <c r="R41" i="4"/>
  <c r="R42" i="4"/>
  <c r="R43" i="4"/>
  <c r="R44" i="4"/>
  <c r="K44" i="4" s="1"/>
  <c r="P44" i="4" s="1"/>
  <c r="R45" i="4"/>
  <c r="R46" i="4"/>
  <c r="R47" i="4"/>
  <c r="R48" i="4"/>
  <c r="R49" i="4"/>
  <c r="R50" i="4"/>
  <c r="R51" i="4"/>
  <c r="R52" i="4"/>
  <c r="K52" i="4" s="1"/>
  <c r="P52" i="4" s="1"/>
  <c r="R53" i="4"/>
  <c r="R54" i="4"/>
  <c r="R55" i="4"/>
  <c r="R56" i="4"/>
  <c r="R57" i="4"/>
  <c r="R58" i="4"/>
  <c r="R59" i="4"/>
  <c r="R60" i="4"/>
  <c r="K60" i="4" s="1"/>
  <c r="P60" i="4" s="1"/>
  <c r="R61" i="4"/>
  <c r="R62" i="4"/>
  <c r="R63" i="4"/>
  <c r="R64" i="4"/>
  <c r="R65" i="4"/>
  <c r="R66" i="4"/>
  <c r="R67" i="4"/>
  <c r="R68" i="4"/>
  <c r="K68" i="4" s="1"/>
  <c r="P68" i="4" s="1"/>
  <c r="R69" i="4"/>
  <c r="R70" i="4"/>
  <c r="R71" i="4"/>
  <c r="R72" i="4"/>
  <c r="R73" i="4"/>
  <c r="R74" i="4"/>
  <c r="R75" i="4"/>
  <c r="R76" i="4"/>
  <c r="K76" i="4" s="1"/>
  <c r="P76" i="4" s="1"/>
  <c r="R77" i="4"/>
  <c r="R78" i="4"/>
  <c r="R79" i="4"/>
  <c r="R80" i="4"/>
  <c r="R81" i="4"/>
  <c r="R82" i="4"/>
  <c r="R83" i="4"/>
  <c r="R84" i="4"/>
  <c r="K84" i="4" s="1"/>
  <c r="P84" i="4" s="1"/>
  <c r="R85" i="4"/>
  <c r="R86" i="4"/>
  <c r="R87" i="4"/>
  <c r="R88" i="4"/>
  <c r="R89" i="4"/>
  <c r="R90" i="4"/>
  <c r="R91" i="4"/>
  <c r="R92" i="4"/>
  <c r="K92" i="4" s="1"/>
  <c r="P92" i="4" s="1"/>
  <c r="R93" i="4"/>
  <c r="R94" i="4"/>
  <c r="R95" i="4"/>
  <c r="R96" i="4"/>
  <c r="R97" i="4"/>
  <c r="R98" i="4"/>
  <c r="R99" i="4"/>
  <c r="R100" i="4"/>
  <c r="K100" i="4" s="1"/>
  <c r="P100" i="4" s="1"/>
  <c r="R101" i="4"/>
  <c r="R102" i="4"/>
  <c r="R103" i="4"/>
  <c r="R104" i="4"/>
  <c r="R105" i="4"/>
  <c r="R106" i="4"/>
  <c r="R107" i="4"/>
  <c r="R108" i="4"/>
  <c r="K108" i="4" s="1"/>
  <c r="P108" i="4" s="1"/>
  <c r="R109" i="4"/>
  <c r="R110" i="4"/>
  <c r="R111" i="4"/>
  <c r="R112" i="4"/>
  <c r="R113" i="4"/>
  <c r="R114" i="4"/>
  <c r="R115" i="4"/>
  <c r="R116" i="4"/>
  <c r="K116" i="4" s="1"/>
  <c r="P116" i="4" s="1"/>
  <c r="R117" i="4"/>
  <c r="R118" i="4"/>
  <c r="R119" i="4"/>
  <c r="R120" i="4"/>
  <c r="R121" i="4"/>
  <c r="R122" i="4"/>
  <c r="R123" i="4"/>
  <c r="R124" i="4"/>
  <c r="K124" i="4" s="1"/>
  <c r="P124" i="4" s="1"/>
  <c r="R125" i="4"/>
  <c r="R126" i="4"/>
  <c r="R127" i="4"/>
  <c r="R128" i="4"/>
  <c r="R129" i="4"/>
  <c r="R130" i="4"/>
  <c r="R131" i="4"/>
  <c r="R132" i="4"/>
  <c r="K132" i="4" s="1"/>
  <c r="P132" i="4" s="1"/>
  <c r="R133" i="4"/>
  <c r="R134" i="4"/>
  <c r="R135" i="4"/>
  <c r="R136" i="4"/>
  <c r="R137" i="4"/>
  <c r="R138" i="4"/>
  <c r="R139" i="4"/>
  <c r="R140" i="4"/>
  <c r="K140" i="4" s="1"/>
  <c r="P140" i="4" s="1"/>
  <c r="R141" i="4"/>
  <c r="R142" i="4"/>
  <c r="R143" i="4"/>
  <c r="R144" i="4"/>
  <c r="R145" i="4"/>
  <c r="R146" i="4"/>
  <c r="R147" i="4"/>
  <c r="R148" i="4"/>
  <c r="K148" i="4" s="1"/>
  <c r="P148" i="4" s="1"/>
  <c r="R149" i="4"/>
  <c r="R150" i="4"/>
  <c r="R151" i="4"/>
  <c r="R152" i="4"/>
  <c r="R153" i="4"/>
  <c r="R154" i="4"/>
  <c r="R155" i="4"/>
  <c r="R156" i="4"/>
  <c r="K156" i="4" s="1"/>
  <c r="P156" i="4" s="1"/>
  <c r="R157" i="4"/>
  <c r="R158" i="4"/>
  <c r="R159" i="4"/>
  <c r="R160" i="4"/>
  <c r="R161" i="4"/>
  <c r="R162" i="4"/>
  <c r="R163" i="4"/>
  <c r="R164" i="4"/>
  <c r="K164" i="4" s="1"/>
  <c r="P164" i="4" s="1"/>
  <c r="R165" i="4"/>
  <c r="R166" i="4"/>
  <c r="R167" i="4"/>
  <c r="R168" i="4"/>
  <c r="R169" i="4"/>
  <c r="R170" i="4"/>
  <c r="R171" i="4"/>
  <c r="R172" i="4"/>
  <c r="K172" i="4" s="1"/>
  <c r="P172" i="4" s="1"/>
  <c r="R173" i="4"/>
  <c r="R174" i="4"/>
  <c r="R175" i="4"/>
  <c r="R176" i="4"/>
  <c r="R177" i="4"/>
  <c r="R178" i="4"/>
  <c r="R179" i="4"/>
  <c r="R180" i="4"/>
  <c r="K180" i="4" s="1"/>
  <c r="P180" i="4" s="1"/>
  <c r="R181" i="4"/>
  <c r="R182" i="4"/>
  <c r="R183" i="4"/>
  <c r="R184" i="4"/>
  <c r="R185" i="4"/>
  <c r="R186" i="4"/>
  <c r="R187" i="4"/>
  <c r="R188" i="4"/>
  <c r="K188" i="4" s="1"/>
  <c r="P188" i="4" s="1"/>
  <c r="R189" i="4"/>
  <c r="R190" i="4"/>
  <c r="R191" i="4"/>
  <c r="R192" i="4"/>
  <c r="R193" i="4"/>
  <c r="R194" i="4"/>
  <c r="R195" i="4"/>
  <c r="R196" i="4"/>
  <c r="K196" i="4" s="1"/>
  <c r="P196" i="4" s="1"/>
  <c r="R197" i="4"/>
  <c r="R198" i="4"/>
  <c r="R199" i="4"/>
  <c r="R200" i="4"/>
  <c r="R201" i="4"/>
  <c r="R202" i="4"/>
  <c r="R203" i="4"/>
  <c r="R204" i="4"/>
  <c r="K204" i="4" s="1"/>
  <c r="P204" i="4" s="1"/>
  <c r="R205" i="4"/>
  <c r="R206" i="4"/>
  <c r="R207" i="4"/>
  <c r="R208" i="4"/>
  <c r="R209" i="4"/>
  <c r="R210" i="4"/>
  <c r="R211" i="4"/>
  <c r="R212" i="4"/>
  <c r="K212" i="4" s="1"/>
  <c r="P212" i="4" s="1"/>
  <c r="R213" i="4"/>
  <c r="R214" i="4"/>
  <c r="R215" i="4"/>
  <c r="R216" i="4"/>
  <c r="R217" i="4"/>
  <c r="R218" i="4"/>
  <c r="R219" i="4"/>
  <c r="R220" i="4"/>
  <c r="K220" i="4" s="1"/>
  <c r="P220" i="4" s="1"/>
  <c r="R221" i="4"/>
  <c r="R222" i="4"/>
  <c r="R223" i="4"/>
  <c r="R224" i="4"/>
  <c r="R225" i="4"/>
  <c r="R226" i="4"/>
  <c r="R227" i="4"/>
  <c r="R228" i="4"/>
  <c r="K228" i="4" s="1"/>
  <c r="P228" i="4" s="1"/>
  <c r="R229" i="4"/>
  <c r="R230" i="4"/>
  <c r="R231" i="4"/>
  <c r="R232" i="4"/>
  <c r="R233" i="4"/>
  <c r="R234" i="4"/>
  <c r="R235" i="4"/>
  <c r="R236" i="4"/>
  <c r="K236" i="4" s="1"/>
  <c r="P236" i="4" s="1"/>
  <c r="R237" i="4"/>
  <c r="R238" i="4"/>
  <c r="R239" i="4"/>
  <c r="R240" i="4"/>
  <c r="R241" i="4"/>
  <c r="R242" i="4"/>
  <c r="R243" i="4"/>
  <c r="R244" i="4"/>
  <c r="K244" i="4" s="1"/>
  <c r="P244" i="4" s="1"/>
  <c r="R245" i="4"/>
  <c r="R246" i="4"/>
  <c r="R247" i="4"/>
  <c r="R248" i="4"/>
  <c r="R249" i="4"/>
  <c r="R250" i="4"/>
  <c r="R251" i="4"/>
  <c r="R252" i="4"/>
  <c r="K252" i="4" s="1"/>
  <c r="P252" i="4" s="1"/>
  <c r="R253" i="4"/>
  <c r="R254" i="4"/>
  <c r="R255" i="4"/>
  <c r="R256" i="4"/>
  <c r="R257" i="4"/>
  <c r="R258" i="4"/>
  <c r="R259" i="4"/>
  <c r="R260" i="4"/>
  <c r="K260" i="4" s="1"/>
  <c r="P260" i="4" s="1"/>
  <c r="R261" i="4"/>
  <c r="R262" i="4"/>
  <c r="R263" i="4"/>
  <c r="R264" i="4"/>
  <c r="R265" i="4"/>
  <c r="R266" i="4"/>
  <c r="R267" i="4"/>
  <c r="R268" i="4"/>
  <c r="K268" i="4" s="1"/>
  <c r="P268" i="4" s="1"/>
  <c r="R269" i="4"/>
  <c r="R270" i="4"/>
  <c r="R271" i="4"/>
  <c r="R272" i="4"/>
  <c r="R273" i="4"/>
  <c r="R274" i="4"/>
  <c r="R275" i="4"/>
  <c r="R276" i="4"/>
  <c r="K276" i="4" s="1"/>
  <c r="P276" i="4" s="1"/>
  <c r="R277" i="4"/>
  <c r="R278" i="4"/>
  <c r="R279" i="4"/>
  <c r="R280" i="4"/>
  <c r="R281" i="4"/>
  <c r="R282" i="4"/>
  <c r="R283" i="4"/>
  <c r="R284" i="4"/>
  <c r="K284" i="4" s="1"/>
  <c r="P284" i="4" s="1"/>
  <c r="R285" i="4"/>
  <c r="R286" i="4"/>
  <c r="R287" i="4"/>
  <c r="R288" i="4"/>
  <c r="R289" i="4"/>
  <c r="R290" i="4"/>
  <c r="R291" i="4"/>
  <c r="R292" i="4"/>
  <c r="K292" i="4" s="1"/>
  <c r="P292" i="4" s="1"/>
  <c r="R293" i="4"/>
  <c r="R294" i="4"/>
  <c r="R295" i="4"/>
  <c r="R296" i="4"/>
  <c r="R297" i="4"/>
  <c r="R298" i="4"/>
  <c r="R299" i="4"/>
  <c r="R300" i="4"/>
  <c r="K300" i="4" s="1"/>
  <c r="P300" i="4" s="1"/>
  <c r="R301" i="4"/>
  <c r="R302" i="4"/>
  <c r="R303" i="4"/>
  <c r="R304" i="4"/>
  <c r="R305" i="4"/>
  <c r="R306" i="4"/>
  <c r="R307" i="4"/>
  <c r="R308" i="4"/>
  <c r="K308" i="4" s="1"/>
  <c r="P308" i="4" s="1"/>
  <c r="R309" i="4"/>
  <c r="R310" i="4"/>
  <c r="R311" i="4"/>
  <c r="R312" i="4"/>
  <c r="R313" i="4"/>
  <c r="R314" i="4"/>
  <c r="R315" i="4"/>
  <c r="R316" i="4"/>
  <c r="K316" i="4" s="1"/>
  <c r="P316" i="4" s="1"/>
  <c r="R317" i="4"/>
  <c r="R318" i="4"/>
  <c r="R319" i="4"/>
  <c r="R320" i="4"/>
  <c r="R321" i="4"/>
  <c r="R322" i="4"/>
  <c r="R323" i="4"/>
  <c r="R324" i="4"/>
  <c r="K324" i="4" s="1"/>
  <c r="P324" i="4" s="1"/>
  <c r="R325" i="4"/>
  <c r="R326" i="4"/>
  <c r="R327" i="4"/>
  <c r="R328" i="4"/>
  <c r="R329" i="4"/>
  <c r="R330" i="4"/>
  <c r="R331" i="4"/>
  <c r="R332" i="4"/>
  <c r="K332" i="4" s="1"/>
  <c r="P332" i="4" s="1"/>
  <c r="R333" i="4"/>
  <c r="R334" i="4"/>
  <c r="R335" i="4"/>
  <c r="R336" i="4"/>
  <c r="R337" i="4"/>
  <c r="R338" i="4"/>
  <c r="R339" i="4"/>
  <c r="R340" i="4"/>
  <c r="K340" i="4" s="1"/>
  <c r="P340" i="4" s="1"/>
  <c r="R341" i="4"/>
  <c r="R342" i="4"/>
  <c r="R343" i="4"/>
  <c r="R344" i="4"/>
  <c r="R345" i="4"/>
  <c r="R346" i="4"/>
  <c r="R347" i="4"/>
  <c r="R348" i="4"/>
  <c r="K348" i="4" s="1"/>
  <c r="P348" i="4" s="1"/>
  <c r="R349" i="4"/>
  <c r="R350" i="4"/>
  <c r="R351" i="4"/>
  <c r="R352" i="4"/>
  <c r="R353" i="4"/>
  <c r="R354" i="4"/>
  <c r="R355" i="4"/>
  <c r="R356" i="4"/>
  <c r="K356" i="4" s="1"/>
  <c r="P356" i="4" s="1"/>
  <c r="R357" i="4"/>
  <c r="R358" i="4"/>
  <c r="R359" i="4"/>
  <c r="R360" i="4"/>
  <c r="R361" i="4"/>
  <c r="R362" i="4"/>
  <c r="R363" i="4"/>
  <c r="R364" i="4"/>
  <c r="K364" i="4" s="1"/>
  <c r="P364" i="4" s="1"/>
  <c r="R365" i="4"/>
  <c r="R366" i="4"/>
  <c r="R367" i="4"/>
  <c r="R368" i="4"/>
  <c r="R369" i="4"/>
  <c r="R370" i="4"/>
  <c r="R371" i="4"/>
  <c r="R372" i="4"/>
  <c r="K372" i="4" s="1"/>
  <c r="P372" i="4" s="1"/>
  <c r="R373" i="4"/>
  <c r="R374" i="4"/>
  <c r="R375" i="4"/>
  <c r="R376" i="4"/>
  <c r="R377" i="4"/>
  <c r="R378" i="4"/>
  <c r="R379" i="4"/>
  <c r="R380" i="4"/>
  <c r="K380" i="4" s="1"/>
  <c r="P380" i="4" s="1"/>
  <c r="R381" i="4"/>
  <c r="R382" i="4"/>
  <c r="R383" i="4"/>
  <c r="R384" i="4"/>
  <c r="R385" i="4"/>
  <c r="R386" i="4"/>
  <c r="R387" i="4"/>
  <c r="R388" i="4"/>
  <c r="K388" i="4" s="1"/>
  <c r="P388" i="4" s="1"/>
  <c r="R389" i="4"/>
  <c r="R390" i="4"/>
  <c r="R391" i="4"/>
  <c r="R392" i="4"/>
  <c r="R393" i="4"/>
  <c r="R394" i="4"/>
  <c r="R395" i="4"/>
  <c r="R396" i="4"/>
  <c r="K396" i="4" s="1"/>
  <c r="P396" i="4" s="1"/>
  <c r="R397" i="4"/>
  <c r="R398" i="4"/>
  <c r="R399" i="4"/>
  <c r="R400" i="4"/>
  <c r="R401" i="4"/>
  <c r="R402" i="4"/>
  <c r="R403" i="4"/>
  <c r="R404" i="4"/>
  <c r="K404" i="4" s="1"/>
  <c r="P404" i="4" s="1"/>
  <c r="R405" i="4"/>
  <c r="R406" i="4"/>
  <c r="R407" i="4"/>
  <c r="R408" i="4"/>
  <c r="R409" i="4"/>
  <c r="R410" i="4"/>
  <c r="R411" i="4"/>
  <c r="R412" i="4"/>
  <c r="K412" i="4" s="1"/>
  <c r="P412" i="4" s="1"/>
  <c r="R413" i="4"/>
  <c r="R414" i="4"/>
  <c r="R415" i="4"/>
  <c r="R416" i="4"/>
  <c r="R417" i="4"/>
  <c r="R418" i="4"/>
  <c r="R419" i="4"/>
  <c r="R420" i="4"/>
  <c r="K420" i="4" s="1"/>
  <c r="P420" i="4" s="1"/>
  <c r="R421" i="4"/>
  <c r="R422" i="4"/>
  <c r="R423" i="4"/>
  <c r="R424" i="4"/>
  <c r="R425" i="4"/>
  <c r="R426" i="4"/>
  <c r="R427" i="4"/>
  <c r="R428" i="4"/>
  <c r="K428" i="4" s="1"/>
  <c r="P428" i="4" s="1"/>
  <c r="R429" i="4"/>
  <c r="R430" i="4"/>
  <c r="R431" i="4"/>
  <c r="R432" i="4"/>
  <c r="R433" i="4"/>
  <c r="R434" i="4"/>
  <c r="R435" i="4"/>
  <c r="R436" i="4"/>
  <c r="K436" i="4" s="1"/>
  <c r="P436" i="4" s="1"/>
  <c r="R437" i="4"/>
  <c r="R438" i="4"/>
  <c r="R439" i="4"/>
  <c r="R440" i="4"/>
  <c r="R441" i="4"/>
  <c r="R442" i="4"/>
  <c r="R443" i="4"/>
  <c r="R444" i="4"/>
  <c r="K444" i="4" s="1"/>
  <c r="P444" i="4" s="1"/>
  <c r="R445" i="4"/>
  <c r="R446" i="4"/>
  <c r="R447" i="4"/>
  <c r="R448" i="4"/>
  <c r="R449" i="4"/>
  <c r="R450" i="4"/>
  <c r="R451" i="4"/>
  <c r="R452" i="4"/>
  <c r="K452" i="4" s="1"/>
  <c r="P452" i="4" s="1"/>
  <c r="R453" i="4"/>
  <c r="R454" i="4"/>
  <c r="R455" i="4"/>
  <c r="R456" i="4"/>
  <c r="R457" i="4"/>
  <c r="R458" i="4"/>
  <c r="R459" i="4"/>
  <c r="R460" i="4"/>
  <c r="K460" i="4" s="1"/>
  <c r="P460" i="4" s="1"/>
  <c r="R461" i="4"/>
  <c r="R462" i="4"/>
  <c r="R463" i="4"/>
  <c r="R464" i="4"/>
  <c r="R465" i="4"/>
  <c r="R466" i="4"/>
  <c r="R467" i="4"/>
  <c r="R468" i="4"/>
  <c r="K468" i="4" s="1"/>
  <c r="P468" i="4" s="1"/>
  <c r="R469" i="4"/>
  <c r="R470" i="4"/>
  <c r="R471" i="4"/>
  <c r="R472" i="4"/>
  <c r="R473" i="4"/>
  <c r="R474" i="4"/>
  <c r="R475" i="4"/>
  <c r="R476" i="4"/>
  <c r="K476" i="4" s="1"/>
  <c r="P476" i="4" s="1"/>
  <c r="R477" i="4"/>
  <c r="R478" i="4"/>
  <c r="R479" i="4"/>
  <c r="R480" i="4"/>
  <c r="R481" i="4"/>
  <c r="R482" i="4"/>
  <c r="R483" i="4"/>
  <c r="R484" i="4"/>
  <c r="K484" i="4" s="1"/>
  <c r="P484" i="4" s="1"/>
  <c r="R485" i="4"/>
  <c r="R486" i="4"/>
  <c r="R487" i="4"/>
  <c r="R488" i="4"/>
  <c r="R489" i="4"/>
  <c r="R490" i="4"/>
  <c r="R491" i="4"/>
  <c r="R492" i="4"/>
  <c r="K492" i="4" s="1"/>
  <c r="P492" i="4" s="1"/>
  <c r="R493" i="4"/>
  <c r="R494" i="4"/>
  <c r="R495" i="4"/>
  <c r="R496" i="4"/>
  <c r="R497" i="4"/>
  <c r="R498" i="4"/>
  <c r="R499" i="4"/>
  <c r="R500" i="4"/>
  <c r="K500" i="4" s="1"/>
  <c r="P500" i="4" s="1"/>
  <c r="R501" i="4"/>
  <c r="R502" i="4"/>
  <c r="R503" i="4"/>
  <c r="R504" i="4"/>
  <c r="R505" i="4"/>
  <c r="R506" i="4"/>
  <c r="R507" i="4"/>
  <c r="R508" i="4"/>
  <c r="K508" i="4" s="1"/>
  <c r="P508" i="4" s="1"/>
  <c r="R509" i="4"/>
  <c r="R510" i="4"/>
  <c r="R511" i="4"/>
  <c r="R512" i="4"/>
  <c r="R513" i="4"/>
  <c r="R514" i="4"/>
  <c r="R515" i="4"/>
  <c r="R516" i="4"/>
  <c r="K516" i="4" s="1"/>
  <c r="P516" i="4" s="1"/>
  <c r="R517" i="4"/>
  <c r="R518" i="4"/>
  <c r="R519" i="4"/>
  <c r="R520" i="4"/>
  <c r="R521" i="4"/>
  <c r="R522" i="4"/>
  <c r="R523" i="4"/>
  <c r="R524" i="4"/>
  <c r="K524" i="4" s="1"/>
  <c r="P524" i="4" s="1"/>
  <c r="R525" i="4"/>
  <c r="R526" i="4"/>
  <c r="R527" i="4"/>
  <c r="R528" i="4"/>
  <c r="R529" i="4"/>
  <c r="R530" i="4"/>
  <c r="R531" i="4"/>
  <c r="R532" i="4"/>
  <c r="K532" i="4" s="1"/>
  <c r="P532" i="4" s="1"/>
  <c r="R533" i="4"/>
  <c r="R534" i="4"/>
  <c r="R535" i="4"/>
  <c r="R536" i="4"/>
  <c r="R537" i="4"/>
  <c r="R538" i="4"/>
  <c r="R539" i="4"/>
  <c r="R540" i="4"/>
  <c r="K540" i="4" s="1"/>
  <c r="P540" i="4" s="1"/>
  <c r="R541" i="4"/>
  <c r="R542" i="4"/>
  <c r="R543" i="4"/>
  <c r="R544" i="4"/>
  <c r="R545" i="4"/>
  <c r="R546" i="4"/>
  <c r="R547" i="4"/>
  <c r="R548" i="4"/>
  <c r="K548" i="4" s="1"/>
  <c r="P548" i="4" s="1"/>
  <c r="R549" i="4"/>
  <c r="R550" i="4"/>
  <c r="R551" i="4"/>
  <c r="R552" i="4"/>
  <c r="R553" i="4"/>
  <c r="R554" i="4"/>
  <c r="R555" i="4"/>
  <c r="R556" i="4"/>
  <c r="K556" i="4" s="1"/>
  <c r="P556" i="4" s="1"/>
  <c r="R557" i="4"/>
  <c r="R558" i="4"/>
  <c r="R559" i="4"/>
  <c r="R560" i="4"/>
  <c r="R561" i="4"/>
  <c r="R562" i="4"/>
  <c r="R563" i="4"/>
  <c r="R564" i="4"/>
  <c r="K564" i="4" s="1"/>
  <c r="P564" i="4" s="1"/>
  <c r="R565" i="4"/>
  <c r="R566" i="4"/>
  <c r="R567" i="4"/>
  <c r="R568" i="4"/>
  <c r="R569" i="4"/>
  <c r="R570" i="4"/>
  <c r="R571" i="4"/>
  <c r="R572" i="4"/>
  <c r="R573" i="4"/>
  <c r="R574" i="4"/>
  <c r="R575" i="4"/>
  <c r="R576" i="4"/>
  <c r="R577" i="4"/>
  <c r="R578" i="4"/>
  <c r="R579" i="4"/>
  <c r="R580" i="4"/>
  <c r="R581" i="4"/>
  <c r="R582" i="4"/>
  <c r="R583" i="4"/>
  <c r="R584" i="4"/>
  <c r="R585" i="4"/>
  <c r="R586" i="4"/>
  <c r="R587" i="4"/>
  <c r="K587" i="4" s="1"/>
  <c r="P587" i="4" s="1"/>
  <c r="R588" i="4"/>
  <c r="K588" i="4" s="1"/>
  <c r="P588" i="4" s="1"/>
  <c r="R589" i="4"/>
  <c r="R590" i="4"/>
  <c r="R591" i="4"/>
  <c r="R592" i="4"/>
  <c r="R593" i="4"/>
  <c r="R594" i="4"/>
  <c r="R595" i="4"/>
  <c r="K595" i="4" s="1"/>
  <c r="P595" i="4" s="1"/>
  <c r="R596" i="4"/>
  <c r="K596" i="4" s="1"/>
  <c r="P596" i="4" s="1"/>
  <c r="R597" i="4"/>
  <c r="R598" i="4"/>
  <c r="R599" i="4"/>
  <c r="R600" i="4"/>
  <c r="R601" i="4"/>
  <c r="R602" i="4"/>
  <c r="R603" i="4"/>
  <c r="K603" i="4" s="1"/>
  <c r="P603" i="4" s="1"/>
  <c r="R604" i="4"/>
  <c r="K604" i="4" s="1"/>
  <c r="P604" i="4" s="1"/>
  <c r="R605" i="4"/>
  <c r="R606" i="4"/>
  <c r="R607" i="4"/>
  <c r="R608" i="4"/>
  <c r="R609" i="4"/>
  <c r="R610" i="4"/>
  <c r="R611" i="4"/>
  <c r="R612" i="4"/>
  <c r="K612" i="4" s="1"/>
  <c r="P612" i="4" s="1"/>
  <c r="R613" i="4"/>
  <c r="U613" i="4" s="1"/>
  <c r="R614" i="4"/>
  <c r="U614" i="4" s="1"/>
  <c r="R615" i="4"/>
  <c r="U615" i="4" s="1"/>
  <c r="R616" i="4"/>
  <c r="U616" i="4" s="1"/>
  <c r="R617" i="4"/>
  <c r="U617" i="4" s="1"/>
  <c r="R618" i="4"/>
  <c r="U618" i="4" s="1"/>
  <c r="R619" i="4"/>
  <c r="U619" i="4" s="1"/>
  <c r="R620" i="4"/>
  <c r="U620" i="4" s="1"/>
  <c r="R621" i="4"/>
  <c r="U621" i="4" s="1"/>
  <c r="R622" i="4"/>
  <c r="U622" i="4" s="1"/>
  <c r="R623" i="4"/>
  <c r="U623" i="4" s="1"/>
  <c r="R624" i="4"/>
  <c r="U624" i="4" s="1"/>
  <c r="R625" i="4"/>
  <c r="U625" i="4" s="1"/>
  <c r="R626" i="4"/>
  <c r="U626" i="4" s="1"/>
  <c r="R627" i="4"/>
  <c r="U627" i="4" s="1"/>
  <c r="R628" i="4"/>
  <c r="U628" i="4" s="1"/>
  <c r="R629" i="4"/>
  <c r="U629" i="4" s="1"/>
  <c r="R630" i="4"/>
  <c r="U630" i="4" s="1"/>
  <c r="R631" i="4"/>
  <c r="U631" i="4" s="1"/>
  <c r="R632" i="4"/>
  <c r="U632" i="4" s="1"/>
  <c r="R633" i="4"/>
  <c r="U633" i="4" s="1"/>
  <c r="R634" i="4"/>
  <c r="U634" i="4" s="1"/>
  <c r="R635" i="4"/>
  <c r="U635" i="4" s="1"/>
  <c r="R636" i="4"/>
  <c r="U636" i="4" s="1"/>
  <c r="R637" i="4"/>
  <c r="U637" i="4" s="1"/>
  <c r="R638" i="4"/>
  <c r="U638" i="4" s="1"/>
  <c r="R639" i="4"/>
  <c r="U639" i="4" s="1"/>
  <c r="R640" i="4"/>
  <c r="U640" i="4" s="1"/>
  <c r="R641" i="4"/>
  <c r="U641" i="4" s="1"/>
  <c r="R642" i="4"/>
  <c r="U642" i="4" s="1"/>
  <c r="R643" i="4"/>
  <c r="U643" i="4" s="1"/>
  <c r="R644" i="4"/>
  <c r="U644" i="4" s="1"/>
  <c r="R645" i="4"/>
  <c r="R646" i="4"/>
  <c r="U646" i="4" s="1"/>
  <c r="R647" i="4"/>
  <c r="U647" i="4" s="1"/>
  <c r="R648" i="4"/>
  <c r="U648" i="4" s="1"/>
  <c r="R649" i="4"/>
  <c r="U649" i="4" s="1"/>
  <c r="R650" i="4"/>
  <c r="U650" i="4" s="1"/>
  <c r="R651" i="4"/>
  <c r="U651" i="4" s="1"/>
  <c r="R652" i="4"/>
  <c r="U652" i="4" s="1"/>
  <c r="R653" i="4"/>
  <c r="U653" i="4" s="1"/>
  <c r="R654" i="4"/>
  <c r="U654" i="4" s="1"/>
  <c r="R655" i="4"/>
  <c r="U655" i="4" s="1"/>
  <c r="R656" i="4"/>
  <c r="U656" i="4" s="1"/>
  <c r="R657" i="4"/>
  <c r="U657" i="4" s="1"/>
  <c r="R658" i="4"/>
  <c r="U658" i="4" s="1"/>
  <c r="R659" i="4"/>
  <c r="U659" i="4" s="1"/>
  <c r="R660" i="4"/>
  <c r="U660" i="4" s="1"/>
  <c r="R661" i="4"/>
  <c r="R662" i="4"/>
  <c r="U662" i="4" s="1"/>
  <c r="R663" i="4"/>
  <c r="U663" i="4" s="1"/>
  <c r="R664" i="4"/>
  <c r="U664" i="4" s="1"/>
  <c r="R665" i="4"/>
  <c r="U665" i="4" s="1"/>
  <c r="R666" i="4"/>
  <c r="U666" i="4" s="1"/>
  <c r="R667" i="4"/>
  <c r="U667" i="4" s="1"/>
  <c r="R668" i="4"/>
  <c r="U668" i="4" s="1"/>
  <c r="R669" i="4"/>
  <c r="U669" i="4" s="1"/>
  <c r="R670" i="4"/>
  <c r="U670" i="4" s="1"/>
  <c r="R671" i="4"/>
  <c r="U671" i="4" s="1"/>
  <c r="R672" i="4"/>
  <c r="U672" i="4" s="1"/>
  <c r="R673" i="4"/>
  <c r="U673" i="4" s="1"/>
  <c r="R674" i="4"/>
  <c r="U674" i="4" s="1"/>
  <c r="R675" i="4"/>
  <c r="U675" i="4" s="1"/>
  <c r="R676" i="4"/>
  <c r="U676" i="4" s="1"/>
  <c r="R677" i="4"/>
  <c r="U677" i="4" s="1"/>
  <c r="R678" i="4"/>
  <c r="U678" i="4" s="1"/>
  <c r="R679" i="4"/>
  <c r="U679" i="4" s="1"/>
  <c r="R680" i="4"/>
  <c r="U680" i="4" s="1"/>
  <c r="R681" i="4"/>
  <c r="U681" i="4" s="1"/>
  <c r="R682" i="4"/>
  <c r="U682" i="4" s="1"/>
  <c r="R683" i="4"/>
  <c r="U683" i="4" s="1"/>
  <c r="R684" i="4"/>
  <c r="U684" i="4" s="1"/>
  <c r="R685" i="4"/>
  <c r="U685" i="4" s="1"/>
  <c r="R686" i="4"/>
  <c r="U686" i="4" s="1"/>
  <c r="R687" i="4"/>
  <c r="U687" i="4" s="1"/>
  <c r="R688" i="4"/>
  <c r="U688" i="4" s="1"/>
  <c r="R689" i="4"/>
  <c r="U689" i="4" s="1"/>
  <c r="R690" i="4"/>
  <c r="U690" i="4" s="1"/>
  <c r="R691" i="4"/>
  <c r="U691" i="4" s="1"/>
  <c r="R692" i="4"/>
  <c r="U692" i="4" s="1"/>
  <c r="R693" i="4"/>
  <c r="U693" i="4" s="1"/>
  <c r="R694" i="4"/>
  <c r="U694" i="4" s="1"/>
  <c r="R695" i="4"/>
  <c r="U695" i="4" s="1"/>
  <c r="R696" i="4"/>
  <c r="U696" i="4" s="1"/>
  <c r="R697" i="4"/>
  <c r="U697" i="4" s="1"/>
  <c r="R698" i="4"/>
  <c r="U698" i="4" s="1"/>
  <c r="R699" i="4"/>
  <c r="U699" i="4" s="1"/>
  <c r="R700" i="4"/>
  <c r="U700" i="4" s="1"/>
  <c r="R701" i="4"/>
  <c r="U701" i="4" s="1"/>
  <c r="R702" i="4"/>
  <c r="U702" i="4" s="1"/>
  <c r="R703" i="4"/>
  <c r="U703" i="4" s="1"/>
  <c r="R704" i="4"/>
  <c r="U704" i="4" s="1"/>
  <c r="R705" i="4"/>
  <c r="U705" i="4" s="1"/>
  <c r="R706" i="4"/>
  <c r="U706" i="4" s="1"/>
  <c r="R707" i="4"/>
  <c r="U707" i="4" s="1"/>
  <c r="R708" i="4"/>
  <c r="U708" i="4" s="1"/>
  <c r="R709" i="4"/>
  <c r="U709" i="4" s="1"/>
  <c r="R710" i="4"/>
  <c r="U710" i="4" s="1"/>
  <c r="R711" i="4"/>
  <c r="U711" i="4" s="1"/>
  <c r="R712" i="4"/>
  <c r="U712" i="4" s="1"/>
  <c r="R713" i="4"/>
  <c r="U713" i="4" s="1"/>
  <c r="R714" i="4"/>
  <c r="U714" i="4" s="1"/>
  <c r="R715" i="4"/>
  <c r="U715" i="4" s="1"/>
  <c r="R716" i="4"/>
  <c r="U716" i="4" s="1"/>
  <c r="R717" i="4"/>
  <c r="U717" i="4" s="1"/>
  <c r="R718" i="4"/>
  <c r="U718" i="4" s="1"/>
  <c r="R719" i="4"/>
  <c r="U719" i="4" s="1"/>
  <c r="R720" i="4"/>
  <c r="U720" i="4" s="1"/>
  <c r="R721" i="4"/>
  <c r="U721" i="4" s="1"/>
  <c r="R722" i="4"/>
  <c r="U722" i="4" s="1"/>
  <c r="R723" i="4"/>
  <c r="U723" i="4" s="1"/>
  <c r="R724" i="4"/>
  <c r="U724" i="4" s="1"/>
  <c r="R725" i="4"/>
  <c r="U725" i="4" s="1"/>
  <c r="R726" i="4"/>
  <c r="U726" i="4" s="1"/>
  <c r="R727" i="4"/>
  <c r="U727" i="4" s="1"/>
  <c r="R728" i="4"/>
  <c r="U728" i="4" s="1"/>
  <c r="R729" i="4"/>
  <c r="U729" i="4" s="1"/>
  <c r="R730" i="4"/>
  <c r="U730" i="4" s="1"/>
  <c r="R731" i="4"/>
  <c r="U731" i="4" s="1"/>
  <c r="R732" i="4"/>
  <c r="U732" i="4" s="1"/>
  <c r="R733" i="4"/>
  <c r="U733" i="4" s="1"/>
  <c r="R734" i="4"/>
  <c r="U734" i="4" s="1"/>
  <c r="R735" i="4"/>
  <c r="U735" i="4" s="1"/>
  <c r="R736" i="4"/>
  <c r="U736" i="4" s="1"/>
  <c r="R737" i="4"/>
  <c r="U737" i="4" s="1"/>
  <c r="R738" i="4"/>
  <c r="U738" i="4" s="1"/>
  <c r="R739" i="4"/>
  <c r="U739" i="4" s="1"/>
  <c r="R740" i="4"/>
  <c r="U740" i="4" s="1"/>
  <c r="R741" i="4"/>
  <c r="U741" i="4" s="1"/>
  <c r="R742" i="4"/>
  <c r="U742" i="4" s="1"/>
  <c r="R743" i="4"/>
  <c r="U743" i="4" s="1"/>
  <c r="R744" i="4"/>
  <c r="U744" i="4" s="1"/>
  <c r="R745" i="4"/>
  <c r="U745" i="4" s="1"/>
  <c r="R746" i="4"/>
  <c r="U746" i="4" s="1"/>
  <c r="R747" i="4"/>
  <c r="U747" i="4" s="1"/>
  <c r="R748" i="4"/>
  <c r="U748" i="4" s="1"/>
  <c r="R749" i="4"/>
  <c r="U749" i="4" s="1"/>
  <c r="R750" i="4"/>
  <c r="U750" i="4" s="1"/>
  <c r="R751" i="4"/>
  <c r="U751" i="4" s="1"/>
  <c r="R752" i="4"/>
  <c r="U752" i="4" s="1"/>
  <c r="R753" i="4"/>
  <c r="U753" i="4" s="1"/>
  <c r="R754" i="4"/>
  <c r="U754" i="4" s="1"/>
  <c r="R755" i="4"/>
  <c r="U755" i="4" s="1"/>
  <c r="R756" i="4"/>
  <c r="U756" i="4" s="1"/>
  <c r="R757" i="4"/>
  <c r="U757" i="4" s="1"/>
  <c r="R758" i="4"/>
  <c r="U758" i="4" s="1"/>
  <c r="R759" i="4"/>
  <c r="U759" i="4" s="1"/>
  <c r="R760" i="4"/>
  <c r="U760" i="4" s="1"/>
  <c r="R761" i="4"/>
  <c r="U761" i="4" s="1"/>
  <c r="R762" i="4"/>
  <c r="U762" i="4" s="1"/>
  <c r="R763" i="4"/>
  <c r="U763" i="4" s="1"/>
  <c r="R764" i="4"/>
  <c r="U764" i="4" s="1"/>
  <c r="R765" i="4"/>
  <c r="U765" i="4" s="1"/>
  <c r="R766" i="4"/>
  <c r="U766" i="4" s="1"/>
  <c r="R767" i="4"/>
  <c r="U767" i="4" s="1"/>
  <c r="R768" i="4"/>
  <c r="U768" i="4" s="1"/>
  <c r="R769" i="4"/>
  <c r="U769" i="4" s="1"/>
  <c r="R770" i="4"/>
  <c r="U770" i="4" s="1"/>
  <c r="R771" i="4"/>
  <c r="U771" i="4" s="1"/>
  <c r="R772" i="4"/>
  <c r="U772" i="4" s="1"/>
  <c r="R773" i="4"/>
  <c r="R774" i="4"/>
  <c r="U774" i="4" s="1"/>
  <c r="R775" i="4"/>
  <c r="U775" i="4" s="1"/>
  <c r="R776" i="4"/>
  <c r="U776" i="4" s="1"/>
  <c r="R777" i="4"/>
  <c r="U777" i="4" s="1"/>
  <c r="R778" i="4"/>
  <c r="U778" i="4" s="1"/>
  <c r="R779" i="4"/>
  <c r="U779" i="4" s="1"/>
  <c r="R780" i="4"/>
  <c r="U780" i="4" s="1"/>
  <c r="R781" i="4"/>
  <c r="U781" i="4" s="1"/>
  <c r="R782" i="4"/>
  <c r="U782" i="4" s="1"/>
  <c r="R783" i="4"/>
  <c r="U783" i="4" s="1"/>
  <c r="R784" i="4"/>
  <c r="U784" i="4" s="1"/>
  <c r="R785" i="4"/>
  <c r="U785" i="4" s="1"/>
  <c r="R786" i="4"/>
  <c r="U786" i="4" s="1"/>
  <c r="R787" i="4"/>
  <c r="U787" i="4" s="1"/>
  <c r="R788" i="4"/>
  <c r="U788" i="4" s="1"/>
  <c r="R789" i="4"/>
  <c r="R790" i="4"/>
  <c r="U790" i="4" s="1"/>
  <c r="R791" i="4"/>
  <c r="U791" i="4" s="1"/>
  <c r="R792" i="4"/>
  <c r="U792" i="4" s="1"/>
  <c r="R793" i="4"/>
  <c r="U793" i="4" s="1"/>
  <c r="R794" i="4"/>
  <c r="U794" i="4" s="1"/>
  <c r="R795" i="4"/>
  <c r="U795" i="4" s="1"/>
  <c r="R796" i="4"/>
  <c r="U796" i="4" s="1"/>
  <c r="R797" i="4"/>
  <c r="U797" i="4" s="1"/>
  <c r="R798" i="4"/>
  <c r="U798" i="4" s="1"/>
  <c r="R799" i="4"/>
  <c r="U799" i="4" s="1"/>
  <c r="R800" i="4"/>
  <c r="U800" i="4" s="1"/>
  <c r="R801" i="4"/>
  <c r="U801" i="4" s="1"/>
  <c r="R802" i="4"/>
  <c r="U802" i="4" s="1"/>
  <c r="R803" i="4"/>
  <c r="U803" i="4" s="1"/>
  <c r="R804" i="4"/>
  <c r="U804" i="4" s="1"/>
  <c r="R805" i="4"/>
  <c r="U805" i="4" s="1"/>
  <c r="R806" i="4"/>
  <c r="U806" i="4" s="1"/>
  <c r="R807" i="4"/>
  <c r="U807" i="4" s="1"/>
  <c r="R808" i="4"/>
  <c r="U808" i="4" s="1"/>
  <c r="R809" i="4"/>
  <c r="U809" i="4" s="1"/>
  <c r="R810" i="4"/>
  <c r="U810" i="4" s="1"/>
  <c r="R811" i="4"/>
  <c r="U811" i="4" s="1"/>
  <c r="R812" i="4"/>
  <c r="U812" i="4" s="1"/>
  <c r="R813" i="4"/>
  <c r="U813" i="4" s="1"/>
  <c r="R814" i="4"/>
  <c r="U814" i="4" s="1"/>
  <c r="R815" i="4"/>
  <c r="U815" i="4" s="1"/>
  <c r="R816" i="4"/>
  <c r="U816" i="4" s="1"/>
  <c r="R817" i="4"/>
  <c r="U817" i="4" s="1"/>
  <c r="R818" i="4"/>
  <c r="U818" i="4" s="1"/>
  <c r="R819" i="4"/>
  <c r="U819" i="4" s="1"/>
  <c r="R820" i="4"/>
  <c r="U820" i="4" s="1"/>
  <c r="R821" i="4"/>
  <c r="U821" i="4" s="1"/>
  <c r="R822" i="4"/>
  <c r="U822" i="4" s="1"/>
  <c r="R823" i="4"/>
  <c r="U823" i="4" s="1"/>
  <c r="R824" i="4"/>
  <c r="U824" i="4" s="1"/>
  <c r="R825" i="4"/>
  <c r="U825" i="4" s="1"/>
  <c r="R826" i="4"/>
  <c r="U826" i="4" s="1"/>
  <c r="R827" i="4"/>
  <c r="U827" i="4" s="1"/>
  <c r="R828" i="4"/>
  <c r="U828" i="4" s="1"/>
  <c r="R829" i="4"/>
  <c r="U829" i="4" s="1"/>
  <c r="R830" i="4"/>
  <c r="U830" i="4" s="1"/>
  <c r="R831" i="4"/>
  <c r="U831" i="4" s="1"/>
  <c r="R832" i="4"/>
  <c r="U832" i="4" s="1"/>
  <c r="R833" i="4"/>
  <c r="U833" i="4" s="1"/>
  <c r="R834" i="4"/>
  <c r="U834" i="4" s="1"/>
  <c r="R835" i="4"/>
  <c r="U835" i="4" s="1"/>
  <c r="R836" i="4"/>
  <c r="U836" i="4" s="1"/>
  <c r="R837" i="4"/>
  <c r="U837" i="4" s="1"/>
  <c r="R838" i="4"/>
  <c r="U838" i="4" s="1"/>
  <c r="R839" i="4"/>
  <c r="U839" i="4" s="1"/>
  <c r="R840" i="4"/>
  <c r="U840" i="4" s="1"/>
  <c r="R841" i="4"/>
  <c r="U841" i="4" s="1"/>
  <c r="R842" i="4"/>
  <c r="U842" i="4" s="1"/>
  <c r="R843" i="4"/>
  <c r="U843" i="4" s="1"/>
  <c r="R844" i="4"/>
  <c r="U844" i="4" s="1"/>
  <c r="R845" i="4"/>
  <c r="U845" i="4" s="1"/>
  <c r="R846" i="4"/>
  <c r="U846" i="4" s="1"/>
  <c r="R847" i="4"/>
  <c r="U847" i="4" s="1"/>
  <c r="R848" i="4"/>
  <c r="U848" i="4" s="1"/>
  <c r="R849" i="4"/>
  <c r="U849" i="4" s="1"/>
  <c r="R850" i="4"/>
  <c r="U850" i="4" s="1"/>
  <c r="R851" i="4"/>
  <c r="U851" i="4" s="1"/>
  <c r="R852" i="4"/>
  <c r="U852" i="4" s="1"/>
  <c r="R853" i="4"/>
  <c r="U853" i="4" s="1"/>
  <c r="R854" i="4"/>
  <c r="U854" i="4" s="1"/>
  <c r="R855" i="4"/>
  <c r="U855" i="4" s="1"/>
  <c r="R856" i="4"/>
  <c r="U856" i="4" s="1"/>
  <c r="R857" i="4"/>
  <c r="U857" i="4" s="1"/>
  <c r="R858" i="4"/>
  <c r="U858" i="4" s="1"/>
  <c r="R859" i="4"/>
  <c r="U859" i="4" s="1"/>
  <c r="R860" i="4"/>
  <c r="U860" i="4" s="1"/>
  <c r="R861" i="4"/>
  <c r="U861" i="4" s="1"/>
  <c r="R862" i="4"/>
  <c r="U862" i="4" s="1"/>
  <c r="R863" i="4"/>
  <c r="U863" i="4" s="1"/>
  <c r="R864" i="4"/>
  <c r="U864" i="4" s="1"/>
  <c r="R865" i="4"/>
  <c r="U865" i="4" s="1"/>
  <c r="R866" i="4"/>
  <c r="U866" i="4" s="1"/>
  <c r="R867" i="4"/>
  <c r="U867" i="4" s="1"/>
  <c r="R868" i="4"/>
  <c r="U868" i="4" s="1"/>
  <c r="R869" i="4"/>
  <c r="U869" i="4" s="1"/>
  <c r="R870" i="4"/>
  <c r="U870" i="4" s="1"/>
  <c r="R871" i="4"/>
  <c r="U871" i="4" s="1"/>
  <c r="R872" i="4"/>
  <c r="U872" i="4" s="1"/>
  <c r="R873" i="4"/>
  <c r="U873" i="4" s="1"/>
  <c r="R874" i="4"/>
  <c r="U874" i="4" s="1"/>
  <c r="R875" i="4"/>
  <c r="U875" i="4" s="1"/>
  <c r="R876" i="4"/>
  <c r="U876" i="4" s="1"/>
  <c r="R877" i="4"/>
  <c r="U877" i="4" s="1"/>
  <c r="R878" i="4"/>
  <c r="U878" i="4" s="1"/>
  <c r="R879" i="4"/>
  <c r="U879" i="4" s="1"/>
  <c r="R880" i="4"/>
  <c r="U880" i="4" s="1"/>
  <c r="R881" i="4"/>
  <c r="U881" i="4" s="1"/>
  <c r="R882" i="4"/>
  <c r="U882" i="4" s="1"/>
  <c r="R883" i="4"/>
  <c r="U883" i="4" s="1"/>
  <c r="R884" i="4"/>
  <c r="U884" i="4" s="1"/>
  <c r="R885" i="4"/>
  <c r="U885" i="4" s="1"/>
  <c r="R886" i="4"/>
  <c r="U886" i="4" s="1"/>
  <c r="R887" i="4"/>
  <c r="U887" i="4" s="1"/>
  <c r="R888" i="4"/>
  <c r="U888" i="4" s="1"/>
  <c r="R889" i="4"/>
  <c r="U889" i="4" s="1"/>
  <c r="R890" i="4"/>
  <c r="U890" i="4" s="1"/>
  <c r="R891" i="4"/>
  <c r="U891" i="4" s="1"/>
  <c r="R892" i="4"/>
  <c r="U892" i="4" s="1"/>
  <c r="R893" i="4"/>
  <c r="U893" i="4" s="1"/>
  <c r="R894" i="4"/>
  <c r="U894" i="4" s="1"/>
  <c r="R895" i="4"/>
  <c r="U895" i="4" s="1"/>
  <c r="R896" i="4"/>
  <c r="U896" i="4" s="1"/>
  <c r="R897" i="4"/>
  <c r="U897" i="4" s="1"/>
  <c r="R898" i="4"/>
  <c r="U898" i="4" s="1"/>
  <c r="R899" i="4"/>
  <c r="U899" i="4" s="1"/>
  <c r="R900" i="4"/>
  <c r="U900" i="4" s="1"/>
  <c r="R901" i="4"/>
  <c r="R902" i="4"/>
  <c r="U902" i="4" s="1"/>
  <c r="R903" i="4"/>
  <c r="U903" i="4" s="1"/>
  <c r="R904" i="4"/>
  <c r="U904" i="4" s="1"/>
  <c r="R905" i="4"/>
  <c r="U905" i="4" s="1"/>
  <c r="R906" i="4"/>
  <c r="U906" i="4" s="1"/>
  <c r="R907" i="4"/>
  <c r="U907" i="4" s="1"/>
  <c r="R908" i="4"/>
  <c r="U908" i="4" s="1"/>
  <c r="R909" i="4"/>
  <c r="U909" i="4" s="1"/>
  <c r="R910" i="4"/>
  <c r="U910" i="4" s="1"/>
  <c r="R911" i="4"/>
  <c r="U911" i="4" s="1"/>
  <c r="R912" i="4"/>
  <c r="U912" i="4" s="1"/>
  <c r="R913" i="4"/>
  <c r="U913" i="4" s="1"/>
  <c r="R914" i="4"/>
  <c r="U914" i="4" s="1"/>
  <c r="R915" i="4"/>
  <c r="U915" i="4" s="1"/>
  <c r="R916" i="4"/>
  <c r="U916" i="4" s="1"/>
  <c r="R917" i="4"/>
  <c r="R918" i="4"/>
  <c r="U918" i="4" s="1"/>
  <c r="R919" i="4"/>
  <c r="U919" i="4" s="1"/>
  <c r="R920" i="4"/>
  <c r="U920" i="4" s="1"/>
  <c r="R921" i="4"/>
  <c r="U921" i="4" s="1"/>
  <c r="R922" i="4"/>
  <c r="U922" i="4" s="1"/>
  <c r="R923" i="4"/>
  <c r="U923" i="4" s="1"/>
  <c r="R924" i="4"/>
  <c r="U924" i="4" s="1"/>
  <c r="R925" i="4"/>
  <c r="U925" i="4" s="1"/>
  <c r="R926" i="4"/>
  <c r="U926" i="4" s="1"/>
  <c r="R927" i="4"/>
  <c r="U927" i="4" s="1"/>
  <c r="R928" i="4"/>
  <c r="U928" i="4" s="1"/>
  <c r="R929" i="4"/>
  <c r="U929" i="4" s="1"/>
  <c r="R930" i="4"/>
  <c r="U930" i="4" s="1"/>
  <c r="R931" i="4"/>
  <c r="U931" i="4" s="1"/>
  <c r="R932" i="4"/>
  <c r="U932" i="4" s="1"/>
  <c r="R933" i="4"/>
  <c r="U933" i="4" s="1"/>
  <c r="R934" i="4"/>
  <c r="U934" i="4" s="1"/>
  <c r="R935" i="4"/>
  <c r="U935" i="4" s="1"/>
  <c r="R936" i="4"/>
  <c r="U936" i="4" s="1"/>
  <c r="R937" i="4"/>
  <c r="U937" i="4" s="1"/>
  <c r="R938" i="4"/>
  <c r="U938" i="4" s="1"/>
  <c r="R939" i="4"/>
  <c r="U939" i="4" s="1"/>
  <c r="R940" i="4"/>
  <c r="U940" i="4" s="1"/>
  <c r="R941" i="4"/>
  <c r="U941" i="4" s="1"/>
  <c r="R942" i="4"/>
  <c r="U942" i="4" s="1"/>
  <c r="R943" i="4"/>
  <c r="U943" i="4" s="1"/>
  <c r="R944" i="4"/>
  <c r="U944" i="4" s="1"/>
  <c r="R945" i="4"/>
  <c r="U945" i="4" s="1"/>
  <c r="R946" i="4"/>
  <c r="U946" i="4" s="1"/>
  <c r="R947" i="4"/>
  <c r="U947" i="4" s="1"/>
  <c r="R948" i="4"/>
  <c r="U948" i="4" s="1"/>
  <c r="R949" i="4"/>
  <c r="U949" i="4" s="1"/>
  <c r="R950" i="4"/>
  <c r="U950" i="4" s="1"/>
  <c r="R951" i="4"/>
  <c r="U951" i="4" s="1"/>
  <c r="R952" i="4"/>
  <c r="U952" i="4" s="1"/>
  <c r="R953" i="4"/>
  <c r="U953" i="4" s="1"/>
  <c r="R954" i="4"/>
  <c r="U954" i="4" s="1"/>
  <c r="R955" i="4"/>
  <c r="U955" i="4" s="1"/>
  <c r="R956" i="4"/>
  <c r="U956" i="4" s="1"/>
  <c r="R957" i="4"/>
  <c r="U957" i="4" s="1"/>
  <c r="R958" i="4"/>
  <c r="U958" i="4" s="1"/>
  <c r="R959" i="4"/>
  <c r="U959" i="4" s="1"/>
  <c r="R960" i="4"/>
  <c r="U960" i="4" s="1"/>
  <c r="R961" i="4"/>
  <c r="U961" i="4" s="1"/>
  <c r="R962" i="4"/>
  <c r="U962" i="4" s="1"/>
  <c r="R963" i="4"/>
  <c r="U963" i="4" s="1"/>
  <c r="R964" i="4"/>
  <c r="U964" i="4" s="1"/>
  <c r="R965" i="4"/>
  <c r="U965" i="4" s="1"/>
  <c r="R966" i="4"/>
  <c r="U966" i="4" s="1"/>
  <c r="R967" i="4"/>
  <c r="U967" i="4" s="1"/>
  <c r="R968" i="4"/>
  <c r="U968" i="4" s="1"/>
  <c r="R969" i="4"/>
  <c r="U969" i="4" s="1"/>
  <c r="R970" i="4"/>
  <c r="U970" i="4" s="1"/>
  <c r="R971" i="4"/>
  <c r="U971" i="4" s="1"/>
  <c r="R972" i="4"/>
  <c r="U972" i="4" s="1"/>
  <c r="R973" i="4"/>
  <c r="U973" i="4" s="1"/>
  <c r="R974" i="4"/>
  <c r="U974" i="4" s="1"/>
  <c r="R975" i="4"/>
  <c r="U975" i="4" s="1"/>
  <c r="R976" i="4"/>
  <c r="U976" i="4" s="1"/>
  <c r="R977" i="4"/>
  <c r="U977" i="4" s="1"/>
  <c r="R978" i="4"/>
  <c r="U978" i="4" s="1"/>
  <c r="R979" i="4"/>
  <c r="U979" i="4" s="1"/>
  <c r="R980" i="4"/>
  <c r="U980" i="4" s="1"/>
  <c r="R981" i="4"/>
  <c r="U981" i="4" s="1"/>
  <c r="R982" i="4"/>
  <c r="U982" i="4" s="1"/>
  <c r="R983" i="4"/>
  <c r="U983" i="4" s="1"/>
  <c r="R984" i="4"/>
  <c r="U984" i="4" s="1"/>
  <c r="R985" i="4"/>
  <c r="U985" i="4" s="1"/>
  <c r="R986" i="4"/>
  <c r="U986" i="4" s="1"/>
  <c r="R987" i="4"/>
  <c r="U987" i="4" s="1"/>
  <c r="R988" i="4"/>
  <c r="U988" i="4" s="1"/>
  <c r="R989" i="4"/>
  <c r="U989" i="4" s="1"/>
  <c r="R990" i="4"/>
  <c r="U990" i="4" s="1"/>
  <c r="R991" i="4"/>
  <c r="U991" i="4" s="1"/>
  <c r="R992" i="4"/>
  <c r="U992" i="4" s="1"/>
  <c r="R993" i="4"/>
  <c r="U993" i="4" s="1"/>
  <c r="R994" i="4"/>
  <c r="U994" i="4" s="1"/>
  <c r="R995" i="4"/>
  <c r="U995" i="4" s="1"/>
  <c r="R996" i="4"/>
  <c r="U996" i="4" s="1"/>
  <c r="R997" i="4"/>
  <c r="U997" i="4" s="1"/>
  <c r="R998" i="4"/>
  <c r="U998" i="4" s="1"/>
  <c r="R999" i="4"/>
  <c r="U999" i="4" s="1"/>
  <c r="R1000" i="4"/>
  <c r="U1000" i="4" s="1"/>
  <c r="R1001" i="4"/>
  <c r="U1001" i="4" s="1"/>
  <c r="R1002" i="4"/>
  <c r="U1002" i="4" s="1"/>
  <c r="R1003" i="4"/>
  <c r="U1003" i="4" s="1"/>
  <c r="R1004" i="4"/>
  <c r="U1004" i="4" s="1"/>
  <c r="R1005" i="4"/>
  <c r="U1005" i="4" s="1"/>
  <c r="R1006" i="4"/>
  <c r="U1006" i="4" s="1"/>
  <c r="R1007" i="4"/>
  <c r="U1007" i="4" s="1"/>
  <c r="R1008" i="4"/>
  <c r="U1008" i="4" s="1"/>
  <c r="R1009" i="4"/>
  <c r="U1009" i="4" s="1"/>
  <c r="R1010" i="4"/>
  <c r="U1010" i="4" s="1"/>
  <c r="R1011" i="4"/>
  <c r="U1011" i="4" s="1"/>
  <c r="R1012" i="4"/>
  <c r="U1012" i="4" s="1"/>
  <c r="R1013" i="4"/>
  <c r="U1013" i="4" s="1"/>
  <c r="R1014" i="4"/>
  <c r="U1014" i="4" s="1"/>
  <c r="R1015" i="4"/>
  <c r="U1015" i="4" s="1"/>
  <c r="R1016" i="4"/>
  <c r="U1016" i="4" s="1"/>
  <c r="R1017" i="4"/>
  <c r="U1017" i="4" s="1"/>
  <c r="R1018" i="4"/>
  <c r="U1018" i="4" s="1"/>
  <c r="R1019" i="4"/>
  <c r="U1019" i="4" s="1"/>
  <c r="R1020" i="4"/>
  <c r="U1020" i="4" s="1"/>
  <c r="R1021" i="4"/>
  <c r="U1021" i="4" s="1"/>
  <c r="R1022" i="4"/>
  <c r="U1022" i="4" s="1"/>
  <c r="R1023" i="4"/>
  <c r="U1023" i="4" s="1"/>
  <c r="R1024" i="4"/>
  <c r="U1024" i="4" s="1"/>
  <c r="R1025" i="4"/>
  <c r="U1025" i="4" s="1"/>
  <c r="R1026" i="4"/>
  <c r="U1026" i="4" s="1"/>
  <c r="R1027" i="4"/>
  <c r="U1027" i="4" s="1"/>
  <c r="R1028" i="4"/>
  <c r="U1028" i="4" s="1"/>
  <c r="R1029" i="4"/>
  <c r="R1030" i="4"/>
  <c r="U1030" i="4" s="1"/>
  <c r="R1031" i="4"/>
  <c r="U1031" i="4" s="1"/>
  <c r="R1032" i="4"/>
  <c r="U1032" i="4" s="1"/>
  <c r="R1033" i="4"/>
  <c r="U1033" i="4" s="1"/>
  <c r="R1034" i="4"/>
  <c r="U1034" i="4" s="1"/>
  <c r="R1035" i="4"/>
  <c r="U1035" i="4" s="1"/>
  <c r="R1036" i="4"/>
  <c r="U1036" i="4" s="1"/>
  <c r="R1037" i="4"/>
  <c r="U1037" i="4" s="1"/>
  <c r="R1038" i="4"/>
  <c r="U1038" i="4" s="1"/>
  <c r="R1039" i="4"/>
  <c r="U1039" i="4" s="1"/>
  <c r="R1040" i="4"/>
  <c r="U1040" i="4" s="1"/>
  <c r="R1041" i="4"/>
  <c r="U1041" i="4" s="1"/>
  <c r="R1042" i="4"/>
  <c r="U1042" i="4" s="1"/>
  <c r="R1043" i="4"/>
  <c r="U1043" i="4" s="1"/>
  <c r="R1044" i="4"/>
  <c r="U1044" i="4" s="1"/>
  <c r="R1045" i="4"/>
  <c r="R1046" i="4"/>
  <c r="U1046" i="4" s="1"/>
  <c r="R1047" i="4"/>
  <c r="U1047" i="4" s="1"/>
  <c r="R1048" i="4"/>
  <c r="U1048" i="4" s="1"/>
  <c r="R1049" i="4"/>
  <c r="U1049" i="4" s="1"/>
  <c r="R1050" i="4"/>
  <c r="U1050" i="4" s="1"/>
  <c r="R1051" i="4"/>
  <c r="U1051" i="4" s="1"/>
  <c r="R1052" i="4"/>
  <c r="U1052" i="4" s="1"/>
  <c r="R1053" i="4"/>
  <c r="U1053" i="4" s="1"/>
  <c r="R1054" i="4"/>
  <c r="U1054" i="4" s="1"/>
  <c r="R1055" i="4"/>
  <c r="U1055" i="4" s="1"/>
  <c r="R1056" i="4"/>
  <c r="U1056" i="4" s="1"/>
  <c r="R1057" i="4"/>
  <c r="U1057" i="4" s="1"/>
  <c r="R1058" i="4"/>
  <c r="U1058" i="4" s="1"/>
  <c r="R1059" i="4"/>
  <c r="U1059" i="4" s="1"/>
  <c r="R1060" i="4"/>
  <c r="U1060" i="4" s="1"/>
  <c r="R1061" i="4"/>
  <c r="U1061" i="4" s="1"/>
  <c r="R1062" i="4"/>
  <c r="U1062" i="4" s="1"/>
  <c r="R1063" i="4"/>
  <c r="U1063" i="4" s="1"/>
  <c r="R1064" i="4"/>
  <c r="U1064" i="4" s="1"/>
  <c r="R1065" i="4"/>
  <c r="U1065" i="4" s="1"/>
  <c r="R1066" i="4"/>
  <c r="U1066" i="4" s="1"/>
  <c r="R1067" i="4"/>
  <c r="U1067" i="4" s="1"/>
  <c r="R1068" i="4"/>
  <c r="U1068" i="4" s="1"/>
  <c r="R1069" i="4"/>
  <c r="U1069" i="4" s="1"/>
  <c r="R1070" i="4"/>
  <c r="U1070" i="4" s="1"/>
  <c r="R1071" i="4"/>
  <c r="U1071" i="4" s="1"/>
  <c r="R1072" i="4"/>
  <c r="U1072" i="4" s="1"/>
  <c r="R1073" i="4"/>
  <c r="U1073" i="4" s="1"/>
  <c r="R1074" i="4"/>
  <c r="U1074" i="4" s="1"/>
  <c r="R1075" i="4"/>
  <c r="U1075" i="4" s="1"/>
  <c r="R1076" i="4"/>
  <c r="U1076" i="4" s="1"/>
  <c r="R1077" i="4"/>
  <c r="U1077" i="4" s="1"/>
  <c r="R1078" i="4"/>
  <c r="U1078" i="4" s="1"/>
  <c r="R1079" i="4"/>
  <c r="U1079" i="4" s="1"/>
  <c r="R1080" i="4"/>
  <c r="U1080" i="4" s="1"/>
  <c r="R1081" i="4"/>
  <c r="U1081" i="4" s="1"/>
  <c r="R1082" i="4"/>
  <c r="U1082" i="4" s="1"/>
  <c r="R1083" i="4"/>
  <c r="U1083" i="4" s="1"/>
  <c r="R1084" i="4"/>
  <c r="U1084" i="4" s="1"/>
  <c r="R1085" i="4"/>
  <c r="U1085" i="4" s="1"/>
  <c r="R1086" i="4"/>
  <c r="U1086" i="4" s="1"/>
  <c r="R1087" i="4"/>
  <c r="U1087" i="4" s="1"/>
  <c r="R1088" i="4"/>
  <c r="U1088" i="4" s="1"/>
  <c r="R1089" i="4"/>
  <c r="U1089" i="4" s="1"/>
  <c r="R1090" i="4"/>
  <c r="U1090" i="4" s="1"/>
  <c r="R1091" i="4"/>
  <c r="U1091" i="4" s="1"/>
  <c r="R1092" i="4"/>
  <c r="U1092" i="4" s="1"/>
  <c r="R1093" i="4"/>
  <c r="U1093" i="4" s="1"/>
  <c r="R1094" i="4"/>
  <c r="U1094" i="4" s="1"/>
  <c r="R1095" i="4"/>
  <c r="U1095" i="4" s="1"/>
  <c r="R1096" i="4"/>
  <c r="U1096" i="4" s="1"/>
  <c r="R1097" i="4"/>
  <c r="U1097" i="4" s="1"/>
  <c r="R1098" i="4"/>
  <c r="U1098" i="4" s="1"/>
  <c r="R1099" i="4"/>
  <c r="U1099" i="4" s="1"/>
  <c r="R1100" i="4"/>
  <c r="U1100" i="4" s="1"/>
  <c r="R1101" i="4"/>
  <c r="U1101" i="4" s="1"/>
  <c r="R1102" i="4"/>
  <c r="U1102" i="4" s="1"/>
  <c r="R1103" i="4"/>
  <c r="U1103" i="4" s="1"/>
  <c r="R1104" i="4"/>
  <c r="U1104" i="4" s="1"/>
  <c r="R1105" i="4"/>
  <c r="U1105" i="4" s="1"/>
  <c r="R1106" i="4"/>
  <c r="U1106" i="4" s="1"/>
  <c r="R1107" i="4"/>
  <c r="U1107" i="4" s="1"/>
  <c r="R1108" i="4"/>
  <c r="U1108" i="4" s="1"/>
  <c r="R1109" i="4"/>
  <c r="U1109" i="4" s="1"/>
  <c r="R1110" i="4"/>
  <c r="U1110" i="4" s="1"/>
  <c r="R1111" i="4"/>
  <c r="U1111" i="4" s="1"/>
  <c r="R1112" i="4"/>
  <c r="U1112" i="4" s="1"/>
  <c r="R1113" i="4"/>
  <c r="U1113" i="4" s="1"/>
  <c r="R1114" i="4"/>
  <c r="U1114" i="4" s="1"/>
  <c r="R1115" i="4"/>
  <c r="U1115" i="4" s="1"/>
  <c r="R1116" i="4"/>
  <c r="U1116" i="4" s="1"/>
  <c r="R1117" i="4"/>
  <c r="U1117" i="4" s="1"/>
  <c r="R1118" i="4"/>
  <c r="U1118" i="4" s="1"/>
  <c r="R1119" i="4"/>
  <c r="U1119" i="4" s="1"/>
  <c r="R1120" i="4"/>
  <c r="U1120" i="4" s="1"/>
  <c r="R1121" i="4"/>
  <c r="U1121" i="4" s="1"/>
  <c r="R1122" i="4"/>
  <c r="U1122" i="4" s="1"/>
  <c r="R1123" i="4"/>
  <c r="U1123" i="4" s="1"/>
  <c r="R1124" i="4"/>
  <c r="U1124" i="4" s="1"/>
  <c r="R1125" i="4"/>
  <c r="U1125" i="4" s="1"/>
  <c r="R1126" i="4"/>
  <c r="U1126" i="4" s="1"/>
  <c r="R1127" i="4"/>
  <c r="U1127" i="4" s="1"/>
  <c r="R1128" i="4"/>
  <c r="U1128" i="4" s="1"/>
  <c r="R1129" i="4"/>
  <c r="U1129" i="4" s="1"/>
  <c r="R1130" i="4"/>
  <c r="U1130" i="4" s="1"/>
  <c r="R1131" i="4"/>
  <c r="U1131" i="4" s="1"/>
  <c r="R1132" i="4"/>
  <c r="U1132" i="4" s="1"/>
  <c r="R1133" i="4"/>
  <c r="U1133" i="4" s="1"/>
  <c r="R1134" i="4"/>
  <c r="U1134" i="4" s="1"/>
  <c r="R1135" i="4"/>
  <c r="U1135" i="4" s="1"/>
  <c r="R1136" i="4"/>
  <c r="U1136" i="4" s="1"/>
  <c r="R1137" i="4"/>
  <c r="U1137" i="4" s="1"/>
  <c r="R1138" i="4"/>
  <c r="U1138" i="4" s="1"/>
  <c r="R1139" i="4"/>
  <c r="U1139" i="4" s="1"/>
  <c r="R1140" i="4"/>
  <c r="U1140" i="4" s="1"/>
  <c r="R1141" i="4"/>
  <c r="U1141" i="4" s="1"/>
  <c r="R1142" i="4"/>
  <c r="U1142" i="4" s="1"/>
  <c r="R1143" i="4"/>
  <c r="U1143" i="4" s="1"/>
  <c r="R1144" i="4"/>
  <c r="U1144" i="4" s="1"/>
  <c r="R1145" i="4"/>
  <c r="U1145" i="4" s="1"/>
  <c r="R1146" i="4"/>
  <c r="U1146" i="4" s="1"/>
  <c r="R1147" i="4"/>
  <c r="U1147" i="4" s="1"/>
  <c r="R1148" i="4"/>
  <c r="U1148" i="4" s="1"/>
  <c r="R1149" i="4"/>
  <c r="U1149" i="4" s="1"/>
  <c r="R1150" i="4"/>
  <c r="U1150" i="4" s="1"/>
  <c r="R1151" i="4"/>
  <c r="U1151" i="4" s="1"/>
  <c r="R1152" i="4"/>
  <c r="U1152" i="4" s="1"/>
  <c r="R1153" i="4"/>
  <c r="U1153" i="4" s="1"/>
  <c r="R1154" i="4"/>
  <c r="U1154" i="4" s="1"/>
  <c r="R1155" i="4"/>
  <c r="U1155" i="4" s="1"/>
  <c r="R1156" i="4"/>
  <c r="U1156" i="4" s="1"/>
  <c r="R1157" i="4"/>
  <c r="R1158" i="4"/>
  <c r="U1158" i="4" s="1"/>
  <c r="R1159" i="4"/>
  <c r="U1159" i="4" s="1"/>
  <c r="R1160" i="4"/>
  <c r="U1160" i="4" s="1"/>
  <c r="R1161" i="4"/>
  <c r="U1161" i="4" s="1"/>
  <c r="R1162" i="4"/>
  <c r="U1162" i="4" s="1"/>
  <c r="R1163" i="4"/>
  <c r="U1163" i="4" s="1"/>
  <c r="R1164" i="4"/>
  <c r="U1164" i="4" s="1"/>
  <c r="R1165" i="4"/>
  <c r="U1165" i="4" s="1"/>
  <c r="R1166" i="4"/>
  <c r="U1166" i="4" s="1"/>
  <c r="R1167" i="4"/>
  <c r="U1167" i="4" s="1"/>
  <c r="R1168" i="4"/>
  <c r="U1168" i="4" s="1"/>
  <c r="R1169" i="4"/>
  <c r="U1169" i="4" s="1"/>
  <c r="R1170" i="4"/>
  <c r="U1170" i="4" s="1"/>
  <c r="R1171" i="4"/>
  <c r="U1171" i="4" s="1"/>
  <c r="R1172" i="4"/>
  <c r="U1172" i="4" s="1"/>
  <c r="R1173" i="4"/>
  <c r="R1174" i="4"/>
  <c r="U1174" i="4" s="1"/>
  <c r="R1175" i="4"/>
  <c r="U1175" i="4" s="1"/>
  <c r="R1176" i="4"/>
  <c r="U1176" i="4" s="1"/>
  <c r="R1177" i="4"/>
  <c r="U1177" i="4" s="1"/>
  <c r="R1178" i="4"/>
  <c r="U1178" i="4" s="1"/>
  <c r="R1179" i="4"/>
  <c r="U1179" i="4" s="1"/>
  <c r="R1180" i="4"/>
  <c r="U1180" i="4" s="1"/>
  <c r="R1181" i="4"/>
  <c r="U1181" i="4" s="1"/>
  <c r="R1182" i="4"/>
  <c r="U1182" i="4" s="1"/>
  <c r="R1183" i="4"/>
  <c r="U1183" i="4" s="1"/>
  <c r="R1184" i="4"/>
  <c r="U1184" i="4" s="1"/>
  <c r="R1185" i="4"/>
  <c r="U1185" i="4" s="1"/>
  <c r="R1186" i="4"/>
  <c r="U1186" i="4" s="1"/>
  <c r="R1187" i="4"/>
  <c r="U1187" i="4" s="1"/>
  <c r="R1188" i="4"/>
  <c r="U1188" i="4" s="1"/>
  <c r="R1189" i="4"/>
  <c r="U1189" i="4" s="1"/>
  <c r="R1190" i="4"/>
  <c r="U1190" i="4" s="1"/>
  <c r="R1191" i="4"/>
  <c r="U1191" i="4" s="1"/>
  <c r="R1192" i="4"/>
  <c r="U1192" i="4" s="1"/>
  <c r="R1193" i="4"/>
  <c r="U1193" i="4" s="1"/>
  <c r="R1194" i="4"/>
  <c r="U1194" i="4" s="1"/>
  <c r="R1195" i="4"/>
  <c r="U1195" i="4" s="1"/>
  <c r="R1196" i="4"/>
  <c r="U1196" i="4" s="1"/>
  <c r="R1197" i="4"/>
  <c r="U1197" i="4" s="1"/>
  <c r="R1198" i="4"/>
  <c r="U1198" i="4" s="1"/>
  <c r="R1199" i="4"/>
  <c r="U1199" i="4" s="1"/>
  <c r="R1200" i="4"/>
  <c r="U1200" i="4" s="1"/>
  <c r="R1201" i="4"/>
  <c r="U1201" i="4" s="1"/>
  <c r="R1202" i="4"/>
  <c r="U1202" i="4" s="1"/>
  <c r="R1203" i="4"/>
  <c r="U1203" i="4" s="1"/>
  <c r="R1204" i="4"/>
  <c r="U1204" i="4" s="1"/>
  <c r="R1205" i="4"/>
  <c r="U1205" i="4" s="1"/>
  <c r="R1206" i="4"/>
  <c r="U1206" i="4" s="1"/>
  <c r="R1207" i="4"/>
  <c r="U1207" i="4" s="1"/>
  <c r="R1208" i="4"/>
  <c r="U1208" i="4" s="1"/>
  <c r="R1209" i="4"/>
  <c r="U1209" i="4" s="1"/>
  <c r="R1210" i="4"/>
  <c r="U1210" i="4" s="1"/>
  <c r="R1211" i="4"/>
  <c r="U1211" i="4" s="1"/>
  <c r="R1212" i="4"/>
  <c r="U1212" i="4" s="1"/>
  <c r="R1213" i="4"/>
  <c r="U1213" i="4" s="1"/>
  <c r="R1214" i="4"/>
  <c r="U1214" i="4" s="1"/>
  <c r="R1215" i="4"/>
  <c r="U1215" i="4" s="1"/>
  <c r="R1216" i="4"/>
  <c r="U1216" i="4" s="1"/>
  <c r="R1217" i="4"/>
  <c r="U1217" i="4" s="1"/>
  <c r="R1218" i="4"/>
  <c r="U1218" i="4" s="1"/>
  <c r="R1219" i="4"/>
  <c r="U1219" i="4" s="1"/>
  <c r="R1220" i="4"/>
  <c r="U1220" i="4" s="1"/>
  <c r="R1221" i="4"/>
  <c r="U1221" i="4" s="1"/>
  <c r="R1222" i="4"/>
  <c r="U1222" i="4" s="1"/>
  <c r="R1223" i="4"/>
  <c r="U1223" i="4" s="1"/>
  <c r="R1224" i="4"/>
  <c r="U1224" i="4" s="1"/>
  <c r="R1225" i="4"/>
  <c r="U1225" i="4" s="1"/>
  <c r="R1226" i="4"/>
  <c r="U1226" i="4" s="1"/>
  <c r="R1227" i="4"/>
  <c r="U1227" i="4" s="1"/>
  <c r="R1228" i="4"/>
  <c r="U1228" i="4" s="1"/>
  <c r="R1229" i="4"/>
  <c r="U1229" i="4" s="1"/>
  <c r="R1230" i="4"/>
  <c r="U1230" i="4" s="1"/>
  <c r="R1231" i="4"/>
  <c r="U1231" i="4" s="1"/>
  <c r="R1232" i="4"/>
  <c r="U1232" i="4" s="1"/>
  <c r="R1233" i="4"/>
  <c r="U1233" i="4" s="1"/>
  <c r="R1234" i="4"/>
  <c r="U1234" i="4" s="1"/>
  <c r="R1235" i="4"/>
  <c r="U1235" i="4" s="1"/>
  <c r="R1236" i="4"/>
  <c r="U1236" i="4" s="1"/>
  <c r="R1237" i="4"/>
  <c r="U1237" i="4" s="1"/>
  <c r="R1238" i="4"/>
  <c r="U1238" i="4" s="1"/>
  <c r="R1239" i="4"/>
  <c r="U1239" i="4" s="1"/>
  <c r="R1240" i="4"/>
  <c r="U1240" i="4" s="1"/>
  <c r="R1241" i="4"/>
  <c r="U1241" i="4" s="1"/>
  <c r="R1242" i="4"/>
  <c r="U1242" i="4" s="1"/>
  <c r="R1243" i="4"/>
  <c r="U1243" i="4" s="1"/>
  <c r="R1244" i="4"/>
  <c r="U1244" i="4" s="1"/>
  <c r="R1245" i="4"/>
  <c r="U1245" i="4" s="1"/>
  <c r="R1246" i="4"/>
  <c r="U1246" i="4" s="1"/>
  <c r="R1247" i="4"/>
  <c r="U1247" i="4" s="1"/>
  <c r="R1248" i="4"/>
  <c r="U1248" i="4" s="1"/>
  <c r="R1249" i="4"/>
  <c r="U1249" i="4" s="1"/>
  <c r="R1250" i="4"/>
  <c r="U1250" i="4" s="1"/>
  <c r="R1251" i="4"/>
  <c r="U1251" i="4" s="1"/>
  <c r="R1252" i="4"/>
  <c r="U1252" i="4" s="1"/>
  <c r="R1253" i="4"/>
  <c r="U1253" i="4" s="1"/>
  <c r="R1254" i="4"/>
  <c r="U1254" i="4" s="1"/>
  <c r="R1255" i="4"/>
  <c r="U1255" i="4" s="1"/>
  <c r="R1256" i="4"/>
  <c r="U1256" i="4" s="1"/>
  <c r="R1257" i="4"/>
  <c r="U1257" i="4" s="1"/>
  <c r="R1258" i="4"/>
  <c r="U1258" i="4" s="1"/>
  <c r="R1259" i="4"/>
  <c r="U1259" i="4" s="1"/>
  <c r="R1260" i="4"/>
  <c r="U1260" i="4" s="1"/>
  <c r="R1261" i="4"/>
  <c r="U1261" i="4" s="1"/>
  <c r="R1262" i="4"/>
  <c r="U1262" i="4" s="1"/>
  <c r="R1263" i="4"/>
  <c r="U1263" i="4" s="1"/>
  <c r="R1264" i="4"/>
  <c r="U1264" i="4" s="1"/>
  <c r="R1265" i="4"/>
  <c r="R1266" i="4"/>
  <c r="U1266" i="4" s="1"/>
  <c r="R1267" i="4"/>
  <c r="U1267" i="4" s="1"/>
  <c r="R1268" i="4"/>
  <c r="U1268" i="4" s="1"/>
  <c r="R1269" i="4"/>
  <c r="U1269" i="4" s="1"/>
  <c r="R1270" i="4"/>
  <c r="U1270" i="4" s="1"/>
  <c r="R1271" i="4"/>
  <c r="U1271" i="4" s="1"/>
  <c r="R1272" i="4"/>
  <c r="U1272" i="4" s="1"/>
  <c r="R1273" i="4"/>
  <c r="R1274" i="4"/>
  <c r="U1274" i="4" s="1"/>
  <c r="R1275" i="4"/>
  <c r="U1275" i="4" s="1"/>
  <c r="R1276" i="4"/>
  <c r="U1276" i="4" s="1"/>
  <c r="R1277" i="4"/>
  <c r="U1277" i="4" s="1"/>
  <c r="R1278" i="4"/>
  <c r="U1278" i="4" s="1"/>
  <c r="R1279" i="4"/>
  <c r="U1279" i="4" s="1"/>
  <c r="R1280" i="4"/>
  <c r="U1280" i="4" s="1"/>
  <c r="R1281" i="4"/>
  <c r="U1281" i="4" s="1"/>
  <c r="R1282" i="4"/>
  <c r="U1282" i="4" s="1"/>
  <c r="R1283" i="4"/>
  <c r="U1283" i="4" s="1"/>
  <c r="R1284" i="4"/>
  <c r="U1284" i="4" s="1"/>
  <c r="R1285" i="4"/>
  <c r="U1285" i="4" s="1"/>
  <c r="R1286" i="4"/>
  <c r="U1286" i="4" s="1"/>
  <c r="R1287" i="4"/>
  <c r="U1287" i="4" s="1"/>
  <c r="R1288" i="4"/>
  <c r="U1288" i="4" s="1"/>
  <c r="R1289" i="4"/>
  <c r="U1289" i="4" s="1"/>
  <c r="R1290" i="4"/>
  <c r="U1290" i="4" s="1"/>
  <c r="R1291" i="4"/>
  <c r="U1291" i="4" s="1"/>
  <c r="R1292" i="4"/>
  <c r="U1292" i="4" s="1"/>
  <c r="R1293" i="4"/>
  <c r="U1293" i="4" s="1"/>
  <c r="R1294" i="4"/>
  <c r="U1294" i="4" s="1"/>
  <c r="R1295" i="4"/>
  <c r="U1295" i="4" s="1"/>
  <c r="R1296" i="4"/>
  <c r="U1296" i="4" s="1"/>
  <c r="R1297" i="4"/>
  <c r="U1297" i="4" s="1"/>
  <c r="R1298" i="4"/>
  <c r="U1298" i="4" s="1"/>
  <c r="R1299" i="4"/>
  <c r="U1299" i="4" s="1"/>
  <c r="R1300" i="4"/>
  <c r="U1300" i="4" s="1"/>
  <c r="R1301" i="4"/>
  <c r="U1301" i="4" s="1"/>
  <c r="R1302" i="4"/>
  <c r="U1302" i="4" s="1"/>
  <c r="R1303" i="4"/>
  <c r="U1303" i="4" s="1"/>
  <c r="R1304" i="4"/>
  <c r="U1304" i="4" s="1"/>
  <c r="R1305" i="4"/>
  <c r="U1305" i="4" s="1"/>
  <c r="R1306" i="4"/>
  <c r="U1306" i="4" s="1"/>
  <c r="R1307" i="4"/>
  <c r="U1307" i="4" s="1"/>
  <c r="R1308" i="4"/>
  <c r="U1308" i="4" s="1"/>
  <c r="R1309" i="4"/>
  <c r="U1309" i="4" s="1"/>
  <c r="R1310" i="4"/>
  <c r="U1310" i="4" s="1"/>
  <c r="R1311" i="4"/>
  <c r="U1311" i="4" s="1"/>
  <c r="R1312" i="4"/>
  <c r="U1312" i="4" s="1"/>
  <c r="R1313" i="4"/>
  <c r="U1313" i="4" s="1"/>
  <c r="R1314" i="4"/>
  <c r="U1314" i="4" s="1"/>
  <c r="R1315" i="4"/>
  <c r="U1315" i="4" s="1"/>
  <c r="R1316" i="4"/>
  <c r="U1316" i="4" s="1"/>
  <c r="R1317" i="4"/>
  <c r="U1317" i="4" s="1"/>
  <c r="R1318" i="4"/>
  <c r="U1318" i="4" s="1"/>
  <c r="R1319" i="4"/>
  <c r="U1319" i="4" s="1"/>
  <c r="R1320" i="4"/>
  <c r="U1320" i="4" s="1"/>
  <c r="R1321" i="4"/>
  <c r="U1321" i="4" s="1"/>
  <c r="R1322" i="4"/>
  <c r="U1322" i="4" s="1"/>
  <c r="R1323" i="4"/>
  <c r="U1323" i="4" s="1"/>
  <c r="R1324" i="4"/>
  <c r="U1324" i="4" s="1"/>
  <c r="R1325" i="4"/>
  <c r="U1325" i="4" s="1"/>
  <c r="R1326" i="4"/>
  <c r="U1326" i="4" s="1"/>
  <c r="R1327" i="4"/>
  <c r="U1327" i="4" s="1"/>
  <c r="R1328" i="4"/>
  <c r="U1328" i="4" s="1"/>
  <c r="R1329" i="4"/>
  <c r="R1330" i="4"/>
  <c r="U1330" i="4" s="1"/>
  <c r="R1331" i="4"/>
  <c r="U1331" i="4" s="1"/>
  <c r="R1332" i="4"/>
  <c r="U1332" i="4" s="1"/>
  <c r="R1333" i="4"/>
  <c r="U1333" i="4" s="1"/>
  <c r="R1334" i="4"/>
  <c r="U1334" i="4" s="1"/>
  <c r="R1335" i="4"/>
  <c r="U1335" i="4" s="1"/>
  <c r="R1336" i="4"/>
  <c r="U1336" i="4" s="1"/>
  <c r="R1337" i="4"/>
  <c r="R1338" i="4"/>
  <c r="U1338" i="4" s="1"/>
  <c r="R1339" i="4"/>
  <c r="U1339" i="4" s="1"/>
  <c r="R1340" i="4"/>
  <c r="U1340" i="4" s="1"/>
  <c r="R1341" i="4"/>
  <c r="U1341" i="4" s="1"/>
  <c r="R1342" i="4"/>
  <c r="U1342" i="4" s="1"/>
  <c r="R1343" i="4"/>
  <c r="U1343" i="4" s="1"/>
  <c r="R1344" i="4"/>
  <c r="U1344" i="4" s="1"/>
  <c r="R1345" i="4"/>
  <c r="U1345" i="4" s="1"/>
  <c r="R1346" i="4"/>
  <c r="U1346" i="4" s="1"/>
  <c r="R1347" i="4"/>
  <c r="U1347" i="4" s="1"/>
  <c r="R1348" i="4"/>
  <c r="U1348" i="4" s="1"/>
  <c r="R1349" i="4"/>
  <c r="U1349" i="4" s="1"/>
  <c r="R1350" i="4"/>
  <c r="U1350" i="4" s="1"/>
  <c r="R1351" i="4"/>
  <c r="U1351" i="4" s="1"/>
  <c r="R1352" i="4"/>
  <c r="U1352" i="4" s="1"/>
  <c r="R1353" i="4"/>
  <c r="U1353" i="4" s="1"/>
  <c r="R1354" i="4"/>
  <c r="U1354" i="4" s="1"/>
  <c r="R1355" i="4"/>
  <c r="U1355" i="4" s="1"/>
  <c r="R1356" i="4"/>
  <c r="U1356" i="4" s="1"/>
  <c r="R1357" i="4"/>
  <c r="U1357" i="4" s="1"/>
  <c r="R1358" i="4"/>
  <c r="U1358" i="4" s="1"/>
  <c r="R1359" i="4"/>
  <c r="U1359" i="4" s="1"/>
  <c r="R1360" i="4"/>
  <c r="U1360" i="4" s="1"/>
  <c r="R1361" i="4"/>
  <c r="U1361" i="4" s="1"/>
  <c r="R1362" i="4"/>
  <c r="U1362" i="4" s="1"/>
  <c r="R1363" i="4"/>
  <c r="U1363" i="4" s="1"/>
  <c r="R1364" i="4"/>
  <c r="U1364" i="4" s="1"/>
  <c r="R1365" i="4"/>
  <c r="U1365" i="4" s="1"/>
  <c r="R1366" i="4"/>
  <c r="U1366" i="4" s="1"/>
  <c r="R1367" i="4"/>
  <c r="U1367" i="4" s="1"/>
  <c r="R1368" i="4"/>
  <c r="U1368" i="4" s="1"/>
  <c r="R1369" i="4"/>
  <c r="U1369" i="4" s="1"/>
  <c r="R1370" i="4"/>
  <c r="U1370" i="4" s="1"/>
  <c r="R1371" i="4"/>
  <c r="U1371" i="4" s="1"/>
  <c r="R1372" i="4"/>
  <c r="U1372" i="4" s="1"/>
  <c r="R1373" i="4"/>
  <c r="U1373" i="4" s="1"/>
  <c r="R1374" i="4"/>
  <c r="U1374" i="4" s="1"/>
  <c r="R1375" i="4"/>
  <c r="U1375" i="4" s="1"/>
  <c r="R1376" i="4"/>
  <c r="U1376" i="4" s="1"/>
  <c r="R1377" i="4"/>
  <c r="U1377" i="4" s="1"/>
  <c r="R1378" i="4"/>
  <c r="U1378" i="4" s="1"/>
  <c r="R1379" i="4"/>
  <c r="U1379" i="4" s="1"/>
  <c r="R1380" i="4"/>
  <c r="U1380" i="4" s="1"/>
  <c r="R1381" i="4"/>
  <c r="U1381" i="4" s="1"/>
  <c r="R1382" i="4"/>
  <c r="U1382" i="4" s="1"/>
  <c r="R1383" i="4"/>
  <c r="U1383" i="4" s="1"/>
  <c r="R1384" i="4"/>
  <c r="U1384" i="4" s="1"/>
  <c r="R1385" i="4"/>
  <c r="U1385" i="4" s="1"/>
  <c r="R1386" i="4"/>
  <c r="U1386" i="4" s="1"/>
  <c r="R1387" i="4"/>
  <c r="U1387" i="4" s="1"/>
  <c r="R1388" i="4"/>
  <c r="U1388" i="4" s="1"/>
  <c r="R1389" i="4"/>
  <c r="U1389" i="4" s="1"/>
  <c r="R1390" i="4"/>
  <c r="U1390" i="4" s="1"/>
  <c r="R1391" i="4"/>
  <c r="U1391" i="4" s="1"/>
  <c r="R1392" i="4"/>
  <c r="U1392" i="4" s="1"/>
  <c r="R1393" i="4"/>
  <c r="R1394" i="4"/>
  <c r="U1394" i="4" s="1"/>
  <c r="R1395" i="4"/>
  <c r="U1395" i="4" s="1"/>
  <c r="R1396" i="4"/>
  <c r="U1396" i="4" s="1"/>
  <c r="R1397" i="4"/>
  <c r="U1397" i="4" s="1"/>
  <c r="R1398" i="4"/>
  <c r="U1398" i="4" s="1"/>
  <c r="R1399" i="4"/>
  <c r="U1399" i="4" s="1"/>
  <c r="R1400" i="4"/>
  <c r="U1400" i="4" s="1"/>
  <c r="R1401" i="4"/>
  <c r="R1402" i="4"/>
  <c r="U1402" i="4" s="1"/>
  <c r="R1403" i="4"/>
  <c r="U1403" i="4" s="1"/>
  <c r="R1404" i="4"/>
  <c r="U1404" i="4" s="1"/>
  <c r="R1405" i="4"/>
  <c r="U1405" i="4" s="1"/>
  <c r="R1406" i="4"/>
  <c r="U1406" i="4" s="1"/>
  <c r="R1407" i="4"/>
  <c r="U1407" i="4" s="1"/>
  <c r="R1408" i="4"/>
  <c r="U1408" i="4" s="1"/>
  <c r="R1409" i="4"/>
  <c r="U1409" i="4" s="1"/>
  <c r="R1410" i="4"/>
  <c r="U1410" i="4" s="1"/>
  <c r="R1411" i="4"/>
  <c r="U1411" i="4" s="1"/>
  <c r="R1412" i="4"/>
  <c r="U1412" i="4" s="1"/>
  <c r="R1413" i="4"/>
  <c r="U1413" i="4" s="1"/>
  <c r="R1414" i="4"/>
  <c r="U1414" i="4" s="1"/>
  <c r="R1415" i="4"/>
  <c r="U1415" i="4" s="1"/>
  <c r="R1416" i="4"/>
  <c r="U1416" i="4" s="1"/>
  <c r="R1417" i="4"/>
  <c r="U1417" i="4" s="1"/>
  <c r="R1418" i="4"/>
  <c r="U1418" i="4" s="1"/>
  <c r="R1419" i="4"/>
  <c r="U1419" i="4" s="1"/>
  <c r="R1420" i="4"/>
  <c r="U1420" i="4" s="1"/>
  <c r="R1421" i="4"/>
  <c r="U1421" i="4" s="1"/>
  <c r="R1422" i="4"/>
  <c r="U1422" i="4" s="1"/>
  <c r="R1423" i="4"/>
  <c r="U1423" i="4" s="1"/>
  <c r="R1424" i="4"/>
  <c r="U1424" i="4" s="1"/>
  <c r="R1425" i="4"/>
  <c r="U1425" i="4" s="1"/>
  <c r="R1426" i="4"/>
  <c r="U1426" i="4" s="1"/>
  <c r="R1427" i="4"/>
  <c r="U1427" i="4" s="1"/>
  <c r="R1428" i="4"/>
  <c r="U1428" i="4" s="1"/>
  <c r="R1429" i="4"/>
  <c r="U1429" i="4" s="1"/>
  <c r="R1430" i="4"/>
  <c r="U1430" i="4" s="1"/>
  <c r="R1431" i="4"/>
  <c r="U1431" i="4" s="1"/>
  <c r="R1432" i="4"/>
  <c r="U1432" i="4" s="1"/>
  <c r="R1433" i="4"/>
  <c r="U1433" i="4" s="1"/>
  <c r="R1434" i="4"/>
  <c r="U1434" i="4" s="1"/>
  <c r="R1435" i="4"/>
  <c r="U1435" i="4" s="1"/>
  <c r="R1436" i="4"/>
  <c r="U1436" i="4" s="1"/>
  <c r="R1437" i="4"/>
  <c r="U1437" i="4" s="1"/>
  <c r="R1438" i="4"/>
  <c r="U1438" i="4" s="1"/>
  <c r="R1439" i="4"/>
  <c r="U1439" i="4" s="1"/>
  <c r="R1440" i="4"/>
  <c r="U1440" i="4" s="1"/>
  <c r="R1441" i="4"/>
  <c r="U1441" i="4" s="1"/>
  <c r="R1442" i="4"/>
  <c r="U1442" i="4" s="1"/>
  <c r="R1443" i="4"/>
  <c r="U1443" i="4" s="1"/>
  <c r="R1444" i="4"/>
  <c r="U1444" i="4" s="1"/>
  <c r="R1445" i="4"/>
  <c r="U1445" i="4" s="1"/>
  <c r="R1446" i="4"/>
  <c r="U1446" i="4" s="1"/>
  <c r="R1447" i="4"/>
  <c r="U1447" i="4" s="1"/>
  <c r="R1448" i="4"/>
  <c r="U1448" i="4" s="1"/>
  <c r="R1449" i="4"/>
  <c r="U1449" i="4" s="1"/>
  <c r="R1450" i="4"/>
  <c r="U1450" i="4" s="1"/>
  <c r="R1451" i="4"/>
  <c r="U1451" i="4" s="1"/>
  <c r="R1452" i="4"/>
  <c r="U1452" i="4" s="1"/>
  <c r="R1453" i="4"/>
  <c r="U1453" i="4" s="1"/>
  <c r="R1454" i="4"/>
  <c r="U1454" i="4" s="1"/>
  <c r="R1455" i="4"/>
  <c r="U1455" i="4" s="1"/>
  <c r="R1456" i="4"/>
  <c r="U1456" i="4" s="1"/>
  <c r="R1457" i="4"/>
  <c r="R1458" i="4"/>
  <c r="U1458" i="4" s="1"/>
  <c r="R1459" i="4"/>
  <c r="U1459" i="4" s="1"/>
  <c r="R1460" i="4"/>
  <c r="U1460" i="4" s="1"/>
  <c r="R1461" i="4"/>
  <c r="U1461" i="4" s="1"/>
  <c r="R1462" i="4"/>
  <c r="U1462" i="4" s="1"/>
  <c r="R1463" i="4"/>
  <c r="U1463" i="4" s="1"/>
  <c r="R1464" i="4"/>
  <c r="U1464" i="4" s="1"/>
  <c r="R1465" i="4"/>
  <c r="R1466" i="4"/>
  <c r="U1466" i="4" s="1"/>
  <c r="R1467" i="4"/>
  <c r="U1467" i="4" s="1"/>
  <c r="R1468" i="4"/>
  <c r="U1468" i="4" s="1"/>
  <c r="R1469" i="4"/>
  <c r="U1469" i="4" s="1"/>
  <c r="R1470" i="4"/>
  <c r="U1470" i="4" s="1"/>
  <c r="R1471" i="4"/>
  <c r="U1471" i="4" s="1"/>
  <c r="R1472" i="4"/>
  <c r="U1472" i="4" s="1"/>
  <c r="R1473" i="4"/>
  <c r="U1473" i="4" s="1"/>
  <c r="R1474" i="4"/>
  <c r="U1474" i="4" s="1"/>
  <c r="R1475" i="4"/>
  <c r="U1475" i="4" s="1"/>
  <c r="R1476" i="4"/>
  <c r="U1476" i="4" s="1"/>
  <c r="R1477" i="4"/>
  <c r="U1477" i="4" s="1"/>
  <c r="R1478" i="4"/>
  <c r="U1478" i="4" s="1"/>
  <c r="R1479" i="4"/>
  <c r="U1479" i="4" s="1"/>
  <c r="R1480" i="4"/>
  <c r="U1480" i="4" s="1"/>
  <c r="R1481" i="4"/>
  <c r="U1481" i="4" s="1"/>
  <c r="R1482" i="4"/>
  <c r="U1482" i="4" s="1"/>
  <c r="R1483" i="4"/>
  <c r="U1483" i="4" s="1"/>
  <c r="R1484" i="4"/>
  <c r="U1484" i="4" s="1"/>
  <c r="R1485" i="4"/>
  <c r="U1485" i="4" s="1"/>
  <c r="R1486" i="4"/>
  <c r="U1486" i="4" s="1"/>
  <c r="R1487" i="4"/>
  <c r="U1487" i="4" s="1"/>
  <c r="R1488" i="4"/>
  <c r="U1488" i="4" s="1"/>
  <c r="R1489" i="4"/>
  <c r="U1489" i="4" s="1"/>
  <c r="R1490" i="4"/>
  <c r="U1490" i="4" s="1"/>
  <c r="R1491" i="4"/>
  <c r="U1491" i="4" s="1"/>
  <c r="R1492" i="4"/>
  <c r="U1492" i="4" s="1"/>
  <c r="R1493" i="4"/>
  <c r="U1493" i="4" s="1"/>
  <c r="R1494" i="4"/>
  <c r="U1494" i="4" s="1"/>
  <c r="R1495" i="4"/>
  <c r="U1495" i="4" s="1"/>
  <c r="R1496" i="4"/>
  <c r="U1496" i="4" s="1"/>
  <c r="R1497" i="4"/>
  <c r="U1497" i="4" s="1"/>
  <c r="R1498" i="4"/>
  <c r="U1498" i="4" s="1"/>
  <c r="R1499" i="4"/>
  <c r="U1499" i="4" s="1"/>
  <c r="R1500" i="4"/>
  <c r="U1500" i="4" s="1"/>
  <c r="R1501" i="4"/>
  <c r="U1501" i="4" s="1"/>
  <c r="R1502" i="4"/>
  <c r="U1502" i="4" s="1"/>
  <c r="R1503" i="4"/>
  <c r="U1503" i="4" s="1"/>
  <c r="R1504" i="4"/>
  <c r="U1504" i="4" s="1"/>
  <c r="R1505" i="4"/>
  <c r="U1505" i="4" s="1"/>
  <c r="R1506" i="4"/>
  <c r="U1506" i="4" s="1"/>
  <c r="R1507" i="4"/>
  <c r="U1507" i="4" s="1"/>
  <c r="R1508" i="4"/>
  <c r="U1508" i="4" s="1"/>
  <c r="R1509" i="4"/>
  <c r="U1509" i="4" s="1"/>
  <c r="R1510" i="4"/>
  <c r="U1510" i="4" s="1"/>
  <c r="R1511" i="4"/>
  <c r="U1511" i="4" s="1"/>
  <c r="R1512" i="4"/>
  <c r="U1512" i="4" s="1"/>
  <c r="R1513" i="4"/>
  <c r="U1513" i="4" s="1"/>
  <c r="R1514" i="4"/>
  <c r="U1514" i="4" s="1"/>
  <c r="R1515" i="4"/>
  <c r="U1515" i="4" s="1"/>
  <c r="R1516" i="4"/>
  <c r="U1516" i="4" s="1"/>
  <c r="R1517" i="4"/>
  <c r="U1517" i="4" s="1"/>
  <c r="R1518" i="4"/>
  <c r="U1518" i="4" s="1"/>
  <c r="R1519" i="4"/>
  <c r="U1519" i="4" s="1"/>
  <c r="R1520" i="4"/>
  <c r="U1520" i="4" s="1"/>
  <c r="R1521" i="4"/>
  <c r="R1522" i="4"/>
  <c r="U1522" i="4" s="1"/>
  <c r="R1523" i="4"/>
  <c r="U1523" i="4" s="1"/>
  <c r="R1524" i="4"/>
  <c r="U1524" i="4" s="1"/>
  <c r="R1525" i="4"/>
  <c r="U1525" i="4" s="1"/>
  <c r="R1526" i="4"/>
  <c r="U1526" i="4" s="1"/>
  <c r="R1527" i="4"/>
  <c r="U1527" i="4" s="1"/>
  <c r="R1528" i="4"/>
  <c r="U1528" i="4" s="1"/>
  <c r="R1529" i="4"/>
  <c r="R1530" i="4"/>
  <c r="U1530" i="4" s="1"/>
  <c r="R1531" i="4"/>
  <c r="U1531" i="4" s="1"/>
  <c r="R1532" i="4"/>
  <c r="U1532" i="4" s="1"/>
  <c r="R1533" i="4"/>
  <c r="U1533" i="4" s="1"/>
  <c r="R1534" i="4"/>
  <c r="U1534" i="4" s="1"/>
  <c r="R1535" i="4"/>
  <c r="U1535" i="4" s="1"/>
  <c r="R1536" i="4"/>
  <c r="U1536" i="4" s="1"/>
  <c r="R1537" i="4"/>
  <c r="U1537" i="4" s="1"/>
  <c r="R1538" i="4"/>
  <c r="U1538" i="4" s="1"/>
  <c r="R1539" i="4"/>
  <c r="U1539" i="4" s="1"/>
  <c r="R1540" i="4"/>
  <c r="U1540" i="4" s="1"/>
  <c r="R1541" i="4"/>
  <c r="U1541" i="4" s="1"/>
  <c r="R1542" i="4"/>
  <c r="U1542" i="4" s="1"/>
  <c r="R1543" i="4"/>
  <c r="U1543" i="4" s="1"/>
  <c r="R1544" i="4"/>
  <c r="U1544" i="4" s="1"/>
  <c r="R1545" i="4"/>
  <c r="U1545" i="4" s="1"/>
  <c r="R1546" i="4"/>
  <c r="U1546" i="4" s="1"/>
  <c r="R1547" i="4"/>
  <c r="U1547" i="4" s="1"/>
  <c r="R1548" i="4"/>
  <c r="U1548" i="4" s="1"/>
  <c r="R1549" i="4"/>
  <c r="U1549" i="4" s="1"/>
  <c r="R1550" i="4"/>
  <c r="U1550" i="4" s="1"/>
  <c r="R1551" i="4"/>
  <c r="U1551" i="4" s="1"/>
  <c r="R1552" i="4"/>
  <c r="U1552" i="4" s="1"/>
  <c r="R1553" i="4"/>
  <c r="U1553" i="4" s="1"/>
  <c r="R1554" i="4"/>
  <c r="U1554" i="4" s="1"/>
  <c r="R1555" i="4"/>
  <c r="U1555" i="4" s="1"/>
  <c r="R1556" i="4"/>
  <c r="U1556" i="4" s="1"/>
  <c r="R1557" i="4"/>
  <c r="U1557" i="4" s="1"/>
  <c r="R1558" i="4"/>
  <c r="U1558" i="4" s="1"/>
  <c r="R1559" i="4"/>
  <c r="U1559" i="4" s="1"/>
  <c r="R1560" i="4"/>
  <c r="U1560" i="4" s="1"/>
  <c r="R1561" i="4"/>
  <c r="U1561" i="4" s="1"/>
  <c r="R1562" i="4"/>
  <c r="U1562" i="4" s="1"/>
  <c r="R1563" i="4"/>
  <c r="U1563" i="4" s="1"/>
  <c r="R1564" i="4"/>
  <c r="U1564" i="4" s="1"/>
  <c r="R1565" i="4"/>
  <c r="U1565" i="4" s="1"/>
  <c r="R1566" i="4"/>
  <c r="U1566" i="4" s="1"/>
  <c r="R1567" i="4"/>
  <c r="U1567" i="4" s="1"/>
  <c r="R1568" i="4"/>
  <c r="U1568" i="4" s="1"/>
  <c r="R1569" i="4"/>
  <c r="U1569" i="4" s="1"/>
  <c r="R1570" i="4"/>
  <c r="U1570" i="4" s="1"/>
  <c r="R1571" i="4"/>
  <c r="U1571" i="4" s="1"/>
  <c r="R1572" i="4"/>
  <c r="U1572" i="4" s="1"/>
  <c r="R1573" i="4"/>
  <c r="U1573" i="4" s="1"/>
  <c r="R1574" i="4"/>
  <c r="U1574" i="4" s="1"/>
  <c r="R1575" i="4"/>
  <c r="U1575" i="4" s="1"/>
  <c r="R1576" i="4"/>
  <c r="U1576" i="4" s="1"/>
  <c r="R1577" i="4"/>
  <c r="U1577" i="4" s="1"/>
  <c r="R1578" i="4"/>
  <c r="U1578" i="4" s="1"/>
  <c r="R1579" i="4"/>
  <c r="U1579" i="4" s="1"/>
  <c r="R1580" i="4"/>
  <c r="U1580" i="4" s="1"/>
  <c r="R1581" i="4"/>
  <c r="U1581" i="4" s="1"/>
  <c r="R1582" i="4"/>
  <c r="U1582" i="4" s="1"/>
  <c r="R1583" i="4"/>
  <c r="U1583" i="4" s="1"/>
  <c r="R1584" i="4"/>
  <c r="U1584" i="4" s="1"/>
  <c r="R1585" i="4"/>
  <c r="R1586" i="4"/>
  <c r="U1586" i="4" s="1"/>
  <c r="R1587" i="4"/>
  <c r="U1587" i="4" s="1"/>
  <c r="R1588" i="4"/>
  <c r="U1588" i="4" s="1"/>
  <c r="R1589" i="4"/>
  <c r="U1589" i="4" s="1"/>
  <c r="R1590" i="4"/>
  <c r="U1590" i="4" s="1"/>
  <c r="R1591" i="4"/>
  <c r="U1591" i="4" s="1"/>
  <c r="R1592" i="4"/>
  <c r="U1592" i="4" s="1"/>
  <c r="R1593" i="4"/>
  <c r="R1594" i="4"/>
  <c r="U1594" i="4" s="1"/>
  <c r="R1595" i="4"/>
  <c r="U1595" i="4" s="1"/>
  <c r="R1596" i="4"/>
  <c r="U1596" i="4" s="1"/>
  <c r="R1597" i="4"/>
  <c r="U1597" i="4" s="1"/>
  <c r="R1598" i="4"/>
  <c r="U1598" i="4" s="1"/>
  <c r="R1599" i="4"/>
  <c r="U1599" i="4" s="1"/>
  <c r="R1600" i="4"/>
  <c r="U1600" i="4" s="1"/>
  <c r="R1601" i="4"/>
  <c r="U1601" i="4" s="1"/>
  <c r="R1602" i="4"/>
  <c r="U1602" i="4" s="1"/>
  <c r="R1603" i="4"/>
  <c r="U1603" i="4" s="1"/>
  <c r="R1604" i="4"/>
  <c r="U1604" i="4" s="1"/>
  <c r="R1605" i="4"/>
  <c r="U1605" i="4" s="1"/>
  <c r="R1606" i="4"/>
  <c r="U1606" i="4" s="1"/>
  <c r="R1607" i="4"/>
  <c r="U1607" i="4" s="1"/>
  <c r="R1608" i="4"/>
  <c r="U1608" i="4" s="1"/>
  <c r="R1609" i="4"/>
  <c r="U1609" i="4" s="1"/>
  <c r="R1610" i="4"/>
  <c r="U1610" i="4" s="1"/>
  <c r="R1611" i="4"/>
  <c r="U1611" i="4" s="1"/>
  <c r="R1612" i="4"/>
  <c r="U1612" i="4" s="1"/>
  <c r="R1613" i="4"/>
  <c r="U1613" i="4" s="1"/>
  <c r="R1614" i="4"/>
  <c r="U1614" i="4" s="1"/>
  <c r="R1615" i="4"/>
  <c r="U1615" i="4" s="1"/>
  <c r="R1616" i="4"/>
  <c r="U1616" i="4" s="1"/>
  <c r="R1617" i="4"/>
  <c r="U1617" i="4" s="1"/>
  <c r="R1618" i="4"/>
  <c r="U1618" i="4" s="1"/>
  <c r="R1619" i="4"/>
  <c r="U1619" i="4" s="1"/>
  <c r="R1620" i="4"/>
  <c r="U1620" i="4" s="1"/>
  <c r="R1621" i="4"/>
  <c r="U1621" i="4" s="1"/>
  <c r="R1622" i="4"/>
  <c r="U1622" i="4" s="1"/>
  <c r="R1623" i="4"/>
  <c r="U1623" i="4" s="1"/>
  <c r="R1624" i="4"/>
  <c r="U1624" i="4" s="1"/>
  <c r="R1625" i="4"/>
  <c r="U1625" i="4" s="1"/>
  <c r="R1626" i="4"/>
  <c r="U1626" i="4" s="1"/>
  <c r="R1627" i="4"/>
  <c r="U1627" i="4" s="1"/>
  <c r="R1628" i="4"/>
  <c r="U1628" i="4" s="1"/>
  <c r="R1629" i="4"/>
  <c r="U1629" i="4" s="1"/>
  <c r="R1630" i="4"/>
  <c r="U1630" i="4" s="1"/>
  <c r="R1631" i="4"/>
  <c r="U1631" i="4" s="1"/>
  <c r="R1632" i="4"/>
  <c r="U1632" i="4" s="1"/>
  <c r="R1633" i="4"/>
  <c r="U1633" i="4" s="1"/>
  <c r="R1634" i="4"/>
  <c r="U1634" i="4" s="1"/>
  <c r="R1635" i="4"/>
  <c r="U1635" i="4" s="1"/>
  <c r="R1636" i="4"/>
  <c r="U1636" i="4" s="1"/>
  <c r="R1637" i="4"/>
  <c r="U1637" i="4" s="1"/>
  <c r="R1638" i="4"/>
  <c r="U1638" i="4" s="1"/>
  <c r="R1639" i="4"/>
  <c r="U1639" i="4" s="1"/>
  <c r="R1640" i="4"/>
  <c r="U1640" i="4" s="1"/>
  <c r="R1641" i="4"/>
  <c r="U1641" i="4" s="1"/>
  <c r="R1642" i="4"/>
  <c r="U1642" i="4" s="1"/>
  <c r="R1643" i="4"/>
  <c r="U1643" i="4" s="1"/>
  <c r="R1644" i="4"/>
  <c r="U1644" i="4" s="1"/>
  <c r="R1645" i="4"/>
  <c r="U1645" i="4" s="1"/>
  <c r="R1646" i="4"/>
  <c r="U1646" i="4" s="1"/>
  <c r="R1647" i="4"/>
  <c r="U1647" i="4" s="1"/>
  <c r="R1648" i="4"/>
  <c r="U1648" i="4" s="1"/>
  <c r="R1649" i="4"/>
  <c r="R1650" i="4"/>
  <c r="U1650" i="4" s="1"/>
  <c r="R1651" i="4"/>
  <c r="U1651" i="4" s="1"/>
  <c r="R1652" i="4"/>
  <c r="U1652" i="4" s="1"/>
  <c r="R1653" i="4"/>
  <c r="U1653" i="4" s="1"/>
  <c r="R1654" i="4"/>
  <c r="U1654" i="4" s="1"/>
  <c r="R1655" i="4"/>
  <c r="U1655" i="4" s="1"/>
  <c r="R1656" i="4"/>
  <c r="U1656" i="4" s="1"/>
  <c r="R1657" i="4"/>
  <c r="R1658" i="4"/>
  <c r="U1658" i="4" s="1"/>
  <c r="R1659" i="4"/>
  <c r="U1659" i="4" s="1"/>
  <c r="R1660" i="4"/>
  <c r="U1660" i="4" s="1"/>
  <c r="R1661" i="4"/>
  <c r="U1661" i="4" s="1"/>
  <c r="R1662" i="4"/>
  <c r="U1662" i="4" s="1"/>
  <c r="R1663" i="4"/>
  <c r="U1663" i="4" s="1"/>
  <c r="R1664" i="4"/>
  <c r="U1664" i="4" s="1"/>
  <c r="R1665" i="4"/>
  <c r="U1665" i="4" s="1"/>
  <c r="R1666" i="4"/>
  <c r="U1666" i="4" s="1"/>
  <c r="R1667" i="4"/>
  <c r="U1667" i="4" s="1"/>
  <c r="R1668" i="4"/>
  <c r="U1668" i="4" s="1"/>
  <c r="R1669" i="4"/>
  <c r="U1669" i="4" s="1"/>
  <c r="R1670" i="4"/>
  <c r="U1670" i="4" s="1"/>
  <c r="R1671" i="4"/>
  <c r="U1671" i="4" s="1"/>
  <c r="R1672" i="4"/>
  <c r="U1672" i="4" s="1"/>
  <c r="R1673" i="4"/>
  <c r="U1673" i="4" s="1"/>
  <c r="R1674" i="4"/>
  <c r="U1674" i="4" s="1"/>
  <c r="R1675" i="4"/>
  <c r="U1675" i="4" s="1"/>
  <c r="R1676" i="4"/>
  <c r="U1676" i="4" s="1"/>
  <c r="R1677" i="4"/>
  <c r="U1677" i="4" s="1"/>
  <c r="R1678" i="4"/>
  <c r="U1678" i="4" s="1"/>
  <c r="R1679" i="4"/>
  <c r="U1679" i="4" s="1"/>
  <c r="R1680" i="4"/>
  <c r="U1680" i="4" s="1"/>
  <c r="R1681" i="4"/>
  <c r="U1681" i="4" s="1"/>
  <c r="R1682" i="4"/>
  <c r="U1682" i="4" s="1"/>
  <c r="R1683" i="4"/>
  <c r="U1683" i="4" s="1"/>
  <c r="R1684" i="4"/>
  <c r="U1684" i="4" s="1"/>
  <c r="R1685" i="4"/>
  <c r="U1685" i="4" s="1"/>
  <c r="R1686" i="4"/>
  <c r="U1686" i="4" s="1"/>
  <c r="R1687" i="4"/>
  <c r="U1687" i="4" s="1"/>
  <c r="R1688" i="4"/>
  <c r="U1688" i="4" s="1"/>
  <c r="R1689" i="4"/>
  <c r="U1689" i="4" s="1"/>
  <c r="R1690" i="4"/>
  <c r="U1690" i="4" s="1"/>
  <c r="R1691" i="4"/>
  <c r="U1691" i="4" s="1"/>
  <c r="R1692" i="4"/>
  <c r="U1692" i="4" s="1"/>
  <c r="R1693" i="4"/>
  <c r="U1693" i="4" s="1"/>
  <c r="R1694" i="4"/>
  <c r="U1694" i="4" s="1"/>
  <c r="R1695" i="4"/>
  <c r="U1695" i="4" s="1"/>
  <c r="R1696" i="4"/>
  <c r="U1696" i="4" s="1"/>
  <c r="R1697" i="4"/>
  <c r="U1697" i="4" s="1"/>
  <c r="R1698" i="4"/>
  <c r="U1698" i="4" s="1"/>
  <c r="R1699" i="4"/>
  <c r="U1699" i="4" s="1"/>
  <c r="R1700" i="4"/>
  <c r="U1700" i="4" s="1"/>
  <c r="R1701" i="4"/>
  <c r="U1701" i="4" s="1"/>
  <c r="R1702" i="4"/>
  <c r="U1702" i="4" s="1"/>
  <c r="R1703" i="4"/>
  <c r="U1703" i="4" s="1"/>
  <c r="R1704" i="4"/>
  <c r="U1704" i="4" s="1"/>
  <c r="R1705" i="4"/>
  <c r="U1705" i="4" s="1"/>
  <c r="R1706" i="4"/>
  <c r="U1706" i="4" s="1"/>
  <c r="R1707" i="4"/>
  <c r="U1707" i="4" s="1"/>
  <c r="R1708" i="4"/>
  <c r="U1708" i="4" s="1"/>
  <c r="R1709" i="4"/>
  <c r="U1709" i="4" s="1"/>
  <c r="R1710" i="4"/>
  <c r="U1710" i="4" s="1"/>
  <c r="R1711" i="4"/>
  <c r="U1711" i="4" s="1"/>
  <c r="R1712" i="4"/>
  <c r="U1712" i="4" s="1"/>
  <c r="R1713" i="4"/>
  <c r="R1714" i="4"/>
  <c r="U1714" i="4" s="1"/>
  <c r="R1715" i="4"/>
  <c r="U1715" i="4" s="1"/>
  <c r="R1716" i="4"/>
  <c r="U1716" i="4" s="1"/>
  <c r="R1717" i="4"/>
  <c r="U1717" i="4" s="1"/>
  <c r="R1718" i="4"/>
  <c r="U1718" i="4" s="1"/>
  <c r="R1719" i="4"/>
  <c r="U1719" i="4" s="1"/>
  <c r="R1720" i="4"/>
  <c r="U1720" i="4" s="1"/>
  <c r="R1721" i="4"/>
  <c r="R1722" i="4"/>
  <c r="U1722" i="4" s="1"/>
  <c r="R1723" i="4"/>
  <c r="U1723" i="4" s="1"/>
  <c r="R1724" i="4"/>
  <c r="U1724" i="4" s="1"/>
  <c r="R1725" i="4"/>
  <c r="U1725" i="4" s="1"/>
  <c r="R1726" i="4"/>
  <c r="U1726" i="4" s="1"/>
  <c r="R1727" i="4"/>
  <c r="U1727" i="4" s="1"/>
  <c r="R1728" i="4"/>
  <c r="U1728" i="4" s="1"/>
  <c r="R1729" i="4"/>
  <c r="U1729" i="4" s="1"/>
  <c r="R1730" i="4"/>
  <c r="U1730" i="4" s="1"/>
  <c r="R1731" i="4"/>
  <c r="U1731" i="4" s="1"/>
  <c r="R1732" i="4"/>
  <c r="U1732" i="4" s="1"/>
  <c r="R1733" i="4"/>
  <c r="U1733" i="4" s="1"/>
  <c r="R1734" i="4"/>
  <c r="U1734" i="4" s="1"/>
  <c r="R1735" i="4"/>
  <c r="U1735" i="4" s="1"/>
  <c r="R1736" i="4"/>
  <c r="U1736" i="4" s="1"/>
  <c r="R1737" i="4"/>
  <c r="U1737" i="4" s="1"/>
  <c r="R1738" i="4"/>
  <c r="U1738" i="4" s="1"/>
  <c r="R1739" i="4"/>
  <c r="U1739" i="4" s="1"/>
  <c r="R1740" i="4"/>
  <c r="U1740" i="4" s="1"/>
  <c r="R1741" i="4"/>
  <c r="U1741" i="4" s="1"/>
  <c r="R1742" i="4"/>
  <c r="U1742" i="4" s="1"/>
  <c r="R1743" i="4"/>
  <c r="U1743" i="4" s="1"/>
  <c r="R1744" i="4"/>
  <c r="U1744" i="4" s="1"/>
  <c r="R1745" i="4"/>
  <c r="U1745" i="4" s="1"/>
  <c r="R1746" i="4"/>
  <c r="U1746" i="4" s="1"/>
  <c r="R1747" i="4"/>
  <c r="U1747" i="4" s="1"/>
  <c r="R1748" i="4"/>
  <c r="U1748" i="4" s="1"/>
  <c r="R1749" i="4"/>
  <c r="U1749" i="4" s="1"/>
  <c r="R1750" i="4"/>
  <c r="U1750" i="4" s="1"/>
  <c r="R1751" i="4"/>
  <c r="U1751" i="4" s="1"/>
  <c r="R1752" i="4"/>
  <c r="U1752" i="4" s="1"/>
  <c r="R1753" i="4"/>
  <c r="U1753" i="4" s="1"/>
  <c r="R1754" i="4"/>
  <c r="U1754" i="4" s="1"/>
  <c r="R1755" i="4"/>
  <c r="U1755" i="4" s="1"/>
  <c r="R1756" i="4"/>
  <c r="U1756" i="4" s="1"/>
  <c r="R1757" i="4"/>
  <c r="U1757" i="4" s="1"/>
  <c r="R1758" i="4"/>
  <c r="U1758" i="4" s="1"/>
  <c r="R1759" i="4"/>
  <c r="U1759" i="4" s="1"/>
  <c r="R1760" i="4"/>
  <c r="U1760" i="4" s="1"/>
  <c r="R1761" i="4"/>
  <c r="U1761" i="4" s="1"/>
  <c r="R1762" i="4"/>
  <c r="U1762" i="4" s="1"/>
  <c r="R1763" i="4"/>
  <c r="U1763" i="4" s="1"/>
  <c r="R1764" i="4"/>
  <c r="U1764" i="4" s="1"/>
  <c r="R1765" i="4"/>
  <c r="U1765" i="4" s="1"/>
  <c r="R1766" i="4"/>
  <c r="U1766" i="4" s="1"/>
  <c r="R1767" i="4"/>
  <c r="U1767" i="4" s="1"/>
  <c r="R1768" i="4"/>
  <c r="U1768" i="4" s="1"/>
  <c r="R1769" i="4"/>
  <c r="U1769" i="4" s="1"/>
  <c r="R1770" i="4"/>
  <c r="U1770" i="4" s="1"/>
  <c r="R1771" i="4"/>
  <c r="U1771" i="4" s="1"/>
  <c r="R1772" i="4"/>
  <c r="U1772" i="4" s="1"/>
  <c r="R1773" i="4"/>
  <c r="U1773" i="4" s="1"/>
  <c r="R1774" i="4"/>
  <c r="U1774" i="4" s="1"/>
  <c r="R1775" i="4"/>
  <c r="U1775" i="4" s="1"/>
  <c r="R1776" i="4"/>
  <c r="U1776" i="4" s="1"/>
  <c r="R1777" i="4"/>
  <c r="R1778" i="4"/>
  <c r="U1778" i="4" s="1"/>
  <c r="R1779" i="4"/>
  <c r="U1779" i="4" s="1"/>
  <c r="R1780" i="4"/>
  <c r="U1780" i="4" s="1"/>
  <c r="R1781" i="4"/>
  <c r="U1781" i="4" s="1"/>
  <c r="R1782" i="4"/>
  <c r="U1782" i="4" s="1"/>
  <c r="R1783" i="4"/>
  <c r="U1783" i="4" s="1"/>
  <c r="R1784" i="4"/>
  <c r="U1784" i="4" s="1"/>
  <c r="R1785" i="4"/>
  <c r="R1786" i="4"/>
  <c r="U1786" i="4" s="1"/>
  <c r="R1787" i="4"/>
  <c r="U1787" i="4" s="1"/>
  <c r="R1788" i="4"/>
  <c r="U1788" i="4" s="1"/>
  <c r="R1789" i="4"/>
  <c r="U1789" i="4" s="1"/>
  <c r="R1790" i="4"/>
  <c r="U1790" i="4" s="1"/>
  <c r="R1791" i="4"/>
  <c r="U1791" i="4" s="1"/>
  <c r="R1792" i="4"/>
  <c r="U1792" i="4" s="1"/>
  <c r="R1793" i="4"/>
  <c r="U1793" i="4" s="1"/>
  <c r="R1794" i="4"/>
  <c r="U1794" i="4" s="1"/>
  <c r="R1795" i="4"/>
  <c r="U1795" i="4" s="1"/>
  <c r="R1796" i="4"/>
  <c r="U1796" i="4" s="1"/>
  <c r="R1797" i="4"/>
  <c r="U1797" i="4" s="1"/>
  <c r="R1798" i="4"/>
  <c r="U1798" i="4" s="1"/>
  <c r="R1799" i="4"/>
  <c r="U1799" i="4" s="1"/>
  <c r="R1800" i="4"/>
  <c r="U1800" i="4" s="1"/>
  <c r="R1801" i="4"/>
  <c r="U1801" i="4" s="1"/>
  <c r="R1802" i="4"/>
  <c r="U1802" i="4" s="1"/>
  <c r="R1803" i="4"/>
  <c r="U1803" i="4" s="1"/>
  <c r="R1804" i="4"/>
  <c r="U1804" i="4" s="1"/>
  <c r="R1805" i="4"/>
  <c r="U1805" i="4" s="1"/>
  <c r="R1806" i="4"/>
  <c r="U1806" i="4" s="1"/>
  <c r="R1807" i="4"/>
  <c r="U1807" i="4" s="1"/>
  <c r="R1808" i="4"/>
  <c r="U1808" i="4" s="1"/>
  <c r="R1809" i="4"/>
  <c r="U1809" i="4" s="1"/>
  <c r="R1810" i="4"/>
  <c r="U1810" i="4" s="1"/>
  <c r="R1811" i="4"/>
  <c r="U1811" i="4" s="1"/>
  <c r="R1812" i="4"/>
  <c r="R1813" i="4"/>
  <c r="U1813" i="4" s="1"/>
  <c r="R1814" i="4"/>
  <c r="U1814" i="4" s="1"/>
  <c r="R1815" i="4"/>
  <c r="U1815" i="4" s="1"/>
  <c r="R1816" i="4"/>
  <c r="R1817" i="4"/>
  <c r="U1817" i="4" s="1"/>
  <c r="R1818" i="4"/>
  <c r="U1818" i="4" s="1"/>
  <c r="R1819" i="4"/>
  <c r="U1819" i="4" s="1"/>
  <c r="R1820" i="4"/>
  <c r="R1821" i="4"/>
  <c r="U1821" i="4" s="1"/>
  <c r="R1822" i="4"/>
  <c r="U1822" i="4" s="1"/>
  <c r="R1823" i="4"/>
  <c r="U1823" i="4" s="1"/>
  <c r="R1824" i="4"/>
  <c r="R1825" i="4"/>
  <c r="U1825" i="4" s="1"/>
  <c r="R1826" i="4"/>
  <c r="U1826" i="4" s="1"/>
  <c r="R1827" i="4"/>
  <c r="U1827" i="4" s="1"/>
  <c r="R1828" i="4"/>
  <c r="R1829" i="4"/>
  <c r="U1829" i="4" s="1"/>
  <c r="R1830" i="4"/>
  <c r="U1830" i="4" s="1"/>
  <c r="R1831" i="4"/>
  <c r="U1831" i="4" s="1"/>
  <c r="R1832" i="4"/>
  <c r="R1833" i="4"/>
  <c r="U1833" i="4" s="1"/>
  <c r="R1834" i="4"/>
  <c r="U1834" i="4" s="1"/>
  <c r="R1835" i="4"/>
  <c r="U1835" i="4" s="1"/>
  <c r="R1836" i="4"/>
  <c r="R1837" i="4"/>
  <c r="U1837" i="4" s="1"/>
  <c r="R1838" i="4"/>
  <c r="U1838" i="4" s="1"/>
  <c r="R1839" i="4"/>
  <c r="U1839" i="4" s="1"/>
  <c r="R1840" i="4"/>
  <c r="R1841" i="4"/>
  <c r="R1842" i="4"/>
  <c r="U1842" i="4" s="1"/>
  <c r="R1843" i="4"/>
  <c r="U1843" i="4" s="1"/>
  <c r="R1844" i="4"/>
  <c r="R1845" i="4"/>
  <c r="U1845" i="4" s="1"/>
  <c r="R1846" i="4"/>
  <c r="U1846" i="4" s="1"/>
  <c r="R1847" i="4"/>
  <c r="U1847" i="4" s="1"/>
  <c r="R1848" i="4"/>
  <c r="R1849" i="4"/>
  <c r="R1850" i="4"/>
  <c r="U1850" i="4" s="1"/>
  <c r="R1851" i="4"/>
  <c r="U1851" i="4" s="1"/>
  <c r="R1852" i="4"/>
  <c r="R1853" i="4"/>
  <c r="U1853" i="4" s="1"/>
  <c r="R1854" i="4"/>
  <c r="U1854" i="4" s="1"/>
  <c r="R1855" i="4"/>
  <c r="U1855" i="4" s="1"/>
  <c r="R1856" i="4"/>
  <c r="R1857" i="4"/>
  <c r="U1857" i="4" s="1"/>
  <c r="R1858" i="4"/>
  <c r="U1858" i="4" s="1"/>
  <c r="R1859" i="4"/>
  <c r="U1859" i="4" s="1"/>
  <c r="R1860" i="4"/>
  <c r="R1861" i="4"/>
  <c r="U1861" i="4" s="1"/>
  <c r="R1862" i="4"/>
  <c r="U1862" i="4" s="1"/>
  <c r="R1863" i="4"/>
  <c r="U1863" i="4" s="1"/>
  <c r="R1864" i="4"/>
  <c r="R1865" i="4"/>
  <c r="U1865" i="4" s="1"/>
  <c r="R1866" i="4"/>
  <c r="U1866" i="4" s="1"/>
  <c r="R1867" i="4"/>
  <c r="U1867" i="4" s="1"/>
  <c r="R1868" i="4"/>
  <c r="R1869" i="4"/>
  <c r="U1869" i="4" s="1"/>
  <c r="R1870" i="4"/>
  <c r="U1870" i="4" s="1"/>
  <c r="R1871" i="4"/>
  <c r="U1871" i="4" s="1"/>
  <c r="R1872" i="4"/>
  <c r="R1873" i="4"/>
  <c r="U1873" i="4" s="1"/>
  <c r="R1874" i="4"/>
  <c r="U1874" i="4" s="1"/>
  <c r="R1875" i="4"/>
  <c r="U1875" i="4" s="1"/>
  <c r="R1876" i="4"/>
  <c r="R1877" i="4"/>
  <c r="U1877" i="4" s="1"/>
  <c r="R1878" i="4"/>
  <c r="U1878" i="4" s="1"/>
  <c r="R1879" i="4"/>
  <c r="U1879" i="4" s="1"/>
  <c r="R1880" i="4"/>
  <c r="R1881" i="4"/>
  <c r="U1881" i="4" s="1"/>
  <c r="R1882" i="4"/>
  <c r="U1882" i="4" s="1"/>
  <c r="R1883" i="4"/>
  <c r="U1883" i="4" s="1"/>
  <c r="R1884" i="4"/>
  <c r="R1885" i="4"/>
  <c r="U1885" i="4" s="1"/>
  <c r="R1886" i="4"/>
  <c r="U1886" i="4" s="1"/>
  <c r="R1887" i="4"/>
  <c r="U1887" i="4" s="1"/>
  <c r="R1888" i="4"/>
  <c r="R1889" i="4"/>
  <c r="U1889" i="4" s="1"/>
  <c r="R1890" i="4"/>
  <c r="U1890" i="4" s="1"/>
  <c r="R1891" i="4"/>
  <c r="U1891" i="4" s="1"/>
  <c r="R1892" i="4"/>
  <c r="R1893" i="4"/>
  <c r="U1893" i="4" s="1"/>
  <c r="R1894" i="4"/>
  <c r="U1894" i="4" s="1"/>
  <c r="R1895" i="4"/>
  <c r="U1895" i="4" s="1"/>
  <c r="R1896" i="4"/>
  <c r="R1897" i="4"/>
  <c r="U1897" i="4" s="1"/>
  <c r="R1898" i="4"/>
  <c r="U1898" i="4" s="1"/>
  <c r="R1899" i="4"/>
  <c r="U1899" i="4" s="1"/>
  <c r="R1900" i="4"/>
  <c r="R1901" i="4"/>
  <c r="U1901" i="4" s="1"/>
  <c r="R1902" i="4"/>
  <c r="U1902" i="4" s="1"/>
  <c r="R1903" i="4"/>
  <c r="U1903" i="4" s="1"/>
  <c r="R1904" i="4"/>
  <c r="R1905" i="4"/>
  <c r="R1906" i="4"/>
  <c r="U1906" i="4" s="1"/>
  <c r="R1907" i="4"/>
  <c r="U1907" i="4" s="1"/>
  <c r="R1908" i="4"/>
  <c r="R1909" i="4"/>
  <c r="U1909" i="4" s="1"/>
  <c r="R1910" i="4"/>
  <c r="U1910" i="4" s="1"/>
  <c r="R1911" i="4"/>
  <c r="U1911" i="4" s="1"/>
  <c r="R1912" i="4"/>
  <c r="R1913" i="4"/>
  <c r="R1914" i="4"/>
  <c r="U1914" i="4" s="1"/>
  <c r="R1915" i="4"/>
  <c r="U1915" i="4" s="1"/>
  <c r="R1916" i="4"/>
  <c r="R1917" i="4"/>
  <c r="U1917" i="4" s="1"/>
  <c r="R1918" i="4"/>
  <c r="U1918" i="4" s="1"/>
  <c r="R1919" i="4"/>
  <c r="U1919" i="4" s="1"/>
  <c r="R1920" i="4"/>
  <c r="R1921" i="4"/>
  <c r="U1921" i="4" s="1"/>
  <c r="R1922" i="4"/>
  <c r="U1922" i="4" s="1"/>
  <c r="R1923" i="4"/>
  <c r="U1923" i="4" s="1"/>
  <c r="R1924" i="4"/>
  <c r="R1925" i="4"/>
  <c r="U1925" i="4" s="1"/>
  <c r="R1926" i="4"/>
  <c r="U1926" i="4" s="1"/>
  <c r="R1927" i="4"/>
  <c r="U1927" i="4" s="1"/>
  <c r="R1928" i="4"/>
  <c r="R1929" i="4"/>
  <c r="U1929" i="4" s="1"/>
  <c r="R1930" i="4"/>
  <c r="U1930" i="4" s="1"/>
  <c r="R1931" i="4"/>
  <c r="R1932" i="4"/>
  <c r="R1933" i="4"/>
  <c r="U1933" i="4" s="1"/>
  <c r="R1934" i="4"/>
  <c r="U1934" i="4" s="1"/>
  <c r="R1935" i="4"/>
  <c r="U1935" i="4" s="1"/>
  <c r="R1936" i="4"/>
  <c r="R1937" i="4"/>
  <c r="U1937" i="4" s="1"/>
  <c r="R1938" i="4"/>
  <c r="U1938" i="4" s="1"/>
  <c r="R1939" i="4"/>
  <c r="U1939" i="4" s="1"/>
  <c r="R1940" i="4"/>
  <c r="R1941" i="4"/>
  <c r="U1941" i="4" s="1"/>
  <c r="R1942" i="4"/>
  <c r="U1942" i="4" s="1"/>
  <c r="R1943" i="4"/>
  <c r="U1943" i="4" s="1"/>
  <c r="R1944" i="4"/>
  <c r="R1945" i="4"/>
  <c r="U1945" i="4" s="1"/>
  <c r="R1946" i="4"/>
  <c r="U1946" i="4" s="1"/>
  <c r="R1947" i="4"/>
  <c r="U1947" i="4" s="1"/>
  <c r="R1948" i="4"/>
  <c r="R1949" i="4"/>
  <c r="U1949" i="4" s="1"/>
  <c r="R1950" i="4"/>
  <c r="U1950" i="4" s="1"/>
  <c r="R1951" i="4"/>
  <c r="U1951" i="4" s="1"/>
  <c r="R1952" i="4"/>
  <c r="R1953" i="4"/>
  <c r="U1953" i="4" s="1"/>
  <c r="R1954" i="4"/>
  <c r="U1954" i="4" s="1"/>
  <c r="R1955" i="4"/>
  <c r="U1955" i="4" s="1"/>
  <c r="R1956" i="4"/>
  <c r="R1957" i="4"/>
  <c r="U1957" i="4" s="1"/>
  <c r="R1958" i="4"/>
  <c r="U1958" i="4" s="1"/>
  <c r="R1959" i="4"/>
  <c r="U1959" i="4" s="1"/>
  <c r="R1960" i="4"/>
  <c r="R1961" i="4"/>
  <c r="U1961" i="4" s="1"/>
  <c r="R1962" i="4"/>
  <c r="U1962" i="4" s="1"/>
  <c r="R1963" i="4"/>
  <c r="R1964" i="4"/>
  <c r="R1965" i="4"/>
  <c r="U1965" i="4" s="1"/>
  <c r="R1966" i="4"/>
  <c r="U1966" i="4" s="1"/>
  <c r="R1967" i="4"/>
  <c r="U1967" i="4" s="1"/>
  <c r="R1968" i="4"/>
  <c r="R1969" i="4"/>
  <c r="U1969" i="4" s="1"/>
  <c r="R1970" i="4"/>
  <c r="U1970" i="4" s="1"/>
  <c r="R1971" i="4"/>
  <c r="U1971" i="4" s="1"/>
  <c r="R1972" i="4"/>
  <c r="R1973" i="4"/>
  <c r="U1973" i="4" s="1"/>
  <c r="R1974" i="4"/>
  <c r="U1974" i="4" s="1"/>
  <c r="R1975" i="4"/>
  <c r="U1975" i="4" s="1"/>
  <c r="R1976" i="4"/>
  <c r="R1977" i="4"/>
  <c r="U1977" i="4" s="1"/>
  <c r="R1978" i="4"/>
  <c r="U1978" i="4" s="1"/>
  <c r="R1979" i="4"/>
  <c r="U1979" i="4" s="1"/>
  <c r="R1980" i="4"/>
  <c r="R1981" i="4"/>
  <c r="U1981" i="4" s="1"/>
  <c r="R1982" i="4"/>
  <c r="U1982" i="4" s="1"/>
  <c r="R1983" i="4"/>
  <c r="U1983" i="4" s="1"/>
  <c r="R1984" i="4"/>
  <c r="R1985" i="4"/>
  <c r="U1985" i="4" s="1"/>
  <c r="R1986" i="4"/>
  <c r="U1986" i="4" s="1"/>
  <c r="R1987" i="4"/>
  <c r="U1987" i="4" s="1"/>
  <c r="R1988" i="4"/>
  <c r="R1989" i="4"/>
  <c r="U1989" i="4" s="1"/>
  <c r="R1990" i="4"/>
  <c r="U1990" i="4" s="1"/>
  <c r="R1991" i="4"/>
  <c r="U1991" i="4" s="1"/>
  <c r="R1992" i="4"/>
  <c r="R1993" i="4"/>
  <c r="U1993" i="4" s="1"/>
  <c r="R1994" i="4"/>
  <c r="U1994" i="4" s="1"/>
  <c r="R1995" i="4"/>
  <c r="R1996" i="4"/>
  <c r="R1997" i="4"/>
  <c r="U1997" i="4" s="1"/>
  <c r="R1998" i="4"/>
  <c r="U1998" i="4" s="1"/>
  <c r="R1999" i="4"/>
  <c r="U1999" i="4" s="1"/>
  <c r="R2000" i="4"/>
  <c r="R2001" i="4"/>
  <c r="U2001" i="4" s="1"/>
  <c r="R2002" i="4"/>
  <c r="U2002" i="4" s="1"/>
  <c r="R16" i="4"/>
  <c r="R15" i="4"/>
  <c r="P613" i="4"/>
  <c r="P614" i="4"/>
  <c r="P615" i="4"/>
  <c r="P616" i="4"/>
  <c r="P617" i="4"/>
  <c r="P618" i="4"/>
  <c r="P619" i="4"/>
  <c r="P620" i="4"/>
  <c r="P621" i="4"/>
  <c r="P622" i="4"/>
  <c r="P623" i="4"/>
  <c r="P624" i="4"/>
  <c r="P625" i="4"/>
  <c r="P626" i="4"/>
  <c r="P627" i="4"/>
  <c r="P628" i="4"/>
  <c r="P629" i="4"/>
  <c r="P630" i="4"/>
  <c r="P631" i="4"/>
  <c r="P632" i="4"/>
  <c r="P633" i="4"/>
  <c r="P634" i="4"/>
  <c r="P635" i="4"/>
  <c r="P636" i="4"/>
  <c r="P637" i="4"/>
  <c r="P638" i="4"/>
  <c r="P639" i="4"/>
  <c r="P640" i="4"/>
  <c r="P641" i="4"/>
  <c r="P642" i="4"/>
  <c r="P643" i="4"/>
  <c r="P644" i="4"/>
  <c r="P645" i="4"/>
  <c r="P646" i="4"/>
  <c r="P647" i="4"/>
  <c r="P648" i="4"/>
  <c r="P649" i="4"/>
  <c r="P650" i="4"/>
  <c r="P651" i="4"/>
  <c r="P652" i="4"/>
  <c r="P653" i="4"/>
  <c r="P654" i="4"/>
  <c r="P655" i="4"/>
  <c r="P656" i="4"/>
  <c r="P657" i="4"/>
  <c r="P658" i="4"/>
  <c r="P659" i="4"/>
  <c r="P660" i="4"/>
  <c r="P661" i="4"/>
  <c r="P662" i="4"/>
  <c r="P663" i="4"/>
  <c r="P664" i="4"/>
  <c r="P665" i="4"/>
  <c r="P666" i="4"/>
  <c r="P667" i="4"/>
  <c r="P668" i="4"/>
  <c r="P669" i="4"/>
  <c r="P670" i="4"/>
  <c r="P671" i="4"/>
  <c r="P672" i="4"/>
  <c r="P673" i="4"/>
  <c r="P674" i="4"/>
  <c r="P675" i="4"/>
  <c r="P676" i="4"/>
  <c r="P677" i="4"/>
  <c r="P678" i="4"/>
  <c r="P679" i="4"/>
  <c r="P680" i="4"/>
  <c r="P681" i="4"/>
  <c r="P682" i="4"/>
  <c r="P683" i="4"/>
  <c r="P684" i="4"/>
  <c r="P685" i="4"/>
  <c r="P686" i="4"/>
  <c r="P687" i="4"/>
  <c r="P688" i="4"/>
  <c r="P689" i="4"/>
  <c r="P690" i="4"/>
  <c r="P691" i="4"/>
  <c r="P692" i="4"/>
  <c r="P693" i="4"/>
  <c r="P694" i="4"/>
  <c r="P695" i="4"/>
  <c r="P696" i="4"/>
  <c r="P697" i="4"/>
  <c r="P698" i="4"/>
  <c r="P699" i="4"/>
  <c r="P700" i="4"/>
  <c r="P701" i="4"/>
  <c r="P702" i="4"/>
  <c r="P703" i="4"/>
  <c r="P704" i="4"/>
  <c r="P705" i="4"/>
  <c r="P706" i="4"/>
  <c r="P707" i="4"/>
  <c r="P708" i="4"/>
  <c r="P709" i="4"/>
  <c r="P710" i="4"/>
  <c r="P711" i="4"/>
  <c r="P712" i="4"/>
  <c r="P713" i="4"/>
  <c r="P714" i="4"/>
  <c r="P715" i="4"/>
  <c r="P716" i="4"/>
  <c r="P717" i="4"/>
  <c r="P718" i="4"/>
  <c r="P719" i="4"/>
  <c r="P720" i="4"/>
  <c r="P721" i="4"/>
  <c r="P722" i="4"/>
  <c r="P723" i="4"/>
  <c r="P724" i="4"/>
  <c r="P725" i="4"/>
  <c r="P726" i="4"/>
  <c r="P727" i="4"/>
  <c r="P728" i="4"/>
  <c r="P729" i="4"/>
  <c r="P730" i="4"/>
  <c r="P731" i="4"/>
  <c r="P732" i="4"/>
  <c r="P733" i="4"/>
  <c r="P734" i="4"/>
  <c r="P735" i="4"/>
  <c r="P736" i="4"/>
  <c r="P737" i="4"/>
  <c r="P738" i="4"/>
  <c r="P739" i="4"/>
  <c r="P740" i="4"/>
  <c r="P741" i="4"/>
  <c r="P742" i="4"/>
  <c r="P743" i="4"/>
  <c r="P744" i="4"/>
  <c r="P745" i="4"/>
  <c r="P746" i="4"/>
  <c r="P747" i="4"/>
  <c r="P748" i="4"/>
  <c r="P749" i="4"/>
  <c r="P750" i="4"/>
  <c r="P751" i="4"/>
  <c r="P752" i="4"/>
  <c r="P753" i="4"/>
  <c r="P754" i="4"/>
  <c r="P755" i="4"/>
  <c r="P756" i="4"/>
  <c r="P757" i="4"/>
  <c r="P758" i="4"/>
  <c r="P759" i="4"/>
  <c r="P760" i="4"/>
  <c r="P761" i="4"/>
  <c r="P762" i="4"/>
  <c r="P763" i="4"/>
  <c r="P764" i="4"/>
  <c r="P765" i="4"/>
  <c r="P766" i="4"/>
  <c r="P767" i="4"/>
  <c r="P768" i="4"/>
  <c r="P769" i="4"/>
  <c r="P770" i="4"/>
  <c r="P771" i="4"/>
  <c r="P772" i="4"/>
  <c r="P773" i="4"/>
  <c r="P774" i="4"/>
  <c r="P775" i="4"/>
  <c r="P776" i="4"/>
  <c r="P777" i="4"/>
  <c r="P778" i="4"/>
  <c r="P779" i="4"/>
  <c r="P780" i="4"/>
  <c r="P781" i="4"/>
  <c r="P782" i="4"/>
  <c r="P783" i="4"/>
  <c r="P784" i="4"/>
  <c r="P785" i="4"/>
  <c r="P786" i="4"/>
  <c r="P787" i="4"/>
  <c r="P788" i="4"/>
  <c r="P789" i="4"/>
  <c r="P790" i="4"/>
  <c r="P791" i="4"/>
  <c r="P792" i="4"/>
  <c r="P793" i="4"/>
  <c r="P794" i="4"/>
  <c r="P795" i="4"/>
  <c r="P796" i="4"/>
  <c r="P797" i="4"/>
  <c r="P798" i="4"/>
  <c r="P799" i="4"/>
  <c r="P800" i="4"/>
  <c r="P801" i="4"/>
  <c r="P802" i="4"/>
  <c r="P803" i="4"/>
  <c r="P804" i="4"/>
  <c r="P805" i="4"/>
  <c r="P806" i="4"/>
  <c r="P807" i="4"/>
  <c r="P808" i="4"/>
  <c r="P809" i="4"/>
  <c r="P810" i="4"/>
  <c r="P811" i="4"/>
  <c r="P812" i="4"/>
  <c r="P813" i="4"/>
  <c r="P814" i="4"/>
  <c r="P815" i="4"/>
  <c r="P816" i="4"/>
  <c r="P817" i="4"/>
  <c r="P818" i="4"/>
  <c r="P819" i="4"/>
  <c r="P820" i="4"/>
  <c r="P821" i="4"/>
  <c r="P822" i="4"/>
  <c r="P823" i="4"/>
  <c r="P824" i="4"/>
  <c r="P825" i="4"/>
  <c r="P826" i="4"/>
  <c r="P827" i="4"/>
  <c r="P828" i="4"/>
  <c r="P829" i="4"/>
  <c r="P830" i="4"/>
  <c r="P831" i="4"/>
  <c r="P832" i="4"/>
  <c r="P833" i="4"/>
  <c r="P834" i="4"/>
  <c r="P835" i="4"/>
  <c r="P836" i="4"/>
  <c r="P837" i="4"/>
  <c r="P838" i="4"/>
  <c r="P839" i="4"/>
  <c r="P840" i="4"/>
  <c r="P841" i="4"/>
  <c r="P842" i="4"/>
  <c r="P843" i="4"/>
  <c r="P844" i="4"/>
  <c r="P845" i="4"/>
  <c r="P846" i="4"/>
  <c r="P847" i="4"/>
  <c r="P848" i="4"/>
  <c r="P849" i="4"/>
  <c r="P850" i="4"/>
  <c r="P851" i="4"/>
  <c r="P852" i="4"/>
  <c r="P853" i="4"/>
  <c r="P854" i="4"/>
  <c r="P855" i="4"/>
  <c r="P856" i="4"/>
  <c r="P857" i="4"/>
  <c r="P858" i="4"/>
  <c r="P859" i="4"/>
  <c r="P860" i="4"/>
  <c r="P861" i="4"/>
  <c r="P862" i="4"/>
  <c r="P863" i="4"/>
  <c r="P864" i="4"/>
  <c r="P865" i="4"/>
  <c r="P866" i="4"/>
  <c r="P867" i="4"/>
  <c r="P868" i="4"/>
  <c r="P869" i="4"/>
  <c r="P870" i="4"/>
  <c r="P871" i="4"/>
  <c r="P872" i="4"/>
  <c r="P873" i="4"/>
  <c r="P874" i="4"/>
  <c r="P875" i="4"/>
  <c r="P876" i="4"/>
  <c r="P877" i="4"/>
  <c r="P878" i="4"/>
  <c r="P879" i="4"/>
  <c r="P880" i="4"/>
  <c r="P881" i="4"/>
  <c r="P882" i="4"/>
  <c r="P883" i="4"/>
  <c r="P884" i="4"/>
  <c r="P885" i="4"/>
  <c r="P886" i="4"/>
  <c r="P887" i="4"/>
  <c r="P888" i="4"/>
  <c r="P889" i="4"/>
  <c r="P890" i="4"/>
  <c r="P891" i="4"/>
  <c r="P892" i="4"/>
  <c r="P893" i="4"/>
  <c r="P894" i="4"/>
  <c r="P895" i="4"/>
  <c r="P896" i="4"/>
  <c r="P897" i="4"/>
  <c r="P898" i="4"/>
  <c r="P899" i="4"/>
  <c r="P900" i="4"/>
  <c r="P901" i="4"/>
  <c r="P902" i="4"/>
  <c r="P903" i="4"/>
  <c r="P904" i="4"/>
  <c r="P905" i="4"/>
  <c r="P906" i="4"/>
  <c r="P907" i="4"/>
  <c r="P908" i="4"/>
  <c r="P909" i="4"/>
  <c r="P910" i="4"/>
  <c r="P911" i="4"/>
  <c r="P912" i="4"/>
  <c r="P913" i="4"/>
  <c r="P914" i="4"/>
  <c r="P915" i="4"/>
  <c r="P916" i="4"/>
  <c r="P917" i="4"/>
  <c r="P918" i="4"/>
  <c r="P919" i="4"/>
  <c r="P920" i="4"/>
  <c r="P921" i="4"/>
  <c r="P922" i="4"/>
  <c r="P923" i="4"/>
  <c r="P924" i="4"/>
  <c r="P925" i="4"/>
  <c r="P926" i="4"/>
  <c r="P927" i="4"/>
  <c r="P928" i="4"/>
  <c r="P929" i="4"/>
  <c r="P930" i="4"/>
  <c r="P931" i="4"/>
  <c r="P932" i="4"/>
  <c r="P933" i="4"/>
  <c r="P934" i="4"/>
  <c r="P935" i="4"/>
  <c r="P936" i="4"/>
  <c r="P937" i="4"/>
  <c r="P938" i="4"/>
  <c r="P939" i="4"/>
  <c r="P940" i="4"/>
  <c r="P941" i="4"/>
  <c r="P942" i="4"/>
  <c r="P943" i="4"/>
  <c r="P944" i="4"/>
  <c r="P945" i="4"/>
  <c r="P946" i="4"/>
  <c r="P947" i="4"/>
  <c r="P948" i="4"/>
  <c r="P949" i="4"/>
  <c r="P950" i="4"/>
  <c r="P951" i="4"/>
  <c r="P952" i="4"/>
  <c r="P953" i="4"/>
  <c r="P954" i="4"/>
  <c r="P955" i="4"/>
  <c r="P956" i="4"/>
  <c r="P957" i="4"/>
  <c r="P958" i="4"/>
  <c r="P959" i="4"/>
  <c r="P960" i="4"/>
  <c r="P961" i="4"/>
  <c r="P962" i="4"/>
  <c r="P963" i="4"/>
  <c r="P964" i="4"/>
  <c r="P965" i="4"/>
  <c r="P966" i="4"/>
  <c r="P967" i="4"/>
  <c r="P968" i="4"/>
  <c r="P969" i="4"/>
  <c r="P970" i="4"/>
  <c r="P971" i="4"/>
  <c r="P972" i="4"/>
  <c r="P973" i="4"/>
  <c r="P974" i="4"/>
  <c r="P975" i="4"/>
  <c r="P976" i="4"/>
  <c r="P977" i="4"/>
  <c r="P978" i="4"/>
  <c r="P979" i="4"/>
  <c r="P980" i="4"/>
  <c r="P981" i="4"/>
  <c r="P982" i="4"/>
  <c r="P983" i="4"/>
  <c r="P984" i="4"/>
  <c r="P985" i="4"/>
  <c r="P986" i="4"/>
  <c r="P987" i="4"/>
  <c r="P988" i="4"/>
  <c r="P989" i="4"/>
  <c r="P990" i="4"/>
  <c r="P991" i="4"/>
  <c r="P992" i="4"/>
  <c r="P993" i="4"/>
  <c r="P994" i="4"/>
  <c r="P995" i="4"/>
  <c r="P996" i="4"/>
  <c r="P997" i="4"/>
  <c r="P998" i="4"/>
  <c r="P999" i="4"/>
  <c r="P1000" i="4"/>
  <c r="P1001" i="4"/>
  <c r="P1002" i="4"/>
  <c r="P1003" i="4"/>
  <c r="P1004" i="4"/>
  <c r="P1005" i="4"/>
  <c r="P1006" i="4"/>
  <c r="P1007" i="4"/>
  <c r="P1008" i="4"/>
  <c r="P1009" i="4"/>
  <c r="P1010" i="4"/>
  <c r="P1011" i="4"/>
  <c r="P1012" i="4"/>
  <c r="P1013" i="4"/>
  <c r="P1014" i="4"/>
  <c r="P1015" i="4"/>
  <c r="P1016" i="4"/>
  <c r="P1017" i="4"/>
  <c r="P1018" i="4"/>
  <c r="P1019" i="4"/>
  <c r="P1020" i="4"/>
  <c r="P1021" i="4"/>
  <c r="P1022" i="4"/>
  <c r="P1023" i="4"/>
  <c r="P1024" i="4"/>
  <c r="P1025" i="4"/>
  <c r="P1026" i="4"/>
  <c r="P1027" i="4"/>
  <c r="P1028" i="4"/>
  <c r="P1029" i="4"/>
  <c r="P1030" i="4"/>
  <c r="P1031" i="4"/>
  <c r="P1032" i="4"/>
  <c r="P1033" i="4"/>
  <c r="P1034" i="4"/>
  <c r="P1035" i="4"/>
  <c r="P1036" i="4"/>
  <c r="P1037" i="4"/>
  <c r="P1038" i="4"/>
  <c r="P1039" i="4"/>
  <c r="P1040" i="4"/>
  <c r="P1041" i="4"/>
  <c r="P1042" i="4"/>
  <c r="P1043" i="4"/>
  <c r="P1044" i="4"/>
  <c r="P1045" i="4"/>
  <c r="P1046" i="4"/>
  <c r="P1047" i="4"/>
  <c r="P1048" i="4"/>
  <c r="P1049" i="4"/>
  <c r="P1050" i="4"/>
  <c r="P1051" i="4"/>
  <c r="P1052" i="4"/>
  <c r="P1053" i="4"/>
  <c r="P1054" i="4"/>
  <c r="P1055" i="4"/>
  <c r="P1056" i="4"/>
  <c r="P1057" i="4"/>
  <c r="P1058" i="4"/>
  <c r="P1059" i="4"/>
  <c r="P1060" i="4"/>
  <c r="P1061" i="4"/>
  <c r="P1062" i="4"/>
  <c r="P1063" i="4"/>
  <c r="P1064" i="4"/>
  <c r="P1065" i="4"/>
  <c r="P1066" i="4"/>
  <c r="P1067" i="4"/>
  <c r="P1068" i="4"/>
  <c r="P1069" i="4"/>
  <c r="P1070" i="4"/>
  <c r="P1071" i="4"/>
  <c r="P1072" i="4"/>
  <c r="P1073" i="4"/>
  <c r="P1074" i="4"/>
  <c r="P1075" i="4"/>
  <c r="P1076" i="4"/>
  <c r="P1077" i="4"/>
  <c r="P1078" i="4"/>
  <c r="P1079" i="4"/>
  <c r="P1080" i="4"/>
  <c r="P1081" i="4"/>
  <c r="P1082" i="4"/>
  <c r="P1083" i="4"/>
  <c r="P1084" i="4"/>
  <c r="P1085" i="4"/>
  <c r="P1086" i="4"/>
  <c r="P1087" i="4"/>
  <c r="P1088" i="4"/>
  <c r="P1089" i="4"/>
  <c r="P1090" i="4"/>
  <c r="P1091" i="4"/>
  <c r="P1092" i="4"/>
  <c r="P1093" i="4"/>
  <c r="P1094" i="4"/>
  <c r="P1095" i="4"/>
  <c r="P1096" i="4"/>
  <c r="P1097" i="4"/>
  <c r="P1098" i="4"/>
  <c r="P1099" i="4"/>
  <c r="P1100" i="4"/>
  <c r="P1101" i="4"/>
  <c r="P1102" i="4"/>
  <c r="P1103" i="4"/>
  <c r="P1104" i="4"/>
  <c r="P1105" i="4"/>
  <c r="P1106" i="4"/>
  <c r="P1107" i="4"/>
  <c r="P1108" i="4"/>
  <c r="P1109" i="4"/>
  <c r="P1110" i="4"/>
  <c r="P1111" i="4"/>
  <c r="P1112" i="4"/>
  <c r="P1113" i="4"/>
  <c r="P1114" i="4"/>
  <c r="P1115" i="4"/>
  <c r="P1116" i="4"/>
  <c r="P1117" i="4"/>
  <c r="P1118" i="4"/>
  <c r="P1119" i="4"/>
  <c r="P1120" i="4"/>
  <c r="P1121" i="4"/>
  <c r="P1122" i="4"/>
  <c r="P1123" i="4"/>
  <c r="P1124" i="4"/>
  <c r="P1125" i="4"/>
  <c r="P1126" i="4"/>
  <c r="P1127" i="4"/>
  <c r="P1128" i="4"/>
  <c r="P1129" i="4"/>
  <c r="P1130" i="4"/>
  <c r="P1131" i="4"/>
  <c r="P1132" i="4"/>
  <c r="P1133" i="4"/>
  <c r="P1134" i="4"/>
  <c r="P1135" i="4"/>
  <c r="P1136" i="4"/>
  <c r="P1137" i="4"/>
  <c r="P1138" i="4"/>
  <c r="P1139" i="4"/>
  <c r="P1140" i="4"/>
  <c r="P1141" i="4"/>
  <c r="P1142" i="4"/>
  <c r="P1143" i="4"/>
  <c r="P1144" i="4"/>
  <c r="P1145" i="4"/>
  <c r="P1146" i="4"/>
  <c r="P1147" i="4"/>
  <c r="P1148" i="4"/>
  <c r="P1149" i="4"/>
  <c r="P1150" i="4"/>
  <c r="P1151" i="4"/>
  <c r="P1152" i="4"/>
  <c r="P1153" i="4"/>
  <c r="P1154" i="4"/>
  <c r="P1155" i="4"/>
  <c r="P1156" i="4"/>
  <c r="P1157" i="4"/>
  <c r="P1158" i="4"/>
  <c r="P1159" i="4"/>
  <c r="P1160" i="4"/>
  <c r="P1161" i="4"/>
  <c r="P1162" i="4"/>
  <c r="P1163" i="4"/>
  <c r="P1164" i="4"/>
  <c r="P1165" i="4"/>
  <c r="P1166" i="4"/>
  <c r="P1167" i="4"/>
  <c r="P1168" i="4"/>
  <c r="P1169" i="4"/>
  <c r="P1170" i="4"/>
  <c r="P1171" i="4"/>
  <c r="P1172" i="4"/>
  <c r="P1173" i="4"/>
  <c r="P1174" i="4"/>
  <c r="P1175" i="4"/>
  <c r="P1176" i="4"/>
  <c r="P1177" i="4"/>
  <c r="P1178" i="4"/>
  <c r="P1179" i="4"/>
  <c r="P1180" i="4"/>
  <c r="P1181" i="4"/>
  <c r="P1182" i="4"/>
  <c r="P1183" i="4"/>
  <c r="P1184" i="4"/>
  <c r="P1185" i="4"/>
  <c r="P1186" i="4"/>
  <c r="P1187" i="4"/>
  <c r="P1188" i="4"/>
  <c r="P1189" i="4"/>
  <c r="P1190" i="4"/>
  <c r="P1191" i="4"/>
  <c r="P1192" i="4"/>
  <c r="P1193" i="4"/>
  <c r="P1194" i="4"/>
  <c r="P1195" i="4"/>
  <c r="P1196" i="4"/>
  <c r="P1197" i="4"/>
  <c r="P1198" i="4"/>
  <c r="P1199" i="4"/>
  <c r="P1200" i="4"/>
  <c r="P1201" i="4"/>
  <c r="P1202" i="4"/>
  <c r="P1203" i="4"/>
  <c r="P1204" i="4"/>
  <c r="P1205" i="4"/>
  <c r="P1206" i="4"/>
  <c r="P1207" i="4"/>
  <c r="P1208" i="4"/>
  <c r="P1209" i="4"/>
  <c r="P1210" i="4"/>
  <c r="P1211" i="4"/>
  <c r="P1212" i="4"/>
  <c r="P1213" i="4"/>
  <c r="P1214" i="4"/>
  <c r="P1215" i="4"/>
  <c r="P1216" i="4"/>
  <c r="P1217" i="4"/>
  <c r="P1218" i="4"/>
  <c r="P1219" i="4"/>
  <c r="P1220" i="4"/>
  <c r="P1221" i="4"/>
  <c r="P1222" i="4"/>
  <c r="P1223" i="4"/>
  <c r="P1224" i="4"/>
  <c r="P1225" i="4"/>
  <c r="P1226" i="4"/>
  <c r="P1227" i="4"/>
  <c r="P1228" i="4"/>
  <c r="P1229" i="4"/>
  <c r="P1230" i="4"/>
  <c r="P1231" i="4"/>
  <c r="P1232" i="4"/>
  <c r="P1233" i="4"/>
  <c r="P1234" i="4"/>
  <c r="P1235" i="4"/>
  <c r="P1236" i="4"/>
  <c r="P1237" i="4"/>
  <c r="P1238" i="4"/>
  <c r="P1239" i="4"/>
  <c r="P1240" i="4"/>
  <c r="P1241" i="4"/>
  <c r="P1242" i="4"/>
  <c r="P1243" i="4"/>
  <c r="P1244" i="4"/>
  <c r="P1245" i="4"/>
  <c r="P1246" i="4"/>
  <c r="P1247" i="4"/>
  <c r="P1248" i="4"/>
  <c r="P1249" i="4"/>
  <c r="P1250" i="4"/>
  <c r="P1251" i="4"/>
  <c r="P1252" i="4"/>
  <c r="P1253" i="4"/>
  <c r="P1254" i="4"/>
  <c r="P1255" i="4"/>
  <c r="P1256" i="4"/>
  <c r="P1257" i="4"/>
  <c r="P1258" i="4"/>
  <c r="P1259" i="4"/>
  <c r="P1260" i="4"/>
  <c r="P1261" i="4"/>
  <c r="P1262" i="4"/>
  <c r="P1263" i="4"/>
  <c r="P1264" i="4"/>
  <c r="P1265" i="4"/>
  <c r="P1266" i="4"/>
  <c r="P1267" i="4"/>
  <c r="P1268" i="4"/>
  <c r="P1269" i="4"/>
  <c r="P1270" i="4"/>
  <c r="P1271" i="4"/>
  <c r="P1272" i="4"/>
  <c r="P1273" i="4"/>
  <c r="P1274" i="4"/>
  <c r="P1275" i="4"/>
  <c r="P1276" i="4"/>
  <c r="P1277" i="4"/>
  <c r="P1278" i="4"/>
  <c r="P1279" i="4"/>
  <c r="P1280" i="4"/>
  <c r="P1281" i="4"/>
  <c r="P1282" i="4"/>
  <c r="P1283" i="4"/>
  <c r="P1284" i="4"/>
  <c r="P1285" i="4"/>
  <c r="P1286" i="4"/>
  <c r="P1287" i="4"/>
  <c r="P1288" i="4"/>
  <c r="P1289" i="4"/>
  <c r="P1290" i="4"/>
  <c r="P1291" i="4"/>
  <c r="P1292" i="4"/>
  <c r="P1293" i="4"/>
  <c r="P1294" i="4"/>
  <c r="P1295" i="4"/>
  <c r="P1296" i="4"/>
  <c r="P1297" i="4"/>
  <c r="P1298" i="4"/>
  <c r="P1299" i="4"/>
  <c r="P1300" i="4"/>
  <c r="P1301" i="4"/>
  <c r="P1302" i="4"/>
  <c r="P1303" i="4"/>
  <c r="P1304" i="4"/>
  <c r="P1305" i="4"/>
  <c r="P1306" i="4"/>
  <c r="P1307" i="4"/>
  <c r="P1308" i="4"/>
  <c r="P1309" i="4"/>
  <c r="P1310" i="4"/>
  <c r="P1311" i="4"/>
  <c r="P1312" i="4"/>
  <c r="P1313" i="4"/>
  <c r="P1314" i="4"/>
  <c r="P1315" i="4"/>
  <c r="P1316" i="4"/>
  <c r="P1317" i="4"/>
  <c r="P1318" i="4"/>
  <c r="P1319" i="4"/>
  <c r="P1320" i="4"/>
  <c r="P1321" i="4"/>
  <c r="P1322" i="4"/>
  <c r="P1323" i="4"/>
  <c r="P1324" i="4"/>
  <c r="P1325" i="4"/>
  <c r="P1326" i="4"/>
  <c r="P1327" i="4"/>
  <c r="P1328" i="4"/>
  <c r="P1329" i="4"/>
  <c r="P1330" i="4"/>
  <c r="P1331" i="4"/>
  <c r="P1332" i="4"/>
  <c r="P1333" i="4"/>
  <c r="P1334" i="4"/>
  <c r="P1335" i="4"/>
  <c r="P1336" i="4"/>
  <c r="P1337" i="4"/>
  <c r="P1338" i="4"/>
  <c r="P1339" i="4"/>
  <c r="P1340" i="4"/>
  <c r="P1341" i="4"/>
  <c r="P1342" i="4"/>
  <c r="P1343" i="4"/>
  <c r="P1344" i="4"/>
  <c r="P1345" i="4"/>
  <c r="P1346" i="4"/>
  <c r="P1347" i="4"/>
  <c r="P1348" i="4"/>
  <c r="P1349" i="4"/>
  <c r="P1350" i="4"/>
  <c r="P1351" i="4"/>
  <c r="P1352" i="4"/>
  <c r="P1353" i="4"/>
  <c r="P1354" i="4"/>
  <c r="P1355" i="4"/>
  <c r="P1356" i="4"/>
  <c r="P1357" i="4"/>
  <c r="P1358" i="4"/>
  <c r="P1359" i="4"/>
  <c r="P1360" i="4"/>
  <c r="P1361" i="4"/>
  <c r="P1362" i="4"/>
  <c r="P1363" i="4"/>
  <c r="P1364" i="4"/>
  <c r="P1365" i="4"/>
  <c r="P1366" i="4"/>
  <c r="P1367" i="4"/>
  <c r="P1368" i="4"/>
  <c r="P1369" i="4"/>
  <c r="P1370" i="4"/>
  <c r="P1371" i="4"/>
  <c r="P1372" i="4"/>
  <c r="P1373" i="4"/>
  <c r="P1374" i="4"/>
  <c r="P1375" i="4"/>
  <c r="P1376" i="4"/>
  <c r="P1377" i="4"/>
  <c r="P1378" i="4"/>
  <c r="P1379" i="4"/>
  <c r="P1380" i="4"/>
  <c r="P1381" i="4"/>
  <c r="P1382" i="4"/>
  <c r="P1383" i="4"/>
  <c r="P1384" i="4"/>
  <c r="P1385" i="4"/>
  <c r="P1386" i="4"/>
  <c r="P1387" i="4"/>
  <c r="P1388" i="4"/>
  <c r="P1389" i="4"/>
  <c r="P1390" i="4"/>
  <c r="P1391" i="4"/>
  <c r="P1392" i="4"/>
  <c r="P1393" i="4"/>
  <c r="P1394" i="4"/>
  <c r="P1395" i="4"/>
  <c r="P1396" i="4"/>
  <c r="P1397" i="4"/>
  <c r="P1398" i="4"/>
  <c r="P1399" i="4"/>
  <c r="P1400" i="4"/>
  <c r="P1401" i="4"/>
  <c r="P1402" i="4"/>
  <c r="P1403" i="4"/>
  <c r="P1404" i="4"/>
  <c r="P1405" i="4"/>
  <c r="P1406" i="4"/>
  <c r="P1407" i="4"/>
  <c r="P1408" i="4"/>
  <c r="P1409" i="4"/>
  <c r="P1410" i="4"/>
  <c r="P1411" i="4"/>
  <c r="P1412" i="4"/>
  <c r="P1413" i="4"/>
  <c r="P1414" i="4"/>
  <c r="P1415" i="4"/>
  <c r="P1416" i="4"/>
  <c r="P1417" i="4"/>
  <c r="P1418" i="4"/>
  <c r="P1419" i="4"/>
  <c r="P1420" i="4"/>
  <c r="P1421" i="4"/>
  <c r="P1422" i="4"/>
  <c r="P1423" i="4"/>
  <c r="P1424" i="4"/>
  <c r="P1425" i="4"/>
  <c r="P1426" i="4"/>
  <c r="P1427" i="4"/>
  <c r="P1428" i="4"/>
  <c r="P1429" i="4"/>
  <c r="P1430" i="4"/>
  <c r="P1431" i="4"/>
  <c r="P1432" i="4"/>
  <c r="P1433" i="4"/>
  <c r="P1434" i="4"/>
  <c r="P1435" i="4"/>
  <c r="P1436" i="4"/>
  <c r="P1437" i="4"/>
  <c r="P1438" i="4"/>
  <c r="P1439" i="4"/>
  <c r="P1440" i="4"/>
  <c r="P1441" i="4"/>
  <c r="P1442" i="4"/>
  <c r="P1443" i="4"/>
  <c r="P1444" i="4"/>
  <c r="P1445" i="4"/>
  <c r="P1446" i="4"/>
  <c r="P1447" i="4"/>
  <c r="P1448" i="4"/>
  <c r="P1449" i="4"/>
  <c r="P1450" i="4"/>
  <c r="P1451" i="4"/>
  <c r="P1452" i="4"/>
  <c r="P1453" i="4"/>
  <c r="P1454" i="4"/>
  <c r="P1455" i="4"/>
  <c r="P1456" i="4"/>
  <c r="P1457" i="4"/>
  <c r="P1458" i="4"/>
  <c r="P1459" i="4"/>
  <c r="P1460" i="4"/>
  <c r="P1461" i="4"/>
  <c r="P1462" i="4"/>
  <c r="P1463" i="4"/>
  <c r="P1464" i="4"/>
  <c r="P1465" i="4"/>
  <c r="P1466" i="4"/>
  <c r="P1467" i="4"/>
  <c r="P1468" i="4"/>
  <c r="P1469" i="4"/>
  <c r="P1470" i="4"/>
  <c r="P1471" i="4"/>
  <c r="P1472" i="4"/>
  <c r="P1473" i="4"/>
  <c r="P1474" i="4"/>
  <c r="P1475" i="4"/>
  <c r="P1476" i="4"/>
  <c r="P1477" i="4"/>
  <c r="P1478" i="4"/>
  <c r="P1479" i="4"/>
  <c r="P1480" i="4"/>
  <c r="P1481" i="4"/>
  <c r="P1482" i="4"/>
  <c r="P1483" i="4"/>
  <c r="P1484" i="4"/>
  <c r="P1485" i="4"/>
  <c r="P1486" i="4"/>
  <c r="P1487" i="4"/>
  <c r="P1488" i="4"/>
  <c r="P1489" i="4"/>
  <c r="P1490" i="4"/>
  <c r="P1491" i="4"/>
  <c r="P1492" i="4"/>
  <c r="P1493" i="4"/>
  <c r="P1494" i="4"/>
  <c r="P1495" i="4"/>
  <c r="P1496" i="4"/>
  <c r="P1497" i="4"/>
  <c r="P1498" i="4"/>
  <c r="P1499" i="4"/>
  <c r="P1500" i="4"/>
  <c r="P1501" i="4"/>
  <c r="P1502" i="4"/>
  <c r="P1503" i="4"/>
  <c r="P1504" i="4"/>
  <c r="P1505" i="4"/>
  <c r="P1506" i="4"/>
  <c r="P1507" i="4"/>
  <c r="P1508" i="4"/>
  <c r="P1509" i="4"/>
  <c r="P1510" i="4"/>
  <c r="P1511" i="4"/>
  <c r="P1512" i="4"/>
  <c r="P1513" i="4"/>
  <c r="P1514" i="4"/>
  <c r="P1515" i="4"/>
  <c r="P1516" i="4"/>
  <c r="P1517" i="4"/>
  <c r="P1518" i="4"/>
  <c r="P1519" i="4"/>
  <c r="P1520" i="4"/>
  <c r="P1521" i="4"/>
  <c r="P1522" i="4"/>
  <c r="P1523" i="4"/>
  <c r="P1524" i="4"/>
  <c r="P1525" i="4"/>
  <c r="P1526" i="4"/>
  <c r="P1527" i="4"/>
  <c r="P1528" i="4"/>
  <c r="P1529" i="4"/>
  <c r="P1530" i="4"/>
  <c r="P1531" i="4"/>
  <c r="P1532" i="4"/>
  <c r="P1533" i="4"/>
  <c r="P1534" i="4"/>
  <c r="P1535" i="4"/>
  <c r="P1536" i="4"/>
  <c r="P1537" i="4"/>
  <c r="P1538" i="4"/>
  <c r="P1539" i="4"/>
  <c r="P1540" i="4"/>
  <c r="P1541" i="4"/>
  <c r="P1542" i="4"/>
  <c r="P1543" i="4"/>
  <c r="P1544" i="4"/>
  <c r="P1545" i="4"/>
  <c r="P1546" i="4"/>
  <c r="P1547" i="4"/>
  <c r="P1548" i="4"/>
  <c r="P1549" i="4"/>
  <c r="P1550" i="4"/>
  <c r="P1551" i="4"/>
  <c r="P1552" i="4"/>
  <c r="P1553" i="4"/>
  <c r="P1554" i="4"/>
  <c r="P1555" i="4"/>
  <c r="P1556" i="4"/>
  <c r="P1557" i="4"/>
  <c r="P1558" i="4"/>
  <c r="P1559" i="4"/>
  <c r="P1560" i="4"/>
  <c r="P1561" i="4"/>
  <c r="P1562" i="4"/>
  <c r="P1563" i="4"/>
  <c r="P1564" i="4"/>
  <c r="P1565" i="4"/>
  <c r="P1566" i="4"/>
  <c r="P1567" i="4"/>
  <c r="P1568" i="4"/>
  <c r="P1569" i="4"/>
  <c r="P1570" i="4"/>
  <c r="P1571" i="4"/>
  <c r="P1572" i="4"/>
  <c r="P1573" i="4"/>
  <c r="P1574" i="4"/>
  <c r="P1575" i="4"/>
  <c r="P1576" i="4"/>
  <c r="P1577" i="4"/>
  <c r="P1578" i="4"/>
  <c r="P1579" i="4"/>
  <c r="P1580" i="4"/>
  <c r="P1581" i="4"/>
  <c r="P1582" i="4"/>
  <c r="P1583" i="4"/>
  <c r="P1584" i="4"/>
  <c r="P1585" i="4"/>
  <c r="P1586" i="4"/>
  <c r="P1587" i="4"/>
  <c r="P1588" i="4"/>
  <c r="P1589" i="4"/>
  <c r="P1590" i="4"/>
  <c r="P1591" i="4"/>
  <c r="P1592" i="4"/>
  <c r="P1593" i="4"/>
  <c r="P1594" i="4"/>
  <c r="P1595" i="4"/>
  <c r="P1596" i="4"/>
  <c r="P1597" i="4"/>
  <c r="P1598" i="4"/>
  <c r="P1599" i="4"/>
  <c r="P1600" i="4"/>
  <c r="P1601" i="4"/>
  <c r="P1602" i="4"/>
  <c r="P1603" i="4"/>
  <c r="P1604" i="4"/>
  <c r="P1605" i="4"/>
  <c r="P1606" i="4"/>
  <c r="P1607" i="4"/>
  <c r="P1608" i="4"/>
  <c r="P1609" i="4"/>
  <c r="P1610" i="4"/>
  <c r="P1611" i="4"/>
  <c r="P1612" i="4"/>
  <c r="P1613" i="4"/>
  <c r="P1614" i="4"/>
  <c r="P1615" i="4"/>
  <c r="P1616" i="4"/>
  <c r="P1617" i="4"/>
  <c r="P1618" i="4"/>
  <c r="P1619" i="4"/>
  <c r="P1620" i="4"/>
  <c r="P1621" i="4"/>
  <c r="P1622" i="4"/>
  <c r="P1623" i="4"/>
  <c r="P1624" i="4"/>
  <c r="P1625" i="4"/>
  <c r="P1626" i="4"/>
  <c r="P1627" i="4"/>
  <c r="P1628" i="4"/>
  <c r="P1629" i="4"/>
  <c r="P1630" i="4"/>
  <c r="P1631" i="4"/>
  <c r="P1632" i="4"/>
  <c r="P1633" i="4"/>
  <c r="P1634" i="4"/>
  <c r="P1635" i="4"/>
  <c r="P1636" i="4"/>
  <c r="P1637" i="4"/>
  <c r="P1638" i="4"/>
  <c r="P1639" i="4"/>
  <c r="P1640" i="4"/>
  <c r="P1641" i="4"/>
  <c r="P1642" i="4"/>
  <c r="P1643" i="4"/>
  <c r="P1644" i="4"/>
  <c r="P1645" i="4"/>
  <c r="P1646" i="4"/>
  <c r="P1647" i="4"/>
  <c r="P1648" i="4"/>
  <c r="P1649" i="4"/>
  <c r="P1650" i="4"/>
  <c r="P1651" i="4"/>
  <c r="P1652" i="4"/>
  <c r="P1653" i="4"/>
  <c r="P1654" i="4"/>
  <c r="P1655" i="4"/>
  <c r="P1656" i="4"/>
  <c r="P1657" i="4"/>
  <c r="P1658" i="4"/>
  <c r="P1659" i="4"/>
  <c r="P1660" i="4"/>
  <c r="P1661" i="4"/>
  <c r="P1662" i="4"/>
  <c r="P1663" i="4"/>
  <c r="P1664" i="4"/>
  <c r="P1665" i="4"/>
  <c r="P1666" i="4"/>
  <c r="P1667" i="4"/>
  <c r="P1668" i="4"/>
  <c r="P1669" i="4"/>
  <c r="P1670" i="4"/>
  <c r="P1671" i="4"/>
  <c r="P1672" i="4"/>
  <c r="P1673" i="4"/>
  <c r="P1674" i="4"/>
  <c r="P1675" i="4"/>
  <c r="P1676" i="4"/>
  <c r="P1677" i="4"/>
  <c r="P1678" i="4"/>
  <c r="P1679" i="4"/>
  <c r="P1680" i="4"/>
  <c r="P1681" i="4"/>
  <c r="P1682" i="4"/>
  <c r="P1683" i="4"/>
  <c r="P1684" i="4"/>
  <c r="P1685" i="4"/>
  <c r="P1686" i="4"/>
  <c r="P1687" i="4"/>
  <c r="P1688" i="4"/>
  <c r="P1689" i="4"/>
  <c r="P1690" i="4"/>
  <c r="P1691" i="4"/>
  <c r="P1692" i="4"/>
  <c r="P1693" i="4"/>
  <c r="P1694" i="4"/>
  <c r="P1695" i="4"/>
  <c r="P1696" i="4"/>
  <c r="P1697" i="4"/>
  <c r="P1698" i="4"/>
  <c r="P1699" i="4"/>
  <c r="P1700" i="4"/>
  <c r="P1701" i="4"/>
  <c r="P1702" i="4"/>
  <c r="P1703" i="4"/>
  <c r="P1704" i="4"/>
  <c r="P1705" i="4"/>
  <c r="P1706" i="4"/>
  <c r="P1707" i="4"/>
  <c r="P1708" i="4"/>
  <c r="P1709" i="4"/>
  <c r="P1710" i="4"/>
  <c r="P1711" i="4"/>
  <c r="P1712" i="4"/>
  <c r="P1713" i="4"/>
  <c r="P1714" i="4"/>
  <c r="P1715" i="4"/>
  <c r="P1716" i="4"/>
  <c r="P1717" i="4"/>
  <c r="P1718" i="4"/>
  <c r="P1719" i="4"/>
  <c r="P1720" i="4"/>
  <c r="P1721" i="4"/>
  <c r="P1722" i="4"/>
  <c r="P1723" i="4"/>
  <c r="P1724" i="4"/>
  <c r="P1725" i="4"/>
  <c r="P1726" i="4"/>
  <c r="P1727" i="4"/>
  <c r="P1728" i="4"/>
  <c r="P1729" i="4"/>
  <c r="P1730" i="4"/>
  <c r="P1731" i="4"/>
  <c r="P1732" i="4"/>
  <c r="P1733" i="4"/>
  <c r="P1734" i="4"/>
  <c r="P1735" i="4"/>
  <c r="P1736" i="4"/>
  <c r="P1737" i="4"/>
  <c r="P1738" i="4"/>
  <c r="P1739" i="4"/>
  <c r="P1740" i="4"/>
  <c r="P1741" i="4"/>
  <c r="P1742" i="4"/>
  <c r="P1743" i="4"/>
  <c r="P1744" i="4"/>
  <c r="P1745" i="4"/>
  <c r="P1746" i="4"/>
  <c r="P1747" i="4"/>
  <c r="P1748" i="4"/>
  <c r="P1749" i="4"/>
  <c r="P1750" i="4"/>
  <c r="P1751" i="4"/>
  <c r="P1752" i="4"/>
  <c r="P1753" i="4"/>
  <c r="P1754" i="4"/>
  <c r="P1755" i="4"/>
  <c r="P1756" i="4"/>
  <c r="P1757" i="4"/>
  <c r="P1758" i="4"/>
  <c r="P1759" i="4"/>
  <c r="P1760" i="4"/>
  <c r="P1761" i="4"/>
  <c r="P1762" i="4"/>
  <c r="P1763" i="4"/>
  <c r="P1764" i="4"/>
  <c r="P1765" i="4"/>
  <c r="P1766" i="4"/>
  <c r="P1767" i="4"/>
  <c r="P1768" i="4"/>
  <c r="P1769" i="4"/>
  <c r="P1770" i="4"/>
  <c r="P1771" i="4"/>
  <c r="P1772" i="4"/>
  <c r="P1773" i="4"/>
  <c r="P1774" i="4"/>
  <c r="P1775" i="4"/>
  <c r="P1776" i="4"/>
  <c r="P1777" i="4"/>
  <c r="P1778" i="4"/>
  <c r="P1779" i="4"/>
  <c r="P1780" i="4"/>
  <c r="P1781" i="4"/>
  <c r="P1782" i="4"/>
  <c r="P1783" i="4"/>
  <c r="P1784" i="4"/>
  <c r="P1785" i="4"/>
  <c r="P1786" i="4"/>
  <c r="P1787" i="4"/>
  <c r="P1788" i="4"/>
  <c r="P1789" i="4"/>
  <c r="P1790" i="4"/>
  <c r="P1791" i="4"/>
  <c r="P1792" i="4"/>
  <c r="P1793" i="4"/>
  <c r="P1794" i="4"/>
  <c r="P1795" i="4"/>
  <c r="P1796" i="4"/>
  <c r="P1797" i="4"/>
  <c r="P1798" i="4"/>
  <c r="P1799" i="4"/>
  <c r="P1800" i="4"/>
  <c r="P1801" i="4"/>
  <c r="P1802" i="4"/>
  <c r="P1803" i="4"/>
  <c r="P1804" i="4"/>
  <c r="P1805" i="4"/>
  <c r="P1806" i="4"/>
  <c r="P1807" i="4"/>
  <c r="P1808" i="4"/>
  <c r="P1809" i="4"/>
  <c r="P1810" i="4"/>
  <c r="P1811" i="4"/>
  <c r="P1812" i="4"/>
  <c r="P1813" i="4"/>
  <c r="P1814" i="4"/>
  <c r="P1815" i="4"/>
  <c r="P1816" i="4"/>
  <c r="P1817" i="4"/>
  <c r="P1818" i="4"/>
  <c r="P1819" i="4"/>
  <c r="P1820" i="4"/>
  <c r="P1821" i="4"/>
  <c r="P1822" i="4"/>
  <c r="P1823" i="4"/>
  <c r="P1824" i="4"/>
  <c r="P1825" i="4"/>
  <c r="P1826" i="4"/>
  <c r="P1827" i="4"/>
  <c r="P1828" i="4"/>
  <c r="P1829" i="4"/>
  <c r="P1830" i="4"/>
  <c r="P1831" i="4"/>
  <c r="P1832" i="4"/>
  <c r="P1833" i="4"/>
  <c r="P1834" i="4"/>
  <c r="P1835" i="4"/>
  <c r="P1836" i="4"/>
  <c r="P1837" i="4"/>
  <c r="P1838" i="4"/>
  <c r="P1839" i="4"/>
  <c r="P1840" i="4"/>
  <c r="P1841" i="4"/>
  <c r="P1842" i="4"/>
  <c r="P1843" i="4"/>
  <c r="P1844" i="4"/>
  <c r="P1845" i="4"/>
  <c r="P1846" i="4"/>
  <c r="P1847" i="4"/>
  <c r="P1848" i="4"/>
  <c r="P1849" i="4"/>
  <c r="P1850" i="4"/>
  <c r="P1851" i="4"/>
  <c r="P1852" i="4"/>
  <c r="P1853" i="4"/>
  <c r="P1854" i="4"/>
  <c r="P1855" i="4"/>
  <c r="P1856" i="4"/>
  <c r="P1857" i="4"/>
  <c r="P1858" i="4"/>
  <c r="P1859" i="4"/>
  <c r="P1860" i="4"/>
  <c r="P1861" i="4"/>
  <c r="P1862" i="4"/>
  <c r="P1863" i="4"/>
  <c r="P1864" i="4"/>
  <c r="P1865" i="4"/>
  <c r="P1866" i="4"/>
  <c r="P1867" i="4"/>
  <c r="P1868" i="4"/>
  <c r="P1869" i="4"/>
  <c r="P1870" i="4"/>
  <c r="P1871" i="4"/>
  <c r="P1872" i="4"/>
  <c r="P1873" i="4"/>
  <c r="P1874" i="4"/>
  <c r="P1875" i="4"/>
  <c r="P1876" i="4"/>
  <c r="P1877" i="4"/>
  <c r="P1878" i="4"/>
  <c r="P1879" i="4"/>
  <c r="P1880" i="4"/>
  <c r="P1881" i="4"/>
  <c r="P1882" i="4"/>
  <c r="P1883" i="4"/>
  <c r="P1884" i="4"/>
  <c r="P1885" i="4"/>
  <c r="P1886" i="4"/>
  <c r="P1887" i="4"/>
  <c r="P1888" i="4"/>
  <c r="P1889" i="4"/>
  <c r="P1890" i="4"/>
  <c r="P1891" i="4"/>
  <c r="P1892" i="4"/>
  <c r="P1893" i="4"/>
  <c r="P1894" i="4"/>
  <c r="P1895" i="4"/>
  <c r="P1896" i="4"/>
  <c r="P1897" i="4"/>
  <c r="P1898" i="4"/>
  <c r="P1899" i="4"/>
  <c r="P1900" i="4"/>
  <c r="P1901" i="4"/>
  <c r="P1902" i="4"/>
  <c r="P1903" i="4"/>
  <c r="P1904" i="4"/>
  <c r="P1905" i="4"/>
  <c r="P1906" i="4"/>
  <c r="P1907" i="4"/>
  <c r="P1908" i="4"/>
  <c r="P1909" i="4"/>
  <c r="P1910" i="4"/>
  <c r="P1911" i="4"/>
  <c r="P1912" i="4"/>
  <c r="P1913" i="4"/>
  <c r="P1914" i="4"/>
  <c r="P1915" i="4"/>
  <c r="P1916" i="4"/>
  <c r="P1917" i="4"/>
  <c r="P1918" i="4"/>
  <c r="P1919" i="4"/>
  <c r="P1920" i="4"/>
  <c r="P1921" i="4"/>
  <c r="P1922" i="4"/>
  <c r="P1923" i="4"/>
  <c r="P1924" i="4"/>
  <c r="P1925" i="4"/>
  <c r="P1926" i="4"/>
  <c r="P1927" i="4"/>
  <c r="P1928" i="4"/>
  <c r="P1929" i="4"/>
  <c r="P1930" i="4"/>
  <c r="P1931" i="4"/>
  <c r="P1932" i="4"/>
  <c r="P1933" i="4"/>
  <c r="P1934" i="4"/>
  <c r="P1935" i="4"/>
  <c r="P1936" i="4"/>
  <c r="P1937" i="4"/>
  <c r="P1938" i="4"/>
  <c r="P1939" i="4"/>
  <c r="P1940" i="4"/>
  <c r="P1941" i="4"/>
  <c r="P1942" i="4"/>
  <c r="P1943" i="4"/>
  <c r="P1944" i="4"/>
  <c r="P1945" i="4"/>
  <c r="P1946" i="4"/>
  <c r="P1947" i="4"/>
  <c r="P1948" i="4"/>
  <c r="P1949" i="4"/>
  <c r="P1950" i="4"/>
  <c r="P1951" i="4"/>
  <c r="P1952" i="4"/>
  <c r="P1953" i="4"/>
  <c r="P1954" i="4"/>
  <c r="P1955" i="4"/>
  <c r="P1956" i="4"/>
  <c r="P1957" i="4"/>
  <c r="P1958" i="4"/>
  <c r="P1959" i="4"/>
  <c r="P1960" i="4"/>
  <c r="P1961" i="4"/>
  <c r="P1962" i="4"/>
  <c r="P1963" i="4"/>
  <c r="P1964" i="4"/>
  <c r="P1965" i="4"/>
  <c r="P1966" i="4"/>
  <c r="P1967" i="4"/>
  <c r="P1968" i="4"/>
  <c r="P1969" i="4"/>
  <c r="P1970" i="4"/>
  <c r="P1971" i="4"/>
  <c r="P1972" i="4"/>
  <c r="P1973" i="4"/>
  <c r="P1974" i="4"/>
  <c r="P1975" i="4"/>
  <c r="P1976" i="4"/>
  <c r="P1977" i="4"/>
  <c r="P1978" i="4"/>
  <c r="P1979" i="4"/>
  <c r="P1980" i="4"/>
  <c r="P1981" i="4"/>
  <c r="P1982" i="4"/>
  <c r="P1983" i="4"/>
  <c r="P1984" i="4"/>
  <c r="P1985" i="4"/>
  <c r="P1986" i="4"/>
  <c r="P1987" i="4"/>
  <c r="P1988" i="4"/>
  <c r="P1989" i="4"/>
  <c r="P1990" i="4"/>
  <c r="P1991" i="4"/>
  <c r="P1992" i="4"/>
  <c r="P1993" i="4"/>
  <c r="P1994" i="4"/>
  <c r="P1995" i="4"/>
  <c r="P1996" i="4"/>
  <c r="P1997" i="4"/>
  <c r="P1998" i="4"/>
  <c r="P1999" i="4"/>
  <c r="P2000" i="4"/>
  <c r="P2001" i="4"/>
  <c r="P2002" i="4"/>
  <c r="K583" i="4"/>
  <c r="P583" i="4" s="1"/>
  <c r="K584" i="4"/>
  <c r="P584" i="4" s="1"/>
  <c r="K585" i="4"/>
  <c r="P585" i="4" s="1"/>
  <c r="K586" i="4"/>
  <c r="P586" i="4" s="1"/>
  <c r="K589" i="4"/>
  <c r="P589" i="4" s="1"/>
  <c r="K590" i="4"/>
  <c r="P590" i="4" s="1"/>
  <c r="K591" i="4"/>
  <c r="P591" i="4" s="1"/>
  <c r="K592" i="4"/>
  <c r="P592" i="4" s="1"/>
  <c r="K593" i="4"/>
  <c r="P593" i="4" s="1"/>
  <c r="K594" i="4"/>
  <c r="P594" i="4" s="1"/>
  <c r="K597" i="4"/>
  <c r="K598" i="4"/>
  <c r="P598" i="4" s="1"/>
  <c r="K599" i="4"/>
  <c r="P599" i="4" s="1"/>
  <c r="K600" i="4"/>
  <c r="P600" i="4" s="1"/>
  <c r="K601" i="4"/>
  <c r="P601" i="4" s="1"/>
  <c r="K602" i="4"/>
  <c r="P602" i="4" s="1"/>
  <c r="K605" i="4"/>
  <c r="P605" i="4" s="1"/>
  <c r="K606" i="4"/>
  <c r="P606" i="4" s="1"/>
  <c r="K607" i="4"/>
  <c r="P607" i="4" s="1"/>
  <c r="K608" i="4"/>
  <c r="P608" i="4" s="1"/>
  <c r="K609" i="4"/>
  <c r="P609" i="4" s="1"/>
  <c r="K610" i="4"/>
  <c r="P610" i="4" s="1"/>
  <c r="K611" i="4"/>
  <c r="P611" i="4" s="1"/>
  <c r="K567" i="4"/>
  <c r="P567" i="4" s="1"/>
  <c r="K569" i="4"/>
  <c r="P569" i="4" s="1"/>
  <c r="K570" i="4"/>
  <c r="P570" i="4" s="1"/>
  <c r="K571" i="4"/>
  <c r="P571" i="4" s="1"/>
  <c r="K573" i="4"/>
  <c r="P573" i="4" s="1"/>
  <c r="K574" i="4"/>
  <c r="P574" i="4" s="1"/>
  <c r="K575" i="4"/>
  <c r="P575" i="4" s="1"/>
  <c r="K577" i="4"/>
  <c r="P577" i="4" s="1"/>
  <c r="K578" i="4"/>
  <c r="P578" i="4" s="1"/>
  <c r="K579" i="4"/>
  <c r="P579" i="4" s="1"/>
  <c r="K581" i="4"/>
  <c r="P581" i="4" s="1"/>
  <c r="K582" i="4"/>
  <c r="P582" i="4" s="1"/>
  <c r="K17" i="4"/>
  <c r="P17" i="4" s="1"/>
  <c r="K18" i="4"/>
  <c r="P18" i="4" s="1"/>
  <c r="K21" i="4"/>
  <c r="P21" i="4" s="1"/>
  <c r="K22" i="4"/>
  <c r="P22" i="4" s="1"/>
  <c r="K23" i="4"/>
  <c r="P23" i="4" s="1"/>
  <c r="K25" i="4"/>
  <c r="P25" i="4" s="1"/>
  <c r="K26" i="4"/>
  <c r="P26" i="4" s="1"/>
  <c r="K27" i="4"/>
  <c r="P27" i="4" s="1"/>
  <c r="K29" i="4"/>
  <c r="P29" i="4" s="1"/>
  <c r="K30" i="4"/>
  <c r="P30" i="4" s="1"/>
  <c r="K31" i="4"/>
  <c r="P31" i="4" s="1"/>
  <c r="K32" i="4"/>
  <c r="P32" i="4" s="1"/>
  <c r="K33" i="4"/>
  <c r="P33" i="4" s="1"/>
  <c r="K34" i="4"/>
  <c r="P34" i="4" s="1"/>
  <c r="K35" i="4"/>
  <c r="P35" i="4" s="1"/>
  <c r="K37" i="4"/>
  <c r="P37" i="4" s="1"/>
  <c r="K38" i="4"/>
  <c r="P38" i="4" s="1"/>
  <c r="K39" i="4"/>
  <c r="P39" i="4" s="1"/>
  <c r="K40" i="4"/>
  <c r="P40" i="4" s="1"/>
  <c r="K41" i="4"/>
  <c r="P41" i="4" s="1"/>
  <c r="K42" i="4"/>
  <c r="P42" i="4" s="1"/>
  <c r="K43" i="4"/>
  <c r="P43" i="4" s="1"/>
  <c r="K45" i="4"/>
  <c r="P45" i="4" s="1"/>
  <c r="K46" i="4"/>
  <c r="P46" i="4" s="1"/>
  <c r="K47" i="4"/>
  <c r="P47" i="4" s="1"/>
  <c r="K48" i="4"/>
  <c r="P48" i="4" s="1"/>
  <c r="K49" i="4"/>
  <c r="P49" i="4" s="1"/>
  <c r="K50" i="4"/>
  <c r="P50" i="4" s="1"/>
  <c r="K51" i="4"/>
  <c r="P51" i="4" s="1"/>
  <c r="K53" i="4"/>
  <c r="P53" i="4" s="1"/>
  <c r="K54" i="4"/>
  <c r="P54" i="4" s="1"/>
  <c r="K55" i="4"/>
  <c r="P55" i="4" s="1"/>
  <c r="K56" i="4"/>
  <c r="P56" i="4" s="1"/>
  <c r="K57" i="4"/>
  <c r="P57" i="4" s="1"/>
  <c r="K58" i="4"/>
  <c r="P58" i="4" s="1"/>
  <c r="K59" i="4"/>
  <c r="P59" i="4" s="1"/>
  <c r="K61" i="4"/>
  <c r="P61" i="4" s="1"/>
  <c r="K62" i="4"/>
  <c r="P62" i="4" s="1"/>
  <c r="K63" i="4"/>
  <c r="P63" i="4" s="1"/>
  <c r="K64" i="4"/>
  <c r="P64" i="4" s="1"/>
  <c r="K65" i="4"/>
  <c r="P65" i="4" s="1"/>
  <c r="K66" i="4"/>
  <c r="P66" i="4" s="1"/>
  <c r="K67" i="4"/>
  <c r="P67" i="4" s="1"/>
  <c r="K69" i="4"/>
  <c r="P69" i="4" s="1"/>
  <c r="K70" i="4"/>
  <c r="P70" i="4" s="1"/>
  <c r="K71" i="4"/>
  <c r="P71" i="4" s="1"/>
  <c r="K72" i="4"/>
  <c r="P72" i="4" s="1"/>
  <c r="K73" i="4"/>
  <c r="P73" i="4" s="1"/>
  <c r="K74" i="4"/>
  <c r="P74" i="4" s="1"/>
  <c r="K75" i="4"/>
  <c r="P75" i="4" s="1"/>
  <c r="K77" i="4"/>
  <c r="P77" i="4" s="1"/>
  <c r="K78" i="4"/>
  <c r="P78" i="4" s="1"/>
  <c r="K79" i="4"/>
  <c r="P79" i="4" s="1"/>
  <c r="K80" i="4"/>
  <c r="P80" i="4" s="1"/>
  <c r="K81" i="4"/>
  <c r="P81" i="4" s="1"/>
  <c r="K82" i="4"/>
  <c r="P82" i="4" s="1"/>
  <c r="K83" i="4"/>
  <c r="P83" i="4" s="1"/>
  <c r="K85" i="4"/>
  <c r="K86" i="4"/>
  <c r="P86" i="4" s="1"/>
  <c r="K87" i="4"/>
  <c r="P87" i="4" s="1"/>
  <c r="K88" i="4"/>
  <c r="P88" i="4" s="1"/>
  <c r="K89" i="4"/>
  <c r="P89" i="4" s="1"/>
  <c r="K90" i="4"/>
  <c r="P90" i="4" s="1"/>
  <c r="K91" i="4"/>
  <c r="P91" i="4" s="1"/>
  <c r="K93" i="4"/>
  <c r="P93" i="4" s="1"/>
  <c r="K94" i="4"/>
  <c r="P94" i="4" s="1"/>
  <c r="K95" i="4"/>
  <c r="P95" i="4" s="1"/>
  <c r="K96" i="4"/>
  <c r="P96" i="4" s="1"/>
  <c r="K97" i="4"/>
  <c r="P97" i="4" s="1"/>
  <c r="K98" i="4"/>
  <c r="P98" i="4" s="1"/>
  <c r="K99" i="4"/>
  <c r="P99" i="4" s="1"/>
  <c r="K101" i="4"/>
  <c r="K102" i="4"/>
  <c r="P102" i="4" s="1"/>
  <c r="K103" i="4"/>
  <c r="P103" i="4" s="1"/>
  <c r="K104" i="4"/>
  <c r="P104" i="4" s="1"/>
  <c r="K105" i="4"/>
  <c r="P105" i="4" s="1"/>
  <c r="K106" i="4"/>
  <c r="P106" i="4" s="1"/>
  <c r="K107" i="4"/>
  <c r="P107" i="4" s="1"/>
  <c r="K109" i="4"/>
  <c r="P109" i="4" s="1"/>
  <c r="K110" i="4"/>
  <c r="P110" i="4" s="1"/>
  <c r="K111" i="4"/>
  <c r="P111" i="4" s="1"/>
  <c r="K112" i="4"/>
  <c r="P112" i="4" s="1"/>
  <c r="K113" i="4"/>
  <c r="P113" i="4" s="1"/>
  <c r="K114" i="4"/>
  <c r="P114" i="4" s="1"/>
  <c r="K115" i="4"/>
  <c r="P115" i="4" s="1"/>
  <c r="K117" i="4"/>
  <c r="K118" i="4"/>
  <c r="P118" i="4" s="1"/>
  <c r="K119" i="4"/>
  <c r="P119" i="4" s="1"/>
  <c r="K120" i="4"/>
  <c r="P120" i="4" s="1"/>
  <c r="K121" i="4"/>
  <c r="P121" i="4" s="1"/>
  <c r="K122" i="4"/>
  <c r="P122" i="4" s="1"/>
  <c r="K123" i="4"/>
  <c r="P123" i="4" s="1"/>
  <c r="K125" i="4"/>
  <c r="P125" i="4" s="1"/>
  <c r="K126" i="4"/>
  <c r="P126" i="4" s="1"/>
  <c r="K127" i="4"/>
  <c r="P127" i="4" s="1"/>
  <c r="K128" i="4"/>
  <c r="P128" i="4" s="1"/>
  <c r="K129" i="4"/>
  <c r="P129" i="4" s="1"/>
  <c r="K130" i="4"/>
  <c r="P130" i="4" s="1"/>
  <c r="K131" i="4"/>
  <c r="P131" i="4" s="1"/>
  <c r="K133" i="4"/>
  <c r="K134" i="4"/>
  <c r="P134" i="4" s="1"/>
  <c r="K135" i="4"/>
  <c r="P135" i="4" s="1"/>
  <c r="K136" i="4"/>
  <c r="P136" i="4" s="1"/>
  <c r="K137" i="4"/>
  <c r="P137" i="4" s="1"/>
  <c r="K138" i="4"/>
  <c r="P138" i="4" s="1"/>
  <c r="K139" i="4"/>
  <c r="P139" i="4" s="1"/>
  <c r="K141" i="4"/>
  <c r="P141" i="4" s="1"/>
  <c r="K142" i="4"/>
  <c r="P142" i="4" s="1"/>
  <c r="K143" i="4"/>
  <c r="P143" i="4" s="1"/>
  <c r="K144" i="4"/>
  <c r="P144" i="4" s="1"/>
  <c r="K145" i="4"/>
  <c r="P145" i="4" s="1"/>
  <c r="K146" i="4"/>
  <c r="P146" i="4" s="1"/>
  <c r="K147" i="4"/>
  <c r="P147" i="4" s="1"/>
  <c r="K149" i="4"/>
  <c r="K150" i="4"/>
  <c r="P150" i="4" s="1"/>
  <c r="K151" i="4"/>
  <c r="P151" i="4" s="1"/>
  <c r="K152" i="4"/>
  <c r="P152" i="4" s="1"/>
  <c r="K153" i="4"/>
  <c r="P153" i="4" s="1"/>
  <c r="K154" i="4"/>
  <c r="P154" i="4" s="1"/>
  <c r="K155" i="4"/>
  <c r="P155" i="4" s="1"/>
  <c r="K157" i="4"/>
  <c r="P157" i="4" s="1"/>
  <c r="K158" i="4"/>
  <c r="P158" i="4" s="1"/>
  <c r="K159" i="4"/>
  <c r="P159" i="4" s="1"/>
  <c r="K160" i="4"/>
  <c r="P160" i="4" s="1"/>
  <c r="K161" i="4"/>
  <c r="P161" i="4" s="1"/>
  <c r="K162" i="4"/>
  <c r="P162" i="4" s="1"/>
  <c r="K163" i="4"/>
  <c r="P163" i="4" s="1"/>
  <c r="K165" i="4"/>
  <c r="K166" i="4"/>
  <c r="P166" i="4" s="1"/>
  <c r="K167" i="4"/>
  <c r="P167" i="4" s="1"/>
  <c r="K168" i="4"/>
  <c r="P168" i="4" s="1"/>
  <c r="K169" i="4"/>
  <c r="P169" i="4" s="1"/>
  <c r="K170" i="4"/>
  <c r="P170" i="4" s="1"/>
  <c r="K171" i="4"/>
  <c r="P171" i="4" s="1"/>
  <c r="K173" i="4"/>
  <c r="P173" i="4" s="1"/>
  <c r="K174" i="4"/>
  <c r="P174" i="4" s="1"/>
  <c r="K175" i="4"/>
  <c r="P175" i="4" s="1"/>
  <c r="K176" i="4"/>
  <c r="P176" i="4" s="1"/>
  <c r="K177" i="4"/>
  <c r="P177" i="4" s="1"/>
  <c r="K178" i="4"/>
  <c r="P178" i="4" s="1"/>
  <c r="K179" i="4"/>
  <c r="P179" i="4" s="1"/>
  <c r="K181" i="4"/>
  <c r="K182" i="4"/>
  <c r="P182" i="4" s="1"/>
  <c r="K183" i="4"/>
  <c r="P183" i="4" s="1"/>
  <c r="K184" i="4"/>
  <c r="P184" i="4" s="1"/>
  <c r="K185" i="4"/>
  <c r="P185" i="4" s="1"/>
  <c r="K186" i="4"/>
  <c r="P186" i="4" s="1"/>
  <c r="K187" i="4"/>
  <c r="P187" i="4" s="1"/>
  <c r="K189" i="4"/>
  <c r="P189" i="4" s="1"/>
  <c r="K190" i="4"/>
  <c r="P190" i="4" s="1"/>
  <c r="K191" i="4"/>
  <c r="P191" i="4" s="1"/>
  <c r="K192" i="4"/>
  <c r="P192" i="4" s="1"/>
  <c r="K193" i="4"/>
  <c r="P193" i="4" s="1"/>
  <c r="K194" i="4"/>
  <c r="P194" i="4" s="1"/>
  <c r="K195" i="4"/>
  <c r="P195" i="4" s="1"/>
  <c r="K197" i="4"/>
  <c r="K198" i="4"/>
  <c r="P198" i="4" s="1"/>
  <c r="K199" i="4"/>
  <c r="P199" i="4" s="1"/>
  <c r="K200" i="4"/>
  <c r="P200" i="4" s="1"/>
  <c r="K201" i="4"/>
  <c r="P201" i="4" s="1"/>
  <c r="K202" i="4"/>
  <c r="P202" i="4" s="1"/>
  <c r="K203" i="4"/>
  <c r="P203" i="4" s="1"/>
  <c r="K205" i="4"/>
  <c r="P205" i="4" s="1"/>
  <c r="K206" i="4"/>
  <c r="P206" i="4" s="1"/>
  <c r="K207" i="4"/>
  <c r="P207" i="4" s="1"/>
  <c r="K208" i="4"/>
  <c r="P208" i="4" s="1"/>
  <c r="K209" i="4"/>
  <c r="P209" i="4" s="1"/>
  <c r="K210" i="4"/>
  <c r="P210" i="4" s="1"/>
  <c r="K211" i="4"/>
  <c r="P211" i="4" s="1"/>
  <c r="K213" i="4"/>
  <c r="K214" i="4"/>
  <c r="P214" i="4" s="1"/>
  <c r="K215" i="4"/>
  <c r="P215" i="4" s="1"/>
  <c r="K216" i="4"/>
  <c r="P216" i="4" s="1"/>
  <c r="K217" i="4"/>
  <c r="P217" i="4" s="1"/>
  <c r="K218" i="4"/>
  <c r="P218" i="4" s="1"/>
  <c r="K219" i="4"/>
  <c r="P219" i="4" s="1"/>
  <c r="K221" i="4"/>
  <c r="P221" i="4" s="1"/>
  <c r="K222" i="4"/>
  <c r="P222" i="4" s="1"/>
  <c r="K223" i="4"/>
  <c r="P223" i="4" s="1"/>
  <c r="K224" i="4"/>
  <c r="P224" i="4" s="1"/>
  <c r="K225" i="4"/>
  <c r="P225" i="4" s="1"/>
  <c r="K226" i="4"/>
  <c r="P226" i="4" s="1"/>
  <c r="K227" i="4"/>
  <c r="P227" i="4" s="1"/>
  <c r="K229" i="4"/>
  <c r="K230" i="4"/>
  <c r="P230" i="4" s="1"/>
  <c r="K231" i="4"/>
  <c r="P231" i="4" s="1"/>
  <c r="K232" i="4"/>
  <c r="P232" i="4" s="1"/>
  <c r="K233" i="4"/>
  <c r="P233" i="4" s="1"/>
  <c r="K234" i="4"/>
  <c r="P234" i="4" s="1"/>
  <c r="K235" i="4"/>
  <c r="P235" i="4" s="1"/>
  <c r="K237" i="4"/>
  <c r="P237" i="4" s="1"/>
  <c r="K238" i="4"/>
  <c r="P238" i="4" s="1"/>
  <c r="K239" i="4"/>
  <c r="P239" i="4" s="1"/>
  <c r="K240" i="4"/>
  <c r="P240" i="4" s="1"/>
  <c r="K241" i="4"/>
  <c r="P241" i="4" s="1"/>
  <c r="K242" i="4"/>
  <c r="P242" i="4" s="1"/>
  <c r="K243" i="4"/>
  <c r="P243" i="4" s="1"/>
  <c r="K245" i="4"/>
  <c r="K246" i="4"/>
  <c r="P246" i="4" s="1"/>
  <c r="K247" i="4"/>
  <c r="P247" i="4" s="1"/>
  <c r="K248" i="4"/>
  <c r="P248" i="4" s="1"/>
  <c r="K249" i="4"/>
  <c r="P249" i="4" s="1"/>
  <c r="K250" i="4"/>
  <c r="P250" i="4" s="1"/>
  <c r="K251" i="4"/>
  <c r="P251" i="4" s="1"/>
  <c r="K253" i="4"/>
  <c r="P253" i="4" s="1"/>
  <c r="K254" i="4"/>
  <c r="P254" i="4" s="1"/>
  <c r="K255" i="4"/>
  <c r="P255" i="4" s="1"/>
  <c r="K256" i="4"/>
  <c r="P256" i="4" s="1"/>
  <c r="K257" i="4"/>
  <c r="P257" i="4" s="1"/>
  <c r="K258" i="4"/>
  <c r="P258" i="4" s="1"/>
  <c r="K259" i="4"/>
  <c r="P259" i="4" s="1"/>
  <c r="K261" i="4"/>
  <c r="K262" i="4"/>
  <c r="P262" i="4" s="1"/>
  <c r="K263" i="4"/>
  <c r="P263" i="4" s="1"/>
  <c r="K264" i="4"/>
  <c r="P264" i="4" s="1"/>
  <c r="K265" i="4"/>
  <c r="P265" i="4" s="1"/>
  <c r="K266" i="4"/>
  <c r="P266" i="4" s="1"/>
  <c r="K267" i="4"/>
  <c r="P267" i="4" s="1"/>
  <c r="K269" i="4"/>
  <c r="P269" i="4" s="1"/>
  <c r="K270" i="4"/>
  <c r="P270" i="4" s="1"/>
  <c r="K271" i="4"/>
  <c r="P271" i="4" s="1"/>
  <c r="K272" i="4"/>
  <c r="P272" i="4" s="1"/>
  <c r="K273" i="4"/>
  <c r="P273" i="4" s="1"/>
  <c r="K274" i="4"/>
  <c r="P274" i="4" s="1"/>
  <c r="K275" i="4"/>
  <c r="P275" i="4" s="1"/>
  <c r="K277" i="4"/>
  <c r="K278" i="4"/>
  <c r="P278" i="4" s="1"/>
  <c r="K279" i="4"/>
  <c r="P279" i="4" s="1"/>
  <c r="K280" i="4"/>
  <c r="P280" i="4" s="1"/>
  <c r="K281" i="4"/>
  <c r="P281" i="4" s="1"/>
  <c r="K282" i="4"/>
  <c r="P282" i="4" s="1"/>
  <c r="K283" i="4"/>
  <c r="P283" i="4" s="1"/>
  <c r="K285" i="4"/>
  <c r="P285" i="4" s="1"/>
  <c r="K286" i="4"/>
  <c r="P286" i="4" s="1"/>
  <c r="K287" i="4"/>
  <c r="P287" i="4" s="1"/>
  <c r="K288" i="4"/>
  <c r="P288" i="4" s="1"/>
  <c r="K289" i="4"/>
  <c r="P289" i="4" s="1"/>
  <c r="K290" i="4"/>
  <c r="P290" i="4" s="1"/>
  <c r="K291" i="4"/>
  <c r="P291" i="4" s="1"/>
  <c r="K293" i="4"/>
  <c r="K294" i="4"/>
  <c r="P294" i="4" s="1"/>
  <c r="K295" i="4"/>
  <c r="P295" i="4" s="1"/>
  <c r="K296" i="4"/>
  <c r="P296" i="4" s="1"/>
  <c r="K297" i="4"/>
  <c r="P297" i="4" s="1"/>
  <c r="K298" i="4"/>
  <c r="P298" i="4" s="1"/>
  <c r="K299" i="4"/>
  <c r="P299" i="4" s="1"/>
  <c r="K301" i="4"/>
  <c r="P301" i="4" s="1"/>
  <c r="K302" i="4"/>
  <c r="P302" i="4" s="1"/>
  <c r="K303" i="4"/>
  <c r="P303" i="4" s="1"/>
  <c r="K304" i="4"/>
  <c r="P304" i="4" s="1"/>
  <c r="K305" i="4"/>
  <c r="P305" i="4" s="1"/>
  <c r="K306" i="4"/>
  <c r="P306" i="4" s="1"/>
  <c r="K307" i="4"/>
  <c r="P307" i="4" s="1"/>
  <c r="K309" i="4"/>
  <c r="K310" i="4"/>
  <c r="P310" i="4" s="1"/>
  <c r="K311" i="4"/>
  <c r="P311" i="4" s="1"/>
  <c r="K312" i="4"/>
  <c r="P312" i="4" s="1"/>
  <c r="K313" i="4"/>
  <c r="P313" i="4" s="1"/>
  <c r="K314" i="4"/>
  <c r="P314" i="4" s="1"/>
  <c r="K315" i="4"/>
  <c r="P315" i="4" s="1"/>
  <c r="K317" i="4"/>
  <c r="P317" i="4" s="1"/>
  <c r="K318" i="4"/>
  <c r="P318" i="4" s="1"/>
  <c r="K319" i="4"/>
  <c r="P319" i="4" s="1"/>
  <c r="K320" i="4"/>
  <c r="P320" i="4" s="1"/>
  <c r="K321" i="4"/>
  <c r="P321" i="4" s="1"/>
  <c r="K322" i="4"/>
  <c r="P322" i="4" s="1"/>
  <c r="K323" i="4"/>
  <c r="P323" i="4" s="1"/>
  <c r="K325" i="4"/>
  <c r="K326" i="4"/>
  <c r="P326" i="4" s="1"/>
  <c r="K327" i="4"/>
  <c r="P327" i="4" s="1"/>
  <c r="K328" i="4"/>
  <c r="P328" i="4" s="1"/>
  <c r="K329" i="4"/>
  <c r="P329" i="4" s="1"/>
  <c r="K330" i="4"/>
  <c r="P330" i="4" s="1"/>
  <c r="K331" i="4"/>
  <c r="P331" i="4" s="1"/>
  <c r="K333" i="4"/>
  <c r="P333" i="4" s="1"/>
  <c r="K334" i="4"/>
  <c r="P334" i="4" s="1"/>
  <c r="K335" i="4"/>
  <c r="P335" i="4" s="1"/>
  <c r="K336" i="4"/>
  <c r="P336" i="4" s="1"/>
  <c r="K337" i="4"/>
  <c r="P337" i="4" s="1"/>
  <c r="K338" i="4"/>
  <c r="P338" i="4" s="1"/>
  <c r="K339" i="4"/>
  <c r="P339" i="4" s="1"/>
  <c r="K341" i="4"/>
  <c r="K342" i="4"/>
  <c r="P342" i="4" s="1"/>
  <c r="K343" i="4"/>
  <c r="P343" i="4" s="1"/>
  <c r="K344" i="4"/>
  <c r="P344" i="4" s="1"/>
  <c r="K345" i="4"/>
  <c r="P345" i="4" s="1"/>
  <c r="K346" i="4"/>
  <c r="P346" i="4" s="1"/>
  <c r="K347" i="4"/>
  <c r="P347" i="4" s="1"/>
  <c r="K349" i="4"/>
  <c r="P349" i="4" s="1"/>
  <c r="K350" i="4"/>
  <c r="P350" i="4" s="1"/>
  <c r="K351" i="4"/>
  <c r="P351" i="4" s="1"/>
  <c r="K352" i="4"/>
  <c r="P352" i="4" s="1"/>
  <c r="K353" i="4"/>
  <c r="P353" i="4" s="1"/>
  <c r="K354" i="4"/>
  <c r="P354" i="4" s="1"/>
  <c r="K355" i="4"/>
  <c r="P355" i="4" s="1"/>
  <c r="K357" i="4"/>
  <c r="K358" i="4"/>
  <c r="P358" i="4" s="1"/>
  <c r="K359" i="4"/>
  <c r="P359" i="4" s="1"/>
  <c r="K360" i="4"/>
  <c r="P360" i="4" s="1"/>
  <c r="K361" i="4"/>
  <c r="P361" i="4" s="1"/>
  <c r="K362" i="4"/>
  <c r="P362" i="4" s="1"/>
  <c r="K363" i="4"/>
  <c r="P363" i="4" s="1"/>
  <c r="K365" i="4"/>
  <c r="P365" i="4" s="1"/>
  <c r="K366" i="4"/>
  <c r="P366" i="4" s="1"/>
  <c r="K367" i="4"/>
  <c r="P367" i="4" s="1"/>
  <c r="K368" i="4"/>
  <c r="P368" i="4" s="1"/>
  <c r="K369" i="4"/>
  <c r="P369" i="4" s="1"/>
  <c r="K370" i="4"/>
  <c r="P370" i="4" s="1"/>
  <c r="K371" i="4"/>
  <c r="P371" i="4" s="1"/>
  <c r="K373" i="4"/>
  <c r="K374" i="4"/>
  <c r="P374" i="4" s="1"/>
  <c r="K375" i="4"/>
  <c r="P375" i="4" s="1"/>
  <c r="K376" i="4"/>
  <c r="P376" i="4" s="1"/>
  <c r="K377" i="4"/>
  <c r="P377" i="4" s="1"/>
  <c r="K378" i="4"/>
  <c r="P378" i="4" s="1"/>
  <c r="K379" i="4"/>
  <c r="P379" i="4" s="1"/>
  <c r="K381" i="4"/>
  <c r="P381" i="4" s="1"/>
  <c r="K382" i="4"/>
  <c r="P382" i="4" s="1"/>
  <c r="K383" i="4"/>
  <c r="P383" i="4" s="1"/>
  <c r="K384" i="4"/>
  <c r="P384" i="4" s="1"/>
  <c r="K385" i="4"/>
  <c r="P385" i="4" s="1"/>
  <c r="K386" i="4"/>
  <c r="P386" i="4" s="1"/>
  <c r="K387" i="4"/>
  <c r="P387" i="4" s="1"/>
  <c r="K389" i="4"/>
  <c r="K390" i="4"/>
  <c r="P390" i="4" s="1"/>
  <c r="K391" i="4"/>
  <c r="P391" i="4" s="1"/>
  <c r="K392" i="4"/>
  <c r="P392" i="4" s="1"/>
  <c r="K393" i="4"/>
  <c r="P393" i="4" s="1"/>
  <c r="K394" i="4"/>
  <c r="P394" i="4" s="1"/>
  <c r="K395" i="4"/>
  <c r="P395" i="4" s="1"/>
  <c r="K397" i="4"/>
  <c r="P397" i="4" s="1"/>
  <c r="K398" i="4"/>
  <c r="P398" i="4" s="1"/>
  <c r="K399" i="4"/>
  <c r="P399" i="4" s="1"/>
  <c r="K400" i="4"/>
  <c r="P400" i="4" s="1"/>
  <c r="K401" i="4"/>
  <c r="P401" i="4" s="1"/>
  <c r="K402" i="4"/>
  <c r="P402" i="4" s="1"/>
  <c r="K403" i="4"/>
  <c r="P403" i="4" s="1"/>
  <c r="K405" i="4"/>
  <c r="K406" i="4"/>
  <c r="P406" i="4" s="1"/>
  <c r="K407" i="4"/>
  <c r="P407" i="4" s="1"/>
  <c r="K408" i="4"/>
  <c r="P408" i="4" s="1"/>
  <c r="K409" i="4"/>
  <c r="P409" i="4" s="1"/>
  <c r="K410" i="4"/>
  <c r="P410" i="4" s="1"/>
  <c r="K411" i="4"/>
  <c r="P411" i="4" s="1"/>
  <c r="K413" i="4"/>
  <c r="P413" i="4" s="1"/>
  <c r="K414" i="4"/>
  <c r="P414" i="4" s="1"/>
  <c r="K415" i="4"/>
  <c r="P415" i="4" s="1"/>
  <c r="K416" i="4"/>
  <c r="P416" i="4" s="1"/>
  <c r="K417" i="4"/>
  <c r="P417" i="4" s="1"/>
  <c r="K418" i="4"/>
  <c r="P418" i="4" s="1"/>
  <c r="K419" i="4"/>
  <c r="P419" i="4" s="1"/>
  <c r="K421" i="4"/>
  <c r="K422" i="4"/>
  <c r="P422" i="4" s="1"/>
  <c r="K423" i="4"/>
  <c r="P423" i="4" s="1"/>
  <c r="K424" i="4"/>
  <c r="P424" i="4" s="1"/>
  <c r="K425" i="4"/>
  <c r="P425" i="4" s="1"/>
  <c r="K426" i="4"/>
  <c r="P426" i="4" s="1"/>
  <c r="K427" i="4"/>
  <c r="P427" i="4" s="1"/>
  <c r="K429" i="4"/>
  <c r="P429" i="4" s="1"/>
  <c r="K430" i="4"/>
  <c r="P430" i="4" s="1"/>
  <c r="K431" i="4"/>
  <c r="P431" i="4" s="1"/>
  <c r="K432" i="4"/>
  <c r="P432" i="4" s="1"/>
  <c r="K433" i="4"/>
  <c r="P433" i="4" s="1"/>
  <c r="K434" i="4"/>
  <c r="P434" i="4" s="1"/>
  <c r="K435" i="4"/>
  <c r="P435" i="4" s="1"/>
  <c r="K437" i="4"/>
  <c r="K438" i="4"/>
  <c r="P438" i="4" s="1"/>
  <c r="K439" i="4"/>
  <c r="P439" i="4" s="1"/>
  <c r="K440" i="4"/>
  <c r="P440" i="4" s="1"/>
  <c r="K441" i="4"/>
  <c r="P441" i="4" s="1"/>
  <c r="K442" i="4"/>
  <c r="P442" i="4" s="1"/>
  <c r="K443" i="4"/>
  <c r="P443" i="4" s="1"/>
  <c r="K445" i="4"/>
  <c r="P445" i="4" s="1"/>
  <c r="K446" i="4"/>
  <c r="P446" i="4" s="1"/>
  <c r="K447" i="4"/>
  <c r="P447" i="4" s="1"/>
  <c r="K448" i="4"/>
  <c r="P448" i="4" s="1"/>
  <c r="K449" i="4"/>
  <c r="P449" i="4" s="1"/>
  <c r="K450" i="4"/>
  <c r="P450" i="4" s="1"/>
  <c r="K451" i="4"/>
  <c r="P451" i="4" s="1"/>
  <c r="K453" i="4"/>
  <c r="K454" i="4"/>
  <c r="P454" i="4" s="1"/>
  <c r="K455" i="4"/>
  <c r="P455" i="4" s="1"/>
  <c r="K456" i="4"/>
  <c r="P456" i="4" s="1"/>
  <c r="K457" i="4"/>
  <c r="P457" i="4" s="1"/>
  <c r="K458" i="4"/>
  <c r="P458" i="4" s="1"/>
  <c r="K459" i="4"/>
  <c r="P459" i="4" s="1"/>
  <c r="K461" i="4"/>
  <c r="P461" i="4" s="1"/>
  <c r="K462" i="4"/>
  <c r="P462" i="4" s="1"/>
  <c r="K463" i="4"/>
  <c r="P463" i="4" s="1"/>
  <c r="K464" i="4"/>
  <c r="P464" i="4" s="1"/>
  <c r="K465" i="4"/>
  <c r="P465" i="4" s="1"/>
  <c r="K466" i="4"/>
  <c r="P466" i="4" s="1"/>
  <c r="K467" i="4"/>
  <c r="P467" i="4" s="1"/>
  <c r="K469" i="4"/>
  <c r="K470" i="4"/>
  <c r="P470" i="4" s="1"/>
  <c r="K471" i="4"/>
  <c r="P471" i="4" s="1"/>
  <c r="K472" i="4"/>
  <c r="P472" i="4" s="1"/>
  <c r="K473" i="4"/>
  <c r="P473" i="4" s="1"/>
  <c r="K474" i="4"/>
  <c r="P474" i="4" s="1"/>
  <c r="K475" i="4"/>
  <c r="P475" i="4" s="1"/>
  <c r="K477" i="4"/>
  <c r="P477" i="4" s="1"/>
  <c r="K478" i="4"/>
  <c r="P478" i="4" s="1"/>
  <c r="K479" i="4"/>
  <c r="P479" i="4" s="1"/>
  <c r="K480" i="4"/>
  <c r="P480" i="4" s="1"/>
  <c r="K481" i="4"/>
  <c r="P481" i="4" s="1"/>
  <c r="K482" i="4"/>
  <c r="P482" i="4" s="1"/>
  <c r="K483" i="4"/>
  <c r="P483" i="4" s="1"/>
  <c r="K485" i="4"/>
  <c r="K486" i="4"/>
  <c r="P486" i="4" s="1"/>
  <c r="K487" i="4"/>
  <c r="P487" i="4" s="1"/>
  <c r="K488" i="4"/>
  <c r="P488" i="4" s="1"/>
  <c r="K489" i="4"/>
  <c r="P489" i="4" s="1"/>
  <c r="K490" i="4"/>
  <c r="P490" i="4" s="1"/>
  <c r="K491" i="4"/>
  <c r="P491" i="4" s="1"/>
  <c r="K493" i="4"/>
  <c r="P493" i="4" s="1"/>
  <c r="K494" i="4"/>
  <c r="P494" i="4" s="1"/>
  <c r="K495" i="4"/>
  <c r="P495" i="4" s="1"/>
  <c r="K496" i="4"/>
  <c r="P496" i="4" s="1"/>
  <c r="K497" i="4"/>
  <c r="P497" i="4" s="1"/>
  <c r="K498" i="4"/>
  <c r="P498" i="4" s="1"/>
  <c r="K499" i="4"/>
  <c r="P499" i="4" s="1"/>
  <c r="K501" i="4"/>
  <c r="K502" i="4"/>
  <c r="P502" i="4" s="1"/>
  <c r="K503" i="4"/>
  <c r="P503" i="4" s="1"/>
  <c r="K504" i="4"/>
  <c r="P504" i="4" s="1"/>
  <c r="K505" i="4"/>
  <c r="P505" i="4" s="1"/>
  <c r="K506" i="4"/>
  <c r="P506" i="4" s="1"/>
  <c r="K507" i="4"/>
  <c r="P507" i="4" s="1"/>
  <c r="K509" i="4"/>
  <c r="P509" i="4" s="1"/>
  <c r="K510" i="4"/>
  <c r="P510" i="4" s="1"/>
  <c r="K511" i="4"/>
  <c r="P511" i="4" s="1"/>
  <c r="K512" i="4"/>
  <c r="P512" i="4" s="1"/>
  <c r="K513" i="4"/>
  <c r="P513" i="4" s="1"/>
  <c r="K514" i="4"/>
  <c r="P514" i="4" s="1"/>
  <c r="K515" i="4"/>
  <c r="P515" i="4" s="1"/>
  <c r="K517" i="4"/>
  <c r="K518" i="4"/>
  <c r="P518" i="4" s="1"/>
  <c r="K519" i="4"/>
  <c r="P519" i="4" s="1"/>
  <c r="K520" i="4"/>
  <c r="P520" i="4" s="1"/>
  <c r="K521" i="4"/>
  <c r="P521" i="4" s="1"/>
  <c r="K522" i="4"/>
  <c r="P522" i="4" s="1"/>
  <c r="K523" i="4"/>
  <c r="P523" i="4" s="1"/>
  <c r="K525" i="4"/>
  <c r="P525" i="4" s="1"/>
  <c r="K526" i="4"/>
  <c r="P526" i="4" s="1"/>
  <c r="K527" i="4"/>
  <c r="P527" i="4" s="1"/>
  <c r="K528" i="4"/>
  <c r="P528" i="4" s="1"/>
  <c r="K529" i="4"/>
  <c r="P529" i="4" s="1"/>
  <c r="K530" i="4"/>
  <c r="P530" i="4" s="1"/>
  <c r="K531" i="4"/>
  <c r="P531" i="4" s="1"/>
  <c r="K533" i="4"/>
  <c r="K534" i="4"/>
  <c r="P534" i="4" s="1"/>
  <c r="K535" i="4"/>
  <c r="P535" i="4" s="1"/>
  <c r="K536" i="4"/>
  <c r="P536" i="4" s="1"/>
  <c r="K537" i="4"/>
  <c r="P537" i="4" s="1"/>
  <c r="K538" i="4"/>
  <c r="P538" i="4" s="1"/>
  <c r="K539" i="4"/>
  <c r="P539" i="4" s="1"/>
  <c r="K541" i="4"/>
  <c r="P541" i="4" s="1"/>
  <c r="K542" i="4"/>
  <c r="P542" i="4" s="1"/>
  <c r="K543" i="4"/>
  <c r="P543" i="4" s="1"/>
  <c r="K544" i="4"/>
  <c r="P544" i="4" s="1"/>
  <c r="K545" i="4"/>
  <c r="P545" i="4" s="1"/>
  <c r="K546" i="4"/>
  <c r="P546" i="4" s="1"/>
  <c r="K547" i="4"/>
  <c r="P547" i="4" s="1"/>
  <c r="K549" i="4"/>
  <c r="K550" i="4"/>
  <c r="P550" i="4" s="1"/>
  <c r="K551" i="4"/>
  <c r="P551" i="4" s="1"/>
  <c r="K552" i="4"/>
  <c r="P552" i="4" s="1"/>
  <c r="K553" i="4"/>
  <c r="P553" i="4" s="1"/>
  <c r="K554" i="4"/>
  <c r="P554" i="4" s="1"/>
  <c r="K555" i="4"/>
  <c r="P555" i="4" s="1"/>
  <c r="K557" i="4"/>
  <c r="P557" i="4" s="1"/>
  <c r="K558" i="4"/>
  <c r="P558" i="4" s="1"/>
  <c r="K559" i="4"/>
  <c r="P559" i="4" s="1"/>
  <c r="K560" i="4"/>
  <c r="P560" i="4" s="1"/>
  <c r="K561" i="4"/>
  <c r="P561" i="4" s="1"/>
  <c r="K562" i="4"/>
  <c r="P562" i="4" s="1"/>
  <c r="K563" i="4"/>
  <c r="P563" i="4" s="1"/>
  <c r="K565" i="4"/>
  <c r="K566" i="4"/>
  <c r="P566" i="4" s="1"/>
  <c r="A17" i="4"/>
  <c r="A18"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9" i="4"/>
  <c r="A1530" i="4"/>
  <c r="A1531" i="4"/>
  <c r="A1533" i="4"/>
  <c r="A1534" i="4"/>
  <c r="A1535" i="4"/>
  <c r="A1537" i="4"/>
  <c r="A1538" i="4"/>
  <c r="A1539" i="4"/>
  <c r="A1541" i="4"/>
  <c r="A1542" i="4"/>
  <c r="A1543" i="4"/>
  <c r="A1545" i="4"/>
  <c r="A1546" i="4"/>
  <c r="A1547" i="4"/>
  <c r="A1549" i="4"/>
  <c r="A1550" i="4"/>
  <c r="A1551" i="4"/>
  <c r="A1553" i="4"/>
  <c r="A1554" i="4"/>
  <c r="A1555" i="4"/>
  <c r="A1557" i="4"/>
  <c r="A1558" i="4"/>
  <c r="A1559" i="4"/>
  <c r="A1561" i="4"/>
  <c r="A1562" i="4"/>
  <c r="A1563" i="4"/>
  <c r="A1565" i="4"/>
  <c r="A1566" i="4"/>
  <c r="A1567" i="4"/>
  <c r="A1569" i="4"/>
  <c r="A1570" i="4"/>
  <c r="A1571" i="4"/>
  <c r="A1573" i="4"/>
  <c r="A1574" i="4"/>
  <c r="A1575" i="4"/>
  <c r="A1577" i="4"/>
  <c r="A1578" i="4"/>
  <c r="A1581" i="4"/>
  <c r="A1582" i="4"/>
  <c r="A1583" i="4"/>
  <c r="A1585" i="4"/>
  <c r="A1586" i="4"/>
  <c r="A1587" i="4"/>
  <c r="A1589" i="4"/>
  <c r="A1590" i="4"/>
  <c r="A1591" i="4"/>
  <c r="A1593" i="4"/>
  <c r="A1594" i="4"/>
  <c r="A1595" i="4"/>
  <c r="A1597" i="4"/>
  <c r="A1598" i="4"/>
  <c r="A1599" i="4"/>
  <c r="A1601" i="4"/>
  <c r="A1602" i="4"/>
  <c r="A1603" i="4"/>
  <c r="A1605" i="4"/>
  <c r="A1606" i="4"/>
  <c r="A1607" i="4"/>
  <c r="A1609" i="4"/>
  <c r="A1610" i="4"/>
  <c r="A1613" i="4"/>
  <c r="A1614" i="4"/>
  <c r="A1615" i="4"/>
  <c r="A1617" i="4"/>
  <c r="A1618" i="4"/>
  <c r="A1619" i="4"/>
  <c r="A1621" i="4"/>
  <c r="A1622" i="4"/>
  <c r="A1623" i="4"/>
  <c r="A1625" i="4"/>
  <c r="A1626" i="4"/>
  <c r="A1627" i="4"/>
  <c r="A1629" i="4"/>
  <c r="A1630" i="4"/>
  <c r="A1631" i="4"/>
  <c r="A1633" i="4"/>
  <c r="A1634" i="4"/>
  <c r="A1635" i="4"/>
  <c r="A1637" i="4"/>
  <c r="A1638" i="4"/>
  <c r="A1639" i="4"/>
  <c r="A1641" i="4"/>
  <c r="A1642" i="4"/>
  <c r="A1645" i="4"/>
  <c r="A1646" i="4"/>
  <c r="A1647" i="4"/>
  <c r="A1649" i="4"/>
  <c r="A1650" i="4"/>
  <c r="A1651" i="4"/>
  <c r="A1653" i="4"/>
  <c r="A1654" i="4"/>
  <c r="A1655" i="4"/>
  <c r="A1657" i="4"/>
  <c r="A1658" i="4"/>
  <c r="A1659" i="4"/>
  <c r="A1661" i="4"/>
  <c r="A1662" i="4"/>
  <c r="A1663" i="4"/>
  <c r="A1665" i="4"/>
  <c r="A1666" i="4"/>
  <c r="A1667" i="4"/>
  <c r="A1669" i="4"/>
  <c r="A1670" i="4"/>
  <c r="A1671" i="4"/>
  <c r="A1673" i="4"/>
  <c r="A1674" i="4"/>
  <c r="A1677" i="4"/>
  <c r="A1678" i="4"/>
  <c r="A1679" i="4"/>
  <c r="A1681" i="4"/>
  <c r="A1682" i="4"/>
  <c r="A1683" i="4"/>
  <c r="A1685" i="4"/>
  <c r="A1686" i="4"/>
  <c r="A1687" i="4"/>
  <c r="A1689" i="4"/>
  <c r="A1690" i="4"/>
  <c r="A1691" i="4"/>
  <c r="A1693" i="4"/>
  <c r="A1694" i="4"/>
  <c r="A1695" i="4"/>
  <c r="A1697" i="4"/>
  <c r="A1698" i="4"/>
  <c r="A1699" i="4"/>
  <c r="A1701" i="4"/>
  <c r="A1702" i="4"/>
  <c r="A1703" i="4"/>
  <c r="A1705" i="4"/>
  <c r="A1706" i="4"/>
  <c r="A1709" i="4"/>
  <c r="A1710" i="4"/>
  <c r="A1711" i="4"/>
  <c r="A1713" i="4"/>
  <c r="A1714" i="4"/>
  <c r="A1715" i="4"/>
  <c r="A1717" i="4"/>
  <c r="A1718" i="4"/>
  <c r="A1719" i="4"/>
  <c r="A1721" i="4"/>
  <c r="A1722" i="4"/>
  <c r="A1723" i="4"/>
  <c r="A1725" i="4"/>
  <c r="A1726" i="4"/>
  <c r="A1727" i="4"/>
  <c r="A1729" i="4"/>
  <c r="A1730" i="4"/>
  <c r="A1731" i="4"/>
  <c r="A1733" i="4"/>
  <c r="A1734" i="4"/>
  <c r="A1735" i="4"/>
  <c r="A1737" i="4"/>
  <c r="A1738" i="4"/>
  <c r="A1741" i="4"/>
  <c r="A1742" i="4"/>
  <c r="A1743" i="4"/>
  <c r="A1745" i="4"/>
  <c r="A1746" i="4"/>
  <c r="A1747" i="4"/>
  <c r="A1749" i="4"/>
  <c r="A1750" i="4"/>
  <c r="A1751" i="4"/>
  <c r="A1753" i="4"/>
  <c r="A1754" i="4"/>
  <c r="A1755" i="4"/>
  <c r="A1757" i="4"/>
  <c r="A1758" i="4"/>
  <c r="A1759" i="4"/>
  <c r="A1761" i="4"/>
  <c r="A1762" i="4"/>
  <c r="A1763" i="4"/>
  <c r="A1765" i="4"/>
  <c r="A1766" i="4"/>
  <c r="A1767" i="4"/>
  <c r="A1769" i="4"/>
  <c r="A1770" i="4"/>
  <c r="A1773" i="4"/>
  <c r="A1774" i="4"/>
  <c r="A1775" i="4"/>
  <c r="A1777" i="4"/>
  <c r="A1778" i="4"/>
  <c r="A1779" i="4"/>
  <c r="A1781" i="4"/>
  <c r="A1782" i="4"/>
  <c r="A1783" i="4"/>
  <c r="A1785" i="4"/>
  <c r="A1786" i="4"/>
  <c r="A1787" i="4"/>
  <c r="A1789" i="4"/>
  <c r="A1790" i="4"/>
  <c r="A1791" i="4"/>
  <c r="A1793" i="4"/>
  <c r="A1794" i="4"/>
  <c r="A1795" i="4"/>
  <c r="A1797" i="4"/>
  <c r="A1798" i="4"/>
  <c r="A1799" i="4"/>
  <c r="A1801" i="4"/>
  <c r="A1802" i="4"/>
  <c r="A1805" i="4"/>
  <c r="A1806" i="4"/>
  <c r="A1807" i="4"/>
  <c r="A1809" i="4"/>
  <c r="A1810" i="4"/>
  <c r="A1811" i="4"/>
  <c r="A1813" i="4"/>
  <c r="A1814" i="4"/>
  <c r="A1815" i="4"/>
  <c r="A1817" i="4"/>
  <c r="A1818" i="4"/>
  <c r="A1819" i="4"/>
  <c r="A1821" i="4"/>
  <c r="A1822" i="4"/>
  <c r="A1823" i="4"/>
  <c r="A1825" i="4"/>
  <c r="A1826" i="4"/>
  <c r="A1827" i="4"/>
  <c r="A1829" i="4"/>
  <c r="A1830" i="4"/>
  <c r="A1831" i="4"/>
  <c r="A1833" i="4"/>
  <c r="A1834" i="4"/>
  <c r="A1837" i="4"/>
  <c r="A1838" i="4"/>
  <c r="A1839" i="4"/>
  <c r="A1841" i="4"/>
  <c r="A1842" i="4"/>
  <c r="A1843" i="4"/>
  <c r="A1845" i="4"/>
  <c r="A1846" i="4"/>
  <c r="A1847" i="4"/>
  <c r="A1849" i="4"/>
  <c r="A1850" i="4"/>
  <c r="A1851" i="4"/>
  <c r="A1853" i="4"/>
  <c r="A1854" i="4"/>
  <c r="A1855" i="4"/>
  <c r="A1857" i="4"/>
  <c r="A1858" i="4"/>
  <c r="A1859" i="4"/>
  <c r="A1861" i="4"/>
  <c r="A1862" i="4"/>
  <c r="A1863" i="4"/>
  <c r="A1865" i="4"/>
  <c r="A1866" i="4"/>
  <c r="A1869" i="4"/>
  <c r="A1870" i="4"/>
  <c r="A1871" i="4"/>
  <c r="A1873" i="4"/>
  <c r="A1874" i="4"/>
  <c r="A1875" i="4"/>
  <c r="A1877" i="4"/>
  <c r="A1878" i="4"/>
  <c r="A1879" i="4"/>
  <c r="A1881" i="4"/>
  <c r="A1882" i="4"/>
  <c r="A1883" i="4"/>
  <c r="A1885" i="4"/>
  <c r="A1886" i="4"/>
  <c r="A1887" i="4"/>
  <c r="A1889" i="4"/>
  <c r="A1890" i="4"/>
  <c r="A1891" i="4"/>
  <c r="A1893" i="4"/>
  <c r="A1894" i="4"/>
  <c r="A1895" i="4"/>
  <c r="A1897" i="4"/>
  <c r="A1898" i="4"/>
  <c r="A1901" i="4"/>
  <c r="A1902" i="4"/>
  <c r="A1903" i="4"/>
  <c r="A1905" i="4"/>
  <c r="A1906" i="4"/>
  <c r="A1907" i="4"/>
  <c r="A1909" i="4"/>
  <c r="A1910" i="4"/>
  <c r="A1911" i="4"/>
  <c r="A1913" i="4"/>
  <c r="A1914" i="4"/>
  <c r="A1915" i="4"/>
  <c r="A1917" i="4"/>
  <c r="A1918" i="4"/>
  <c r="A1919" i="4"/>
  <c r="A1921" i="4"/>
  <c r="A1922" i="4"/>
  <c r="A1923" i="4"/>
  <c r="A1925" i="4"/>
  <c r="A1926" i="4"/>
  <c r="A1927" i="4"/>
  <c r="A1929" i="4"/>
  <c r="A1930" i="4"/>
  <c r="A1933" i="4"/>
  <c r="A1934" i="4"/>
  <c r="A1935" i="4"/>
  <c r="A1937" i="4"/>
  <c r="A1938" i="4"/>
  <c r="A1939" i="4"/>
  <c r="A1941" i="4"/>
  <c r="A1942" i="4"/>
  <c r="A1943" i="4"/>
  <c r="A1945" i="4"/>
  <c r="A1946" i="4"/>
  <c r="A1947" i="4"/>
  <c r="A1949" i="4"/>
  <c r="A1950" i="4"/>
  <c r="A1951" i="4"/>
  <c r="A1953" i="4"/>
  <c r="A1954" i="4"/>
  <c r="A1955" i="4"/>
  <c r="A1957" i="4"/>
  <c r="A1958" i="4"/>
  <c r="A1959" i="4"/>
  <c r="A1961" i="4"/>
  <c r="A1962" i="4"/>
  <c r="A1965" i="4"/>
  <c r="A1966" i="4"/>
  <c r="A1967" i="4"/>
  <c r="A1969" i="4"/>
  <c r="A1970" i="4"/>
  <c r="A1971" i="4"/>
  <c r="A1973" i="4"/>
  <c r="A1974" i="4"/>
  <c r="A1975" i="4"/>
  <c r="A1977" i="4"/>
  <c r="A1978" i="4"/>
  <c r="A1979" i="4"/>
  <c r="A1981" i="4"/>
  <c r="A1982" i="4"/>
  <c r="A1983" i="4"/>
  <c r="A1985" i="4"/>
  <c r="A1986" i="4"/>
  <c r="A1987" i="4"/>
  <c r="A1989" i="4"/>
  <c r="A1990" i="4"/>
  <c r="A1991" i="4"/>
  <c r="A1993" i="4"/>
  <c r="A1994" i="4"/>
  <c r="A1997" i="4"/>
  <c r="A1998" i="4"/>
  <c r="A1999" i="4"/>
  <c r="A2001" i="4"/>
  <c r="A2002" i="4"/>
  <c r="B3" i="1"/>
  <c r="B4" i="1"/>
  <c r="B5" i="1"/>
  <c r="B2" i="1"/>
  <c r="A28" i="6"/>
  <c r="A36" i="6"/>
  <c r="A122" i="6"/>
  <c r="A235" i="6"/>
  <c r="A346" i="6"/>
  <c r="A431" i="6"/>
  <c r="A548" i="6"/>
  <c r="A634" i="6"/>
  <c r="A747" i="6"/>
  <c r="A858" i="6"/>
  <c r="A943" i="6"/>
  <c r="A1060" i="6"/>
  <c r="A1146" i="6"/>
  <c r="A1274" i="6"/>
  <c r="A1423" i="6"/>
  <c r="A1540" i="6"/>
  <c r="A1690" i="6"/>
  <c r="A1807" i="6"/>
  <c r="A1956" i="6"/>
  <c r="P28" i="6"/>
  <c r="P90" i="6"/>
  <c r="P175" i="6"/>
  <c r="P292" i="6"/>
  <c r="P1388" i="6"/>
  <c r="P1439" i="6"/>
  <c r="P1492" i="6"/>
  <c r="P1692"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1001" i="6"/>
  <c r="N1002" i="6"/>
  <c r="N1003" i="6"/>
  <c r="N1004" i="6"/>
  <c r="N1005" i="6"/>
  <c r="N1006" i="6"/>
  <c r="N1007" i="6"/>
  <c r="N1008" i="6"/>
  <c r="N1009" i="6"/>
  <c r="N1010" i="6"/>
  <c r="N1011" i="6"/>
  <c r="N1012" i="6"/>
  <c r="N1013" i="6"/>
  <c r="N1014" i="6"/>
  <c r="N1015" i="6"/>
  <c r="N1016" i="6"/>
  <c r="N1017" i="6"/>
  <c r="N1018" i="6"/>
  <c r="N1019" i="6"/>
  <c r="N1020" i="6"/>
  <c r="N1021" i="6"/>
  <c r="N1022" i="6"/>
  <c r="N1023" i="6"/>
  <c r="N1024" i="6"/>
  <c r="N1025" i="6"/>
  <c r="N1026" i="6"/>
  <c r="N1027" i="6"/>
  <c r="N1028" i="6"/>
  <c r="N1029" i="6"/>
  <c r="N1030" i="6"/>
  <c r="N1031" i="6"/>
  <c r="N1032" i="6"/>
  <c r="N1033" i="6"/>
  <c r="N1034" i="6"/>
  <c r="N1035" i="6"/>
  <c r="N1036" i="6"/>
  <c r="N1037" i="6"/>
  <c r="N1038" i="6"/>
  <c r="N1039" i="6"/>
  <c r="N1040" i="6"/>
  <c r="N1041" i="6"/>
  <c r="N1042" i="6"/>
  <c r="N1043" i="6"/>
  <c r="N1044" i="6"/>
  <c r="N1045" i="6"/>
  <c r="N1046" i="6"/>
  <c r="N1047" i="6"/>
  <c r="N1048" i="6"/>
  <c r="N1049" i="6"/>
  <c r="N1050" i="6"/>
  <c r="N1051" i="6"/>
  <c r="N1052" i="6"/>
  <c r="N1053" i="6"/>
  <c r="N1054" i="6"/>
  <c r="N1055" i="6"/>
  <c r="N1056" i="6"/>
  <c r="N1057" i="6"/>
  <c r="N1058" i="6"/>
  <c r="N1059" i="6"/>
  <c r="N1060" i="6"/>
  <c r="N1061" i="6"/>
  <c r="N1062" i="6"/>
  <c r="N1063" i="6"/>
  <c r="N1064" i="6"/>
  <c r="N1065" i="6"/>
  <c r="N1066" i="6"/>
  <c r="N1067" i="6"/>
  <c r="N1068" i="6"/>
  <c r="N1069" i="6"/>
  <c r="N1070" i="6"/>
  <c r="N1071" i="6"/>
  <c r="N1072" i="6"/>
  <c r="N1073" i="6"/>
  <c r="N1074" i="6"/>
  <c r="N1075" i="6"/>
  <c r="N1076" i="6"/>
  <c r="N1077" i="6"/>
  <c r="N1078" i="6"/>
  <c r="N1079" i="6"/>
  <c r="N1080" i="6"/>
  <c r="N1081" i="6"/>
  <c r="N1082" i="6"/>
  <c r="N1083" i="6"/>
  <c r="N1084" i="6"/>
  <c r="N1085" i="6"/>
  <c r="N1086" i="6"/>
  <c r="N1087" i="6"/>
  <c r="N1088" i="6"/>
  <c r="N1089" i="6"/>
  <c r="N1090" i="6"/>
  <c r="N1091" i="6"/>
  <c r="N1092" i="6"/>
  <c r="N1093" i="6"/>
  <c r="N1094" i="6"/>
  <c r="N1095" i="6"/>
  <c r="N1096" i="6"/>
  <c r="N1097" i="6"/>
  <c r="N1098" i="6"/>
  <c r="N1099" i="6"/>
  <c r="N1100" i="6"/>
  <c r="N1101" i="6"/>
  <c r="N1102" i="6"/>
  <c r="N1103" i="6"/>
  <c r="N1104" i="6"/>
  <c r="N1105" i="6"/>
  <c r="N1106" i="6"/>
  <c r="N1107" i="6"/>
  <c r="N1108" i="6"/>
  <c r="N1109" i="6"/>
  <c r="N1110" i="6"/>
  <c r="N1111" i="6"/>
  <c r="N1112" i="6"/>
  <c r="N1113" i="6"/>
  <c r="N1114" i="6"/>
  <c r="N1115" i="6"/>
  <c r="N1116" i="6"/>
  <c r="N1117" i="6"/>
  <c r="N1118" i="6"/>
  <c r="N1119" i="6"/>
  <c r="N1120" i="6"/>
  <c r="N1121" i="6"/>
  <c r="N1122" i="6"/>
  <c r="N1123" i="6"/>
  <c r="N1124" i="6"/>
  <c r="N1125" i="6"/>
  <c r="N1126" i="6"/>
  <c r="N1127" i="6"/>
  <c r="N1128" i="6"/>
  <c r="N1129" i="6"/>
  <c r="N1130" i="6"/>
  <c r="N1131" i="6"/>
  <c r="N1132" i="6"/>
  <c r="N1133" i="6"/>
  <c r="N1134" i="6"/>
  <c r="N1135" i="6"/>
  <c r="N1136" i="6"/>
  <c r="N1137" i="6"/>
  <c r="N1138" i="6"/>
  <c r="N1139" i="6"/>
  <c r="N1140" i="6"/>
  <c r="N1141" i="6"/>
  <c r="N1142" i="6"/>
  <c r="N1143" i="6"/>
  <c r="N1144" i="6"/>
  <c r="N1145" i="6"/>
  <c r="N1146" i="6"/>
  <c r="N1147" i="6"/>
  <c r="N1148" i="6"/>
  <c r="N1149" i="6"/>
  <c r="N1150" i="6"/>
  <c r="N1151" i="6"/>
  <c r="N1152" i="6"/>
  <c r="N1153" i="6"/>
  <c r="N1154" i="6"/>
  <c r="N1155" i="6"/>
  <c r="N1156" i="6"/>
  <c r="N1157" i="6"/>
  <c r="N1158" i="6"/>
  <c r="N1159" i="6"/>
  <c r="N1160" i="6"/>
  <c r="N1161" i="6"/>
  <c r="N1162" i="6"/>
  <c r="N1163" i="6"/>
  <c r="N1164" i="6"/>
  <c r="N1165" i="6"/>
  <c r="N1166" i="6"/>
  <c r="N1167" i="6"/>
  <c r="N1168" i="6"/>
  <c r="N1169" i="6"/>
  <c r="N1170" i="6"/>
  <c r="N1171" i="6"/>
  <c r="N1172" i="6"/>
  <c r="N1173" i="6"/>
  <c r="N1174" i="6"/>
  <c r="N1175" i="6"/>
  <c r="N1176" i="6"/>
  <c r="N1177" i="6"/>
  <c r="N1178" i="6"/>
  <c r="N1179" i="6"/>
  <c r="N1180" i="6"/>
  <c r="N1181" i="6"/>
  <c r="N1182" i="6"/>
  <c r="N1183" i="6"/>
  <c r="N1184" i="6"/>
  <c r="N1185" i="6"/>
  <c r="N1186" i="6"/>
  <c r="N1187" i="6"/>
  <c r="N1188" i="6"/>
  <c r="N1189" i="6"/>
  <c r="N1190" i="6"/>
  <c r="N1191" i="6"/>
  <c r="N1192" i="6"/>
  <c r="N1193" i="6"/>
  <c r="N1194" i="6"/>
  <c r="N1195" i="6"/>
  <c r="N1196" i="6"/>
  <c r="N1197" i="6"/>
  <c r="N1198" i="6"/>
  <c r="N1199" i="6"/>
  <c r="N1200" i="6"/>
  <c r="N1201" i="6"/>
  <c r="N1202" i="6"/>
  <c r="N1203" i="6"/>
  <c r="N1204" i="6"/>
  <c r="N1205" i="6"/>
  <c r="N1206" i="6"/>
  <c r="N1207" i="6"/>
  <c r="N1208" i="6"/>
  <c r="N1209" i="6"/>
  <c r="N1210" i="6"/>
  <c r="N1211" i="6"/>
  <c r="N1212" i="6"/>
  <c r="N1213" i="6"/>
  <c r="N1214" i="6"/>
  <c r="N1215" i="6"/>
  <c r="N1216" i="6"/>
  <c r="N1217" i="6"/>
  <c r="N1218" i="6"/>
  <c r="N1219" i="6"/>
  <c r="N1220" i="6"/>
  <c r="N1221" i="6"/>
  <c r="N1222" i="6"/>
  <c r="N1223" i="6"/>
  <c r="N1224" i="6"/>
  <c r="N1225" i="6"/>
  <c r="N1226" i="6"/>
  <c r="N1227" i="6"/>
  <c r="N1228" i="6"/>
  <c r="N1229" i="6"/>
  <c r="N1230" i="6"/>
  <c r="N1231" i="6"/>
  <c r="N1232" i="6"/>
  <c r="N1233" i="6"/>
  <c r="N1234" i="6"/>
  <c r="N1235" i="6"/>
  <c r="N1236" i="6"/>
  <c r="N1237" i="6"/>
  <c r="N1238" i="6"/>
  <c r="N1239" i="6"/>
  <c r="N1240" i="6"/>
  <c r="N1241" i="6"/>
  <c r="N1242" i="6"/>
  <c r="N1243" i="6"/>
  <c r="N1244" i="6"/>
  <c r="N1245" i="6"/>
  <c r="N1246" i="6"/>
  <c r="N1247" i="6"/>
  <c r="N1248" i="6"/>
  <c r="N1249" i="6"/>
  <c r="N1250" i="6"/>
  <c r="N1251" i="6"/>
  <c r="N1252" i="6"/>
  <c r="N1253" i="6"/>
  <c r="N1254" i="6"/>
  <c r="N1255" i="6"/>
  <c r="N1256" i="6"/>
  <c r="N1257" i="6"/>
  <c r="N1258" i="6"/>
  <c r="N1259" i="6"/>
  <c r="N1260" i="6"/>
  <c r="N1261" i="6"/>
  <c r="N1262" i="6"/>
  <c r="N1263" i="6"/>
  <c r="N1264" i="6"/>
  <c r="N1265" i="6"/>
  <c r="N1266" i="6"/>
  <c r="N1267" i="6"/>
  <c r="N1268" i="6"/>
  <c r="N1269" i="6"/>
  <c r="N1270" i="6"/>
  <c r="N1271" i="6"/>
  <c r="N1272" i="6"/>
  <c r="N1273" i="6"/>
  <c r="N1274" i="6"/>
  <c r="N1275" i="6"/>
  <c r="N1276" i="6"/>
  <c r="N1277" i="6"/>
  <c r="N1278" i="6"/>
  <c r="N1279" i="6"/>
  <c r="N1280" i="6"/>
  <c r="N1281" i="6"/>
  <c r="N1282" i="6"/>
  <c r="N1283" i="6"/>
  <c r="N1284" i="6"/>
  <c r="N1285" i="6"/>
  <c r="N1286" i="6"/>
  <c r="N1287" i="6"/>
  <c r="N1288" i="6"/>
  <c r="N1289" i="6"/>
  <c r="N1290" i="6"/>
  <c r="N1291" i="6"/>
  <c r="N1292" i="6"/>
  <c r="N1293" i="6"/>
  <c r="N1294" i="6"/>
  <c r="N1295" i="6"/>
  <c r="N1296" i="6"/>
  <c r="N1297" i="6"/>
  <c r="N1298" i="6"/>
  <c r="N1299" i="6"/>
  <c r="N1300" i="6"/>
  <c r="N1301" i="6"/>
  <c r="N1302" i="6"/>
  <c r="N1303" i="6"/>
  <c r="N1304" i="6"/>
  <c r="N1305" i="6"/>
  <c r="N1306" i="6"/>
  <c r="N1307" i="6"/>
  <c r="N1308" i="6"/>
  <c r="N1309" i="6"/>
  <c r="N1310" i="6"/>
  <c r="N1311" i="6"/>
  <c r="N1312" i="6"/>
  <c r="N1313" i="6"/>
  <c r="N1314" i="6"/>
  <c r="N1315" i="6"/>
  <c r="N1316" i="6"/>
  <c r="N1317" i="6"/>
  <c r="N1318" i="6"/>
  <c r="N1319" i="6"/>
  <c r="N1320" i="6"/>
  <c r="N1321" i="6"/>
  <c r="N1322" i="6"/>
  <c r="N1323" i="6"/>
  <c r="N1324" i="6"/>
  <c r="N1325" i="6"/>
  <c r="N1326" i="6"/>
  <c r="N1327" i="6"/>
  <c r="N1328" i="6"/>
  <c r="N1329" i="6"/>
  <c r="N1330" i="6"/>
  <c r="N1331" i="6"/>
  <c r="N1332" i="6"/>
  <c r="N1333" i="6"/>
  <c r="N1334" i="6"/>
  <c r="N1335" i="6"/>
  <c r="N1336" i="6"/>
  <c r="N1337" i="6"/>
  <c r="N1338" i="6"/>
  <c r="N1339" i="6"/>
  <c r="N1340" i="6"/>
  <c r="N1341" i="6"/>
  <c r="N1342" i="6"/>
  <c r="N1343" i="6"/>
  <c r="N1344" i="6"/>
  <c r="N1345" i="6"/>
  <c r="N1346" i="6"/>
  <c r="N1347" i="6"/>
  <c r="N1348" i="6"/>
  <c r="N1349" i="6"/>
  <c r="N1350" i="6"/>
  <c r="N1351" i="6"/>
  <c r="N1352" i="6"/>
  <c r="N1353" i="6"/>
  <c r="N1354" i="6"/>
  <c r="N1355" i="6"/>
  <c r="N1356" i="6"/>
  <c r="N1357" i="6"/>
  <c r="N1358" i="6"/>
  <c r="N1359" i="6"/>
  <c r="N1360" i="6"/>
  <c r="N1361" i="6"/>
  <c r="N1362" i="6"/>
  <c r="N1363" i="6"/>
  <c r="N1364" i="6"/>
  <c r="N1365" i="6"/>
  <c r="N1366" i="6"/>
  <c r="N1367" i="6"/>
  <c r="N1368" i="6"/>
  <c r="N1369" i="6"/>
  <c r="N1370" i="6"/>
  <c r="N1371" i="6"/>
  <c r="N1372" i="6"/>
  <c r="N1373" i="6"/>
  <c r="N1374" i="6"/>
  <c r="N1375" i="6"/>
  <c r="N1376" i="6"/>
  <c r="N1377" i="6"/>
  <c r="N1378" i="6"/>
  <c r="N1379" i="6"/>
  <c r="N1380" i="6"/>
  <c r="N1381" i="6"/>
  <c r="N1382" i="6"/>
  <c r="N1383" i="6"/>
  <c r="N1384" i="6"/>
  <c r="N1385" i="6"/>
  <c r="N1386" i="6"/>
  <c r="N1387" i="6"/>
  <c r="N1388" i="6"/>
  <c r="N1389" i="6"/>
  <c r="N1390" i="6"/>
  <c r="N1391" i="6"/>
  <c r="N1392" i="6"/>
  <c r="N1393" i="6"/>
  <c r="N1394" i="6"/>
  <c r="N1395" i="6"/>
  <c r="N1396" i="6"/>
  <c r="N1397" i="6"/>
  <c r="N1398" i="6"/>
  <c r="N1399" i="6"/>
  <c r="N1400" i="6"/>
  <c r="N1401" i="6"/>
  <c r="N1402" i="6"/>
  <c r="N1403" i="6"/>
  <c r="N1404" i="6"/>
  <c r="N1405" i="6"/>
  <c r="N1406" i="6"/>
  <c r="N1407" i="6"/>
  <c r="N1408" i="6"/>
  <c r="N1409" i="6"/>
  <c r="N1410" i="6"/>
  <c r="N1411" i="6"/>
  <c r="N1412" i="6"/>
  <c r="N1413" i="6"/>
  <c r="N1414" i="6"/>
  <c r="N1415" i="6"/>
  <c r="N1416" i="6"/>
  <c r="N1417" i="6"/>
  <c r="N1418" i="6"/>
  <c r="N1419" i="6"/>
  <c r="N1420" i="6"/>
  <c r="N1421" i="6"/>
  <c r="N1422" i="6"/>
  <c r="N1423" i="6"/>
  <c r="N1424" i="6"/>
  <c r="N1425" i="6"/>
  <c r="N1426" i="6"/>
  <c r="N1427" i="6"/>
  <c r="N1428" i="6"/>
  <c r="N1429" i="6"/>
  <c r="N1430" i="6"/>
  <c r="N1431" i="6"/>
  <c r="N1432" i="6"/>
  <c r="N1433" i="6"/>
  <c r="N1434" i="6"/>
  <c r="N1435" i="6"/>
  <c r="N1436" i="6"/>
  <c r="N1437" i="6"/>
  <c r="N1438" i="6"/>
  <c r="N1439" i="6"/>
  <c r="N1440" i="6"/>
  <c r="N1441" i="6"/>
  <c r="N1442" i="6"/>
  <c r="N1443" i="6"/>
  <c r="N1444" i="6"/>
  <c r="N1445" i="6"/>
  <c r="N1446" i="6"/>
  <c r="N1447" i="6"/>
  <c r="N1448" i="6"/>
  <c r="N1449" i="6"/>
  <c r="N1450" i="6"/>
  <c r="N1451" i="6"/>
  <c r="N1452" i="6"/>
  <c r="N1453" i="6"/>
  <c r="N1454" i="6"/>
  <c r="N1455" i="6"/>
  <c r="N1456" i="6"/>
  <c r="N1457" i="6"/>
  <c r="N1458" i="6"/>
  <c r="N1459" i="6"/>
  <c r="N1460" i="6"/>
  <c r="N1461" i="6"/>
  <c r="N1462" i="6"/>
  <c r="N1463" i="6"/>
  <c r="N1464" i="6"/>
  <c r="N1465" i="6"/>
  <c r="N1466" i="6"/>
  <c r="N1467" i="6"/>
  <c r="N1468" i="6"/>
  <c r="N1469" i="6"/>
  <c r="N1470" i="6"/>
  <c r="N1471" i="6"/>
  <c r="N1472" i="6"/>
  <c r="N1473" i="6"/>
  <c r="N1474" i="6"/>
  <c r="N1475" i="6"/>
  <c r="N1476" i="6"/>
  <c r="N1477" i="6"/>
  <c r="N1478" i="6"/>
  <c r="N1479" i="6"/>
  <c r="N1480" i="6"/>
  <c r="N1481" i="6"/>
  <c r="N1482" i="6"/>
  <c r="N1483" i="6"/>
  <c r="N1484" i="6"/>
  <c r="N1485" i="6"/>
  <c r="N1486" i="6"/>
  <c r="N1487" i="6"/>
  <c r="N1488" i="6"/>
  <c r="N1489" i="6"/>
  <c r="N1490" i="6"/>
  <c r="N1491" i="6"/>
  <c r="N1492" i="6"/>
  <c r="N1493" i="6"/>
  <c r="N1494" i="6"/>
  <c r="N1495" i="6"/>
  <c r="N1496" i="6"/>
  <c r="N1497" i="6"/>
  <c r="N1498" i="6"/>
  <c r="N1499" i="6"/>
  <c r="N1500" i="6"/>
  <c r="N1501" i="6"/>
  <c r="N1502" i="6"/>
  <c r="N1503" i="6"/>
  <c r="N1504" i="6"/>
  <c r="N1505" i="6"/>
  <c r="N1506" i="6"/>
  <c r="N1507" i="6"/>
  <c r="N1508" i="6"/>
  <c r="N1509" i="6"/>
  <c r="N1510" i="6"/>
  <c r="N1511" i="6"/>
  <c r="N1512" i="6"/>
  <c r="N1513" i="6"/>
  <c r="N1514" i="6"/>
  <c r="N1515" i="6"/>
  <c r="N1516" i="6"/>
  <c r="N1517" i="6"/>
  <c r="N1518" i="6"/>
  <c r="N1519" i="6"/>
  <c r="N1520" i="6"/>
  <c r="N1521" i="6"/>
  <c r="N1522" i="6"/>
  <c r="N1523" i="6"/>
  <c r="N1524" i="6"/>
  <c r="N1525" i="6"/>
  <c r="N1526" i="6"/>
  <c r="N1527" i="6"/>
  <c r="N1528" i="6"/>
  <c r="N1529" i="6"/>
  <c r="N1530" i="6"/>
  <c r="N1531" i="6"/>
  <c r="N1532" i="6"/>
  <c r="N1533" i="6"/>
  <c r="N1534" i="6"/>
  <c r="N1535" i="6"/>
  <c r="N1536" i="6"/>
  <c r="N1537" i="6"/>
  <c r="N1538" i="6"/>
  <c r="N1539" i="6"/>
  <c r="N1540" i="6"/>
  <c r="N1541" i="6"/>
  <c r="N1542" i="6"/>
  <c r="N1543" i="6"/>
  <c r="N1544" i="6"/>
  <c r="N1545" i="6"/>
  <c r="N1546" i="6"/>
  <c r="N1547" i="6"/>
  <c r="N1548" i="6"/>
  <c r="N1549" i="6"/>
  <c r="N1550" i="6"/>
  <c r="N1551" i="6"/>
  <c r="N1552" i="6"/>
  <c r="N1553" i="6"/>
  <c r="N1554" i="6"/>
  <c r="N1555" i="6"/>
  <c r="N1556" i="6"/>
  <c r="N1557" i="6"/>
  <c r="N1558" i="6"/>
  <c r="N1559" i="6"/>
  <c r="N1560" i="6"/>
  <c r="N1561" i="6"/>
  <c r="N1562" i="6"/>
  <c r="N1563" i="6"/>
  <c r="N1564" i="6"/>
  <c r="N1565" i="6"/>
  <c r="N1566" i="6"/>
  <c r="N1567" i="6"/>
  <c r="N1568" i="6"/>
  <c r="N1569" i="6"/>
  <c r="N1570" i="6"/>
  <c r="N1571" i="6"/>
  <c r="N1572" i="6"/>
  <c r="N1573" i="6"/>
  <c r="N1574" i="6"/>
  <c r="N1575" i="6"/>
  <c r="N1576" i="6"/>
  <c r="N1577" i="6"/>
  <c r="N1578" i="6"/>
  <c r="N1579" i="6"/>
  <c r="N1580" i="6"/>
  <c r="N1581" i="6"/>
  <c r="N1582" i="6"/>
  <c r="N1583" i="6"/>
  <c r="N1584" i="6"/>
  <c r="N1585" i="6"/>
  <c r="N1586" i="6"/>
  <c r="N1587" i="6"/>
  <c r="N1588" i="6"/>
  <c r="N1589" i="6"/>
  <c r="N1590" i="6"/>
  <c r="N1591" i="6"/>
  <c r="N1592" i="6"/>
  <c r="N1593" i="6"/>
  <c r="N1594" i="6"/>
  <c r="N1595" i="6"/>
  <c r="N1596" i="6"/>
  <c r="N1597" i="6"/>
  <c r="N1598" i="6"/>
  <c r="N1599" i="6"/>
  <c r="N1600" i="6"/>
  <c r="N1601" i="6"/>
  <c r="N1602" i="6"/>
  <c r="N1603" i="6"/>
  <c r="N1604" i="6"/>
  <c r="N1605" i="6"/>
  <c r="N1606" i="6"/>
  <c r="N1607" i="6"/>
  <c r="N1608" i="6"/>
  <c r="N1609" i="6"/>
  <c r="N1610" i="6"/>
  <c r="N1611" i="6"/>
  <c r="N1612" i="6"/>
  <c r="N1613" i="6"/>
  <c r="N1614" i="6"/>
  <c r="N1615" i="6"/>
  <c r="N1616" i="6"/>
  <c r="N1617" i="6"/>
  <c r="N1618" i="6"/>
  <c r="N1619" i="6"/>
  <c r="N1620" i="6"/>
  <c r="N1621" i="6"/>
  <c r="N1622" i="6"/>
  <c r="N1623" i="6"/>
  <c r="N1624" i="6"/>
  <c r="N1625" i="6"/>
  <c r="N1626" i="6"/>
  <c r="N1627" i="6"/>
  <c r="N1628" i="6"/>
  <c r="N1629" i="6"/>
  <c r="N1630" i="6"/>
  <c r="N1631" i="6"/>
  <c r="N1632" i="6"/>
  <c r="N1633" i="6"/>
  <c r="N1634" i="6"/>
  <c r="N1635" i="6"/>
  <c r="N1636" i="6"/>
  <c r="N1637" i="6"/>
  <c r="N1638" i="6"/>
  <c r="N1639" i="6"/>
  <c r="N1640" i="6"/>
  <c r="N1641" i="6"/>
  <c r="N1642" i="6"/>
  <c r="N1643" i="6"/>
  <c r="N1644" i="6"/>
  <c r="N1645" i="6"/>
  <c r="N1646" i="6"/>
  <c r="N1647" i="6"/>
  <c r="N1648" i="6"/>
  <c r="N1649" i="6"/>
  <c r="N1650" i="6"/>
  <c r="N1651" i="6"/>
  <c r="N1652" i="6"/>
  <c r="N1653" i="6"/>
  <c r="N1654" i="6"/>
  <c r="N1655" i="6"/>
  <c r="N1656" i="6"/>
  <c r="N1657" i="6"/>
  <c r="N1658" i="6"/>
  <c r="N1659" i="6"/>
  <c r="N1660" i="6"/>
  <c r="N1661" i="6"/>
  <c r="N1662" i="6"/>
  <c r="N1663" i="6"/>
  <c r="N1664" i="6"/>
  <c r="N1665" i="6"/>
  <c r="N1666" i="6"/>
  <c r="N1667" i="6"/>
  <c r="N1668" i="6"/>
  <c r="N1669" i="6"/>
  <c r="N1670" i="6"/>
  <c r="N1671" i="6"/>
  <c r="N1672" i="6"/>
  <c r="N1673" i="6"/>
  <c r="N1674" i="6"/>
  <c r="N1675" i="6"/>
  <c r="N1676" i="6"/>
  <c r="N1677" i="6"/>
  <c r="N1678" i="6"/>
  <c r="N1679" i="6"/>
  <c r="N1680" i="6"/>
  <c r="N1681" i="6"/>
  <c r="N1682" i="6"/>
  <c r="N1683" i="6"/>
  <c r="N1684" i="6"/>
  <c r="N1685" i="6"/>
  <c r="N1686" i="6"/>
  <c r="N1687" i="6"/>
  <c r="N1688" i="6"/>
  <c r="N1689" i="6"/>
  <c r="N1690" i="6"/>
  <c r="N1691" i="6"/>
  <c r="N1692" i="6"/>
  <c r="N1693" i="6"/>
  <c r="N1694" i="6"/>
  <c r="N1695" i="6"/>
  <c r="N1696" i="6"/>
  <c r="N1697" i="6"/>
  <c r="N1698" i="6"/>
  <c r="N1699" i="6"/>
  <c r="N1700" i="6"/>
  <c r="N1701" i="6"/>
  <c r="N1702" i="6"/>
  <c r="N1703" i="6"/>
  <c r="N1704" i="6"/>
  <c r="N1705" i="6"/>
  <c r="N1706" i="6"/>
  <c r="N1707" i="6"/>
  <c r="N1708" i="6"/>
  <c r="N1709" i="6"/>
  <c r="N1710" i="6"/>
  <c r="N1711" i="6"/>
  <c r="N1712" i="6"/>
  <c r="N1713" i="6"/>
  <c r="N1714" i="6"/>
  <c r="N1715" i="6"/>
  <c r="N1716" i="6"/>
  <c r="N1717" i="6"/>
  <c r="N1718" i="6"/>
  <c r="N1719" i="6"/>
  <c r="N1720" i="6"/>
  <c r="N1721" i="6"/>
  <c r="N1722" i="6"/>
  <c r="N1723" i="6"/>
  <c r="N1724" i="6"/>
  <c r="N1725" i="6"/>
  <c r="N1726" i="6"/>
  <c r="N1727" i="6"/>
  <c r="N1728" i="6"/>
  <c r="N1729" i="6"/>
  <c r="N1730" i="6"/>
  <c r="N1731" i="6"/>
  <c r="N1732" i="6"/>
  <c r="N1733" i="6"/>
  <c r="N1734" i="6"/>
  <c r="N1735" i="6"/>
  <c r="N1736" i="6"/>
  <c r="N1737" i="6"/>
  <c r="N1738" i="6"/>
  <c r="N1739" i="6"/>
  <c r="N1740" i="6"/>
  <c r="N1741" i="6"/>
  <c r="N1742" i="6"/>
  <c r="N1743" i="6"/>
  <c r="N1744" i="6"/>
  <c r="N1745" i="6"/>
  <c r="N1746" i="6"/>
  <c r="N1747" i="6"/>
  <c r="N1748" i="6"/>
  <c r="N1749" i="6"/>
  <c r="N1750" i="6"/>
  <c r="N1751" i="6"/>
  <c r="N1752" i="6"/>
  <c r="N1753" i="6"/>
  <c r="N1754" i="6"/>
  <c r="N1755" i="6"/>
  <c r="N1756" i="6"/>
  <c r="N1757" i="6"/>
  <c r="N1758" i="6"/>
  <c r="N1759" i="6"/>
  <c r="N1760" i="6"/>
  <c r="N1761" i="6"/>
  <c r="N1762" i="6"/>
  <c r="N1763" i="6"/>
  <c r="N1764" i="6"/>
  <c r="N1765" i="6"/>
  <c r="N1766" i="6"/>
  <c r="N1767" i="6"/>
  <c r="N1768" i="6"/>
  <c r="N1769" i="6"/>
  <c r="N1770" i="6"/>
  <c r="N1771" i="6"/>
  <c r="N1772" i="6"/>
  <c r="N1773" i="6"/>
  <c r="N1774" i="6"/>
  <c r="N1775" i="6"/>
  <c r="N1776" i="6"/>
  <c r="N1777" i="6"/>
  <c r="N1778" i="6"/>
  <c r="N1779" i="6"/>
  <c r="N1780" i="6"/>
  <c r="N1781" i="6"/>
  <c r="N1782" i="6"/>
  <c r="N1783" i="6"/>
  <c r="N1784" i="6"/>
  <c r="N1785" i="6"/>
  <c r="N1786" i="6"/>
  <c r="N1787" i="6"/>
  <c r="N1788" i="6"/>
  <c r="N1789" i="6"/>
  <c r="N1790" i="6"/>
  <c r="N1791" i="6"/>
  <c r="N1792" i="6"/>
  <c r="N1793" i="6"/>
  <c r="N1794" i="6"/>
  <c r="N1795" i="6"/>
  <c r="N1796" i="6"/>
  <c r="N1797" i="6"/>
  <c r="N1798" i="6"/>
  <c r="N1799" i="6"/>
  <c r="N1800" i="6"/>
  <c r="N1801" i="6"/>
  <c r="N1802" i="6"/>
  <c r="N1803" i="6"/>
  <c r="N1804" i="6"/>
  <c r="N1805" i="6"/>
  <c r="N1806" i="6"/>
  <c r="N1807" i="6"/>
  <c r="N1808" i="6"/>
  <c r="N1809" i="6"/>
  <c r="N1810" i="6"/>
  <c r="N1811" i="6"/>
  <c r="N1812" i="6"/>
  <c r="N1813" i="6"/>
  <c r="N1814" i="6"/>
  <c r="N1815" i="6"/>
  <c r="N1816" i="6"/>
  <c r="N1817" i="6"/>
  <c r="N1818" i="6"/>
  <c r="N1819" i="6"/>
  <c r="N1820" i="6"/>
  <c r="N1821" i="6"/>
  <c r="N1822" i="6"/>
  <c r="N1823" i="6"/>
  <c r="N1824" i="6"/>
  <c r="N1825" i="6"/>
  <c r="N1826" i="6"/>
  <c r="N1827" i="6"/>
  <c r="N1828" i="6"/>
  <c r="N1829" i="6"/>
  <c r="N1830" i="6"/>
  <c r="N1831" i="6"/>
  <c r="N1832" i="6"/>
  <c r="N1833" i="6"/>
  <c r="N1834" i="6"/>
  <c r="N1835" i="6"/>
  <c r="N1836" i="6"/>
  <c r="N1837" i="6"/>
  <c r="N1838" i="6"/>
  <c r="N1839" i="6"/>
  <c r="N1840" i="6"/>
  <c r="N1841" i="6"/>
  <c r="N1842" i="6"/>
  <c r="N1843" i="6"/>
  <c r="N1844" i="6"/>
  <c r="N1845" i="6"/>
  <c r="N1846" i="6"/>
  <c r="N1847" i="6"/>
  <c r="N1848" i="6"/>
  <c r="N1849" i="6"/>
  <c r="N1850" i="6"/>
  <c r="N1851" i="6"/>
  <c r="N1852" i="6"/>
  <c r="N1853" i="6"/>
  <c r="N1854" i="6"/>
  <c r="N1855" i="6"/>
  <c r="N1856" i="6"/>
  <c r="N1857" i="6"/>
  <c r="N1858" i="6"/>
  <c r="N1859" i="6"/>
  <c r="N1860" i="6"/>
  <c r="N1861" i="6"/>
  <c r="N1862" i="6"/>
  <c r="N1863" i="6"/>
  <c r="N1864" i="6"/>
  <c r="N1865" i="6"/>
  <c r="N1866" i="6"/>
  <c r="N1867" i="6"/>
  <c r="N1868" i="6"/>
  <c r="N1869" i="6"/>
  <c r="N1870" i="6"/>
  <c r="N1871" i="6"/>
  <c r="N1872" i="6"/>
  <c r="N1873" i="6"/>
  <c r="N1874" i="6"/>
  <c r="N1875" i="6"/>
  <c r="N1876" i="6"/>
  <c r="N1877" i="6"/>
  <c r="N1878" i="6"/>
  <c r="N1879" i="6"/>
  <c r="N1880" i="6"/>
  <c r="N1881" i="6"/>
  <c r="N1882" i="6"/>
  <c r="N1883" i="6"/>
  <c r="N1884" i="6"/>
  <c r="N1885" i="6"/>
  <c r="N1886" i="6"/>
  <c r="N1887" i="6"/>
  <c r="N1888" i="6"/>
  <c r="N1889" i="6"/>
  <c r="N1890" i="6"/>
  <c r="N1891" i="6"/>
  <c r="N1892" i="6"/>
  <c r="N1893" i="6"/>
  <c r="N1894" i="6"/>
  <c r="N1895" i="6"/>
  <c r="N1896" i="6"/>
  <c r="N1897" i="6"/>
  <c r="N1898" i="6"/>
  <c r="N1899" i="6"/>
  <c r="N1900" i="6"/>
  <c r="N1901" i="6"/>
  <c r="N1902" i="6"/>
  <c r="N1903" i="6"/>
  <c r="N1904" i="6"/>
  <c r="N1905" i="6"/>
  <c r="N1906" i="6"/>
  <c r="N1907" i="6"/>
  <c r="N1908" i="6"/>
  <c r="N1909" i="6"/>
  <c r="N1910" i="6"/>
  <c r="N1911" i="6"/>
  <c r="N1912" i="6"/>
  <c r="N1913" i="6"/>
  <c r="N1914" i="6"/>
  <c r="N1915" i="6"/>
  <c r="N1916" i="6"/>
  <c r="N1917" i="6"/>
  <c r="N1918" i="6"/>
  <c r="N1919" i="6"/>
  <c r="N1920" i="6"/>
  <c r="N1921" i="6"/>
  <c r="N1922" i="6"/>
  <c r="N1923" i="6"/>
  <c r="N1924" i="6"/>
  <c r="N1925" i="6"/>
  <c r="N1926" i="6"/>
  <c r="N1927" i="6"/>
  <c r="N1928" i="6"/>
  <c r="N1929" i="6"/>
  <c r="N1930" i="6"/>
  <c r="N1931" i="6"/>
  <c r="N1932" i="6"/>
  <c r="N1933" i="6"/>
  <c r="N1934" i="6"/>
  <c r="N1935" i="6"/>
  <c r="N1936" i="6"/>
  <c r="N1937" i="6"/>
  <c r="N1938" i="6"/>
  <c r="N1939" i="6"/>
  <c r="N1940" i="6"/>
  <c r="N1941" i="6"/>
  <c r="N1942" i="6"/>
  <c r="N1943" i="6"/>
  <c r="N1944" i="6"/>
  <c r="N1945" i="6"/>
  <c r="N1946" i="6"/>
  <c r="N1947" i="6"/>
  <c r="N1948" i="6"/>
  <c r="N1949" i="6"/>
  <c r="N1950" i="6"/>
  <c r="N1951" i="6"/>
  <c r="N1952" i="6"/>
  <c r="N1953" i="6"/>
  <c r="N1954" i="6"/>
  <c r="N1955" i="6"/>
  <c r="N1956" i="6"/>
  <c r="N1957" i="6"/>
  <c r="N1958" i="6"/>
  <c r="N1959" i="6"/>
  <c r="N1960" i="6"/>
  <c r="N1961" i="6"/>
  <c r="N1962" i="6"/>
  <c r="N1963" i="6"/>
  <c r="N1964" i="6"/>
  <c r="N1965" i="6"/>
  <c r="N1966" i="6"/>
  <c r="N1967" i="6"/>
  <c r="N1968" i="6"/>
  <c r="N1969" i="6"/>
  <c r="N1970" i="6"/>
  <c r="N1971" i="6"/>
  <c r="N1972" i="6"/>
  <c r="N1973" i="6"/>
  <c r="N1974" i="6"/>
  <c r="N1975" i="6"/>
  <c r="N1976" i="6"/>
  <c r="N1977" i="6"/>
  <c r="N1978" i="6"/>
  <c r="N1979" i="6"/>
  <c r="N1980" i="6"/>
  <c r="N1981" i="6"/>
  <c r="N1982" i="6"/>
  <c r="N1983" i="6"/>
  <c r="N1984" i="6"/>
  <c r="N1985" i="6"/>
  <c r="N1986" i="6"/>
  <c r="N1987" i="6"/>
  <c r="N1988" i="6"/>
  <c r="N1989" i="6"/>
  <c r="N1990" i="6"/>
  <c r="N1991" i="6"/>
  <c r="N1992" i="6"/>
  <c r="N1993" i="6"/>
  <c r="N1994" i="6"/>
  <c r="N1995" i="6"/>
  <c r="N1996" i="6"/>
  <c r="N1997" i="6"/>
  <c r="N1998" i="6"/>
  <c r="N1999" i="6"/>
  <c r="N2000" i="6"/>
  <c r="N2001" i="6"/>
  <c r="N2002" i="6"/>
  <c r="N2003" i="6"/>
  <c r="N2004" i="6"/>
  <c r="N2005" i="6"/>
  <c r="N2006" i="6"/>
  <c r="N2007" i="6"/>
  <c r="N2008" i="6"/>
  <c r="N2009" i="6"/>
  <c r="N2010" i="6"/>
  <c r="N2011" i="6"/>
  <c r="N2012" i="6"/>
  <c r="N26" i="6"/>
  <c r="N25" i="6"/>
  <c r="K27" i="6"/>
  <c r="K29" i="6"/>
  <c r="A29" i="6" s="1"/>
  <c r="K30" i="6"/>
  <c r="P30" i="6" s="1"/>
  <c r="K31" i="6"/>
  <c r="K32" i="6"/>
  <c r="K33" i="6"/>
  <c r="A33" i="6" s="1"/>
  <c r="K34" i="6"/>
  <c r="P34" i="6" s="1"/>
  <c r="K35" i="6"/>
  <c r="K36" i="6"/>
  <c r="P36" i="6" s="1"/>
  <c r="K37" i="6"/>
  <c r="K38" i="6"/>
  <c r="A38" i="6" s="1"/>
  <c r="K39" i="6"/>
  <c r="K40" i="6"/>
  <c r="K41" i="6"/>
  <c r="K42" i="6"/>
  <c r="A42" i="6" s="1"/>
  <c r="K43" i="6"/>
  <c r="P43" i="6" s="1"/>
  <c r="K44" i="6"/>
  <c r="K45" i="6"/>
  <c r="K46" i="6"/>
  <c r="K47" i="6"/>
  <c r="A47" i="6" s="1"/>
  <c r="K48" i="6"/>
  <c r="A48" i="6" s="1"/>
  <c r="K49" i="6"/>
  <c r="K50" i="6"/>
  <c r="K51" i="6"/>
  <c r="K52" i="6"/>
  <c r="A52" i="6" s="1"/>
  <c r="K53" i="6"/>
  <c r="K54" i="6"/>
  <c r="A54" i="6" s="1"/>
  <c r="K55" i="6"/>
  <c r="K56" i="6"/>
  <c r="K57" i="6"/>
  <c r="K58" i="6"/>
  <c r="A58" i="6" s="1"/>
  <c r="K59" i="6"/>
  <c r="A59" i="6" s="1"/>
  <c r="K60" i="6"/>
  <c r="K61" i="6"/>
  <c r="K62" i="6"/>
  <c r="K63" i="6"/>
  <c r="A63" i="6" s="1"/>
  <c r="K64" i="6"/>
  <c r="A64" i="6" s="1"/>
  <c r="K65" i="6"/>
  <c r="K66" i="6"/>
  <c r="K67" i="6"/>
  <c r="K68" i="6"/>
  <c r="K69" i="6"/>
  <c r="K70" i="6"/>
  <c r="A70" i="6" s="1"/>
  <c r="K71" i="6"/>
  <c r="K72" i="6"/>
  <c r="K73" i="6"/>
  <c r="K74" i="6"/>
  <c r="A74" i="6" s="1"/>
  <c r="K75" i="6"/>
  <c r="K76" i="6"/>
  <c r="K77" i="6"/>
  <c r="K78" i="6"/>
  <c r="K79" i="6"/>
  <c r="K80" i="6"/>
  <c r="A80" i="6" s="1"/>
  <c r="K81" i="6"/>
  <c r="K82" i="6"/>
  <c r="K83" i="6"/>
  <c r="K84" i="6"/>
  <c r="A84" i="6" s="1"/>
  <c r="K85" i="6"/>
  <c r="K86" i="6"/>
  <c r="A86" i="6" s="1"/>
  <c r="K87" i="6"/>
  <c r="K88" i="6"/>
  <c r="K89" i="6"/>
  <c r="K90" i="6"/>
  <c r="A90" i="6" s="1"/>
  <c r="K91" i="6"/>
  <c r="A91" i="6" s="1"/>
  <c r="K92" i="6"/>
  <c r="K93" i="6"/>
  <c r="K94" i="6"/>
  <c r="K95" i="6"/>
  <c r="A95" i="6" s="1"/>
  <c r="K96" i="6"/>
  <c r="A96" i="6" s="1"/>
  <c r="K97" i="6"/>
  <c r="K98" i="6"/>
  <c r="K99" i="6"/>
  <c r="K100" i="6"/>
  <c r="A100" i="6" s="1"/>
  <c r="K101" i="6"/>
  <c r="K102" i="6"/>
  <c r="A102" i="6" s="1"/>
  <c r="K103" i="6"/>
  <c r="K104" i="6"/>
  <c r="K105" i="6"/>
  <c r="K106" i="6"/>
  <c r="A106" i="6" s="1"/>
  <c r="K107" i="6"/>
  <c r="P107" i="6" s="1"/>
  <c r="K108" i="6"/>
  <c r="K109" i="6"/>
  <c r="K110" i="6"/>
  <c r="K111" i="6"/>
  <c r="P111" i="6" s="1"/>
  <c r="K112" i="6"/>
  <c r="A112" i="6" s="1"/>
  <c r="K113" i="6"/>
  <c r="K114" i="6"/>
  <c r="K115" i="6"/>
  <c r="K116" i="6"/>
  <c r="A116" i="6" s="1"/>
  <c r="K117" i="6"/>
  <c r="K118" i="6"/>
  <c r="A118" i="6" s="1"/>
  <c r="K119" i="6"/>
  <c r="K120" i="6"/>
  <c r="K121" i="6"/>
  <c r="K122" i="6"/>
  <c r="P122" i="6" s="1"/>
  <c r="K123" i="6"/>
  <c r="A123" i="6" s="1"/>
  <c r="K124" i="6"/>
  <c r="K125" i="6"/>
  <c r="K126" i="6"/>
  <c r="K127" i="6"/>
  <c r="A127" i="6" s="1"/>
  <c r="K128" i="6"/>
  <c r="A128" i="6" s="1"/>
  <c r="K129" i="6"/>
  <c r="K130" i="6"/>
  <c r="K131" i="6"/>
  <c r="K132" i="6"/>
  <c r="K133" i="6"/>
  <c r="K134" i="6"/>
  <c r="A134" i="6" s="1"/>
  <c r="K135" i="6"/>
  <c r="K136" i="6"/>
  <c r="K137" i="6"/>
  <c r="K138" i="6"/>
  <c r="A138" i="6" s="1"/>
  <c r="K139" i="6"/>
  <c r="K140" i="6"/>
  <c r="K141" i="6"/>
  <c r="K142" i="6"/>
  <c r="K143" i="6"/>
  <c r="K144" i="6"/>
  <c r="A144" i="6" s="1"/>
  <c r="K145" i="6"/>
  <c r="K146" i="6"/>
  <c r="K147" i="6"/>
  <c r="K148" i="6"/>
  <c r="A148" i="6" s="1"/>
  <c r="K149" i="6"/>
  <c r="K150" i="6"/>
  <c r="A150" i="6" s="1"/>
  <c r="K151" i="6"/>
  <c r="K152" i="6"/>
  <c r="K153" i="6"/>
  <c r="K154" i="6"/>
  <c r="P154" i="6" s="1"/>
  <c r="K155" i="6"/>
  <c r="A155" i="6" s="1"/>
  <c r="K156" i="6"/>
  <c r="K157" i="6"/>
  <c r="K158" i="6"/>
  <c r="K159" i="6"/>
  <c r="A159" i="6" s="1"/>
  <c r="K160" i="6"/>
  <c r="A160" i="6" s="1"/>
  <c r="K161" i="6"/>
  <c r="K162" i="6"/>
  <c r="K163" i="6"/>
  <c r="K164" i="6"/>
  <c r="A164" i="6" s="1"/>
  <c r="K165" i="6"/>
  <c r="K166" i="6"/>
  <c r="A166" i="6" s="1"/>
  <c r="K167" i="6"/>
  <c r="K168" i="6"/>
  <c r="K169" i="6"/>
  <c r="K170" i="6"/>
  <c r="A170" i="6" s="1"/>
  <c r="K171" i="6"/>
  <c r="A171" i="6" s="1"/>
  <c r="K172" i="6"/>
  <c r="K173" i="6"/>
  <c r="K174" i="6"/>
  <c r="K175" i="6"/>
  <c r="A175" i="6" s="1"/>
  <c r="K176" i="6"/>
  <c r="A176" i="6" s="1"/>
  <c r="K177" i="6"/>
  <c r="K178" i="6"/>
  <c r="K179" i="6"/>
  <c r="K180" i="6"/>
  <c r="A180" i="6" s="1"/>
  <c r="K181" i="6"/>
  <c r="K182" i="6"/>
  <c r="A182" i="6" s="1"/>
  <c r="K183" i="6"/>
  <c r="K184" i="6"/>
  <c r="K185" i="6"/>
  <c r="K186" i="6"/>
  <c r="A186" i="6" s="1"/>
  <c r="K187" i="6"/>
  <c r="A187" i="6" s="1"/>
  <c r="K188" i="6"/>
  <c r="K189" i="6"/>
  <c r="K190" i="6"/>
  <c r="K191" i="6"/>
  <c r="A191" i="6" s="1"/>
  <c r="K192" i="6"/>
  <c r="A192" i="6" s="1"/>
  <c r="K193" i="6"/>
  <c r="K194" i="6"/>
  <c r="K195" i="6"/>
  <c r="K196" i="6"/>
  <c r="K197" i="6"/>
  <c r="K198" i="6"/>
  <c r="A198" i="6" s="1"/>
  <c r="K199" i="6"/>
  <c r="K200" i="6"/>
  <c r="K201" i="6"/>
  <c r="K202" i="6"/>
  <c r="A202" i="6" s="1"/>
  <c r="K203" i="6"/>
  <c r="K204" i="6"/>
  <c r="K205" i="6"/>
  <c r="K206" i="6"/>
  <c r="K207" i="6"/>
  <c r="K208" i="6"/>
  <c r="A208" i="6" s="1"/>
  <c r="K209" i="6"/>
  <c r="K210" i="6"/>
  <c r="K211" i="6"/>
  <c r="K212" i="6"/>
  <c r="A212" i="6" s="1"/>
  <c r="K213" i="6"/>
  <c r="K214" i="6"/>
  <c r="A214" i="6" s="1"/>
  <c r="K215" i="6"/>
  <c r="K216" i="6"/>
  <c r="K217" i="6"/>
  <c r="K218" i="6"/>
  <c r="P218" i="6" s="1"/>
  <c r="K219" i="6"/>
  <c r="A219" i="6" s="1"/>
  <c r="K220" i="6"/>
  <c r="K221" i="6"/>
  <c r="K222" i="6"/>
  <c r="K223" i="6"/>
  <c r="A223" i="6" s="1"/>
  <c r="K224" i="6"/>
  <c r="A224" i="6" s="1"/>
  <c r="K225" i="6"/>
  <c r="K226" i="6"/>
  <c r="K227" i="6"/>
  <c r="K228" i="6"/>
  <c r="P228" i="6" s="1"/>
  <c r="K229" i="6"/>
  <c r="K230" i="6"/>
  <c r="A230" i="6" s="1"/>
  <c r="K231" i="6"/>
  <c r="K232" i="6"/>
  <c r="K233" i="6"/>
  <c r="K234" i="6"/>
  <c r="A234" i="6" s="1"/>
  <c r="K235" i="6"/>
  <c r="P235" i="6" s="1"/>
  <c r="K236" i="6"/>
  <c r="K237" i="6"/>
  <c r="K238" i="6"/>
  <c r="K239" i="6"/>
  <c r="P239" i="6" s="1"/>
  <c r="K240" i="6"/>
  <c r="A240" i="6" s="1"/>
  <c r="K241" i="6"/>
  <c r="K242" i="6"/>
  <c r="K243" i="6"/>
  <c r="K244" i="6"/>
  <c r="A244" i="6" s="1"/>
  <c r="K245" i="6"/>
  <c r="K246" i="6"/>
  <c r="A246" i="6" s="1"/>
  <c r="K247" i="6"/>
  <c r="K248" i="6"/>
  <c r="K249" i="6"/>
  <c r="K250" i="6"/>
  <c r="A250" i="6" s="1"/>
  <c r="K251" i="6"/>
  <c r="A251" i="6" s="1"/>
  <c r="K252" i="6"/>
  <c r="K253" i="6"/>
  <c r="K254" i="6"/>
  <c r="K255" i="6"/>
  <c r="A255" i="6" s="1"/>
  <c r="K256" i="6"/>
  <c r="A256" i="6" s="1"/>
  <c r="K257" i="6"/>
  <c r="K258" i="6"/>
  <c r="K259" i="6"/>
  <c r="K260" i="6"/>
  <c r="K261" i="6"/>
  <c r="K262" i="6"/>
  <c r="A262" i="6" s="1"/>
  <c r="K263" i="6"/>
  <c r="K264" i="6"/>
  <c r="K265" i="6"/>
  <c r="K266" i="6"/>
  <c r="A266" i="6" s="1"/>
  <c r="K267" i="6"/>
  <c r="K268" i="6"/>
  <c r="K269" i="6"/>
  <c r="K270" i="6"/>
  <c r="K271" i="6"/>
  <c r="K272" i="6"/>
  <c r="A272" i="6" s="1"/>
  <c r="K273" i="6"/>
  <c r="K274" i="6"/>
  <c r="K275" i="6"/>
  <c r="K276" i="6"/>
  <c r="A276" i="6" s="1"/>
  <c r="K277" i="6"/>
  <c r="K278" i="6"/>
  <c r="A278" i="6" s="1"/>
  <c r="K279" i="6"/>
  <c r="K280" i="6"/>
  <c r="K281" i="6"/>
  <c r="K282" i="6"/>
  <c r="A282" i="6" s="1"/>
  <c r="K283" i="6"/>
  <c r="A283" i="6" s="1"/>
  <c r="K284" i="6"/>
  <c r="K285" i="6"/>
  <c r="K286" i="6"/>
  <c r="K287" i="6"/>
  <c r="A287" i="6" s="1"/>
  <c r="K288" i="6"/>
  <c r="A288" i="6" s="1"/>
  <c r="K289" i="6"/>
  <c r="K290" i="6"/>
  <c r="K291" i="6"/>
  <c r="K292" i="6"/>
  <c r="A292" i="6" s="1"/>
  <c r="K293" i="6"/>
  <c r="K294" i="6"/>
  <c r="A294" i="6" s="1"/>
  <c r="K295" i="6"/>
  <c r="K296" i="6"/>
  <c r="K297" i="6"/>
  <c r="A297" i="6" s="1"/>
  <c r="K298" i="6"/>
  <c r="A298" i="6" s="1"/>
  <c r="K299" i="6"/>
  <c r="P299" i="6" s="1"/>
  <c r="K300" i="6"/>
  <c r="K301" i="6"/>
  <c r="A301" i="6" s="1"/>
  <c r="K302" i="6"/>
  <c r="A302" i="6" s="1"/>
  <c r="K303" i="6"/>
  <c r="P303" i="6" s="1"/>
  <c r="K304" i="6"/>
  <c r="P304" i="6" s="1"/>
  <c r="K305" i="6"/>
  <c r="A305" i="6" s="1"/>
  <c r="K306" i="6"/>
  <c r="A306" i="6" s="1"/>
  <c r="K307" i="6"/>
  <c r="K308" i="6"/>
  <c r="P308" i="6" s="1"/>
  <c r="K309" i="6"/>
  <c r="A309" i="6" s="1"/>
  <c r="K310" i="6"/>
  <c r="P310" i="6" s="1"/>
  <c r="K311" i="6"/>
  <c r="K312" i="6"/>
  <c r="K313" i="6"/>
  <c r="A313" i="6" s="1"/>
  <c r="K314" i="6"/>
  <c r="P314" i="6" s="1"/>
  <c r="K315" i="6"/>
  <c r="P315" i="6" s="1"/>
  <c r="K316" i="6"/>
  <c r="K317" i="6"/>
  <c r="A317" i="6" s="1"/>
  <c r="K318" i="6"/>
  <c r="A318" i="6" s="1"/>
  <c r="K319" i="6"/>
  <c r="P319" i="6" s="1"/>
  <c r="K320" i="6"/>
  <c r="P320" i="6" s="1"/>
  <c r="K321" i="6"/>
  <c r="A321" i="6" s="1"/>
  <c r="K322" i="6"/>
  <c r="A322" i="6" s="1"/>
  <c r="K323" i="6"/>
  <c r="K324" i="6"/>
  <c r="K325" i="6"/>
  <c r="A325" i="6" s="1"/>
  <c r="K326" i="6"/>
  <c r="A326" i="6" s="1"/>
  <c r="K327" i="6"/>
  <c r="K328" i="6"/>
  <c r="K329" i="6"/>
  <c r="A329" i="6" s="1"/>
  <c r="K330" i="6"/>
  <c r="A330" i="6" s="1"/>
  <c r="K331" i="6"/>
  <c r="K332" i="6"/>
  <c r="K333" i="6"/>
  <c r="A333" i="6" s="1"/>
  <c r="K334" i="6"/>
  <c r="A334" i="6" s="1"/>
  <c r="K335" i="6"/>
  <c r="K336" i="6"/>
  <c r="P336" i="6" s="1"/>
  <c r="K337" i="6"/>
  <c r="A337" i="6" s="1"/>
  <c r="K338" i="6"/>
  <c r="A338" i="6" s="1"/>
  <c r="K339" i="6"/>
  <c r="K340" i="6"/>
  <c r="P340" i="6" s="1"/>
  <c r="K341" i="6"/>
  <c r="A341" i="6" s="1"/>
  <c r="K342" i="6"/>
  <c r="P342" i="6" s="1"/>
  <c r="K343" i="6"/>
  <c r="K344" i="6"/>
  <c r="K345" i="6"/>
  <c r="A345" i="6" s="1"/>
  <c r="K346" i="6"/>
  <c r="P346" i="6" s="1"/>
  <c r="K347" i="6"/>
  <c r="P347" i="6" s="1"/>
  <c r="K348" i="6"/>
  <c r="K349" i="6"/>
  <c r="A349" i="6" s="1"/>
  <c r="K350" i="6"/>
  <c r="A350" i="6" s="1"/>
  <c r="K351" i="6"/>
  <c r="P351" i="6" s="1"/>
  <c r="K352" i="6"/>
  <c r="P352" i="6" s="1"/>
  <c r="K353" i="6"/>
  <c r="A353" i="6" s="1"/>
  <c r="K354" i="6"/>
  <c r="A354" i="6" s="1"/>
  <c r="K355" i="6"/>
  <c r="K356" i="6"/>
  <c r="P356" i="6" s="1"/>
  <c r="K357" i="6"/>
  <c r="A357" i="6" s="1"/>
  <c r="K358" i="6"/>
  <c r="A358" i="6" s="1"/>
  <c r="K359" i="6"/>
  <c r="K360" i="6"/>
  <c r="K361" i="6"/>
  <c r="A361" i="6" s="1"/>
  <c r="K362" i="6"/>
  <c r="A362" i="6" s="1"/>
  <c r="K363" i="6"/>
  <c r="P363" i="6" s="1"/>
  <c r="K364" i="6"/>
  <c r="K365" i="6"/>
  <c r="A365" i="6" s="1"/>
  <c r="K366" i="6"/>
  <c r="A366" i="6" s="1"/>
  <c r="K367" i="6"/>
  <c r="P367" i="6" s="1"/>
  <c r="K368" i="6"/>
  <c r="P368" i="6" s="1"/>
  <c r="K369" i="6"/>
  <c r="A369" i="6" s="1"/>
  <c r="K370" i="6"/>
  <c r="A370" i="6" s="1"/>
  <c r="K371" i="6"/>
  <c r="K372" i="6"/>
  <c r="P372" i="6" s="1"/>
  <c r="K373" i="6"/>
  <c r="A373" i="6" s="1"/>
  <c r="K374" i="6"/>
  <c r="P374" i="6" s="1"/>
  <c r="K375" i="6"/>
  <c r="K376" i="6"/>
  <c r="K377" i="6"/>
  <c r="A377" i="6" s="1"/>
  <c r="K378" i="6"/>
  <c r="P378" i="6" s="1"/>
  <c r="K379" i="6"/>
  <c r="P379" i="6" s="1"/>
  <c r="K380" i="6"/>
  <c r="K381" i="6"/>
  <c r="A381" i="6" s="1"/>
  <c r="K382" i="6"/>
  <c r="A382" i="6" s="1"/>
  <c r="K383" i="6"/>
  <c r="P383" i="6" s="1"/>
  <c r="K384" i="6"/>
  <c r="P384" i="6" s="1"/>
  <c r="K385" i="6"/>
  <c r="A385" i="6" s="1"/>
  <c r="K386" i="6"/>
  <c r="A386" i="6" s="1"/>
  <c r="K387" i="6"/>
  <c r="K388" i="6"/>
  <c r="K389" i="6"/>
  <c r="A389" i="6" s="1"/>
  <c r="K390" i="6"/>
  <c r="A390" i="6" s="1"/>
  <c r="K391" i="6"/>
  <c r="K392" i="6"/>
  <c r="K393" i="6"/>
  <c r="A393" i="6" s="1"/>
  <c r="K394" i="6"/>
  <c r="A394" i="6" s="1"/>
  <c r="K395" i="6"/>
  <c r="K396" i="6"/>
  <c r="K397" i="6"/>
  <c r="A397" i="6" s="1"/>
  <c r="K398" i="6"/>
  <c r="A398" i="6" s="1"/>
  <c r="K399" i="6"/>
  <c r="K400" i="6"/>
  <c r="P400" i="6" s="1"/>
  <c r="K401" i="6"/>
  <c r="A401" i="6" s="1"/>
  <c r="K402" i="6"/>
  <c r="A402" i="6" s="1"/>
  <c r="K403" i="6"/>
  <c r="K404" i="6"/>
  <c r="P404" i="6" s="1"/>
  <c r="K405" i="6"/>
  <c r="A405" i="6" s="1"/>
  <c r="K406" i="6"/>
  <c r="P406" i="6" s="1"/>
  <c r="K407" i="6"/>
  <c r="K408" i="6"/>
  <c r="K409" i="6"/>
  <c r="A409" i="6" s="1"/>
  <c r="K410" i="6"/>
  <c r="P410" i="6" s="1"/>
  <c r="K411" i="6"/>
  <c r="P411" i="6" s="1"/>
  <c r="K412" i="6"/>
  <c r="K413" i="6"/>
  <c r="A413" i="6" s="1"/>
  <c r="K414" i="6"/>
  <c r="A414" i="6" s="1"/>
  <c r="K415" i="6"/>
  <c r="P415" i="6" s="1"/>
  <c r="K416" i="6"/>
  <c r="P416" i="6" s="1"/>
  <c r="K417" i="6"/>
  <c r="A417" i="6" s="1"/>
  <c r="K418" i="6"/>
  <c r="A418" i="6" s="1"/>
  <c r="K419" i="6"/>
  <c r="K420" i="6"/>
  <c r="P420" i="6" s="1"/>
  <c r="K421" i="6"/>
  <c r="A421" i="6" s="1"/>
  <c r="K422" i="6"/>
  <c r="A422" i="6" s="1"/>
  <c r="K423" i="6"/>
  <c r="K424" i="6"/>
  <c r="K425" i="6"/>
  <c r="A425" i="6" s="1"/>
  <c r="K426" i="6"/>
  <c r="A426" i="6" s="1"/>
  <c r="K427" i="6"/>
  <c r="P427" i="6" s="1"/>
  <c r="K428" i="6"/>
  <c r="K429" i="6"/>
  <c r="A429" i="6" s="1"/>
  <c r="K430" i="6"/>
  <c r="A430" i="6" s="1"/>
  <c r="K431" i="6"/>
  <c r="P431" i="6" s="1"/>
  <c r="K432" i="6"/>
  <c r="P432" i="6" s="1"/>
  <c r="K433" i="6"/>
  <c r="A433" i="6" s="1"/>
  <c r="K434" i="6"/>
  <c r="A434" i="6" s="1"/>
  <c r="K435" i="6"/>
  <c r="K436" i="6"/>
  <c r="P436" i="6" s="1"/>
  <c r="K437" i="6"/>
  <c r="A437" i="6" s="1"/>
  <c r="K438" i="6"/>
  <c r="P438" i="6" s="1"/>
  <c r="K439" i="6"/>
  <c r="K440" i="6"/>
  <c r="K441" i="6"/>
  <c r="A441" i="6" s="1"/>
  <c r="K442" i="6"/>
  <c r="P442" i="6" s="1"/>
  <c r="K443" i="6"/>
  <c r="P443" i="6" s="1"/>
  <c r="K444" i="6"/>
  <c r="K445" i="6"/>
  <c r="A445" i="6" s="1"/>
  <c r="K446" i="6"/>
  <c r="A446" i="6" s="1"/>
  <c r="K447" i="6"/>
  <c r="P447" i="6" s="1"/>
  <c r="K448" i="6"/>
  <c r="P448" i="6" s="1"/>
  <c r="K449" i="6"/>
  <c r="A449" i="6" s="1"/>
  <c r="K450" i="6"/>
  <c r="A450" i="6" s="1"/>
  <c r="K451" i="6"/>
  <c r="K452" i="6"/>
  <c r="K453" i="6"/>
  <c r="A453" i="6" s="1"/>
  <c r="K454" i="6"/>
  <c r="A454" i="6" s="1"/>
  <c r="K455" i="6"/>
  <c r="K456" i="6"/>
  <c r="K457" i="6"/>
  <c r="A457" i="6" s="1"/>
  <c r="K458" i="6"/>
  <c r="A458" i="6" s="1"/>
  <c r="K459" i="6"/>
  <c r="K460" i="6"/>
  <c r="K461" i="6"/>
  <c r="A461" i="6" s="1"/>
  <c r="K462" i="6"/>
  <c r="A462" i="6" s="1"/>
  <c r="K463" i="6"/>
  <c r="K464" i="6"/>
  <c r="P464" i="6" s="1"/>
  <c r="K465" i="6"/>
  <c r="A465" i="6" s="1"/>
  <c r="K466" i="6"/>
  <c r="A466" i="6" s="1"/>
  <c r="K467" i="6"/>
  <c r="K468" i="6"/>
  <c r="P468" i="6" s="1"/>
  <c r="K469" i="6"/>
  <c r="A469" i="6" s="1"/>
  <c r="K470" i="6"/>
  <c r="P470" i="6" s="1"/>
  <c r="K471" i="6"/>
  <c r="K472" i="6"/>
  <c r="K473" i="6"/>
  <c r="A473" i="6" s="1"/>
  <c r="K474" i="6"/>
  <c r="P474" i="6" s="1"/>
  <c r="K475" i="6"/>
  <c r="P475" i="6" s="1"/>
  <c r="K476" i="6"/>
  <c r="K477" i="6"/>
  <c r="A477" i="6" s="1"/>
  <c r="K478" i="6"/>
  <c r="A478" i="6" s="1"/>
  <c r="K479" i="6"/>
  <c r="P479" i="6" s="1"/>
  <c r="K480" i="6"/>
  <c r="P480" i="6" s="1"/>
  <c r="K481" i="6"/>
  <c r="A481" i="6" s="1"/>
  <c r="K482" i="6"/>
  <c r="A482" i="6" s="1"/>
  <c r="K483" i="6"/>
  <c r="K484" i="6"/>
  <c r="P484" i="6" s="1"/>
  <c r="K485" i="6"/>
  <c r="A485" i="6" s="1"/>
  <c r="K486" i="6"/>
  <c r="A486" i="6" s="1"/>
  <c r="K487" i="6"/>
  <c r="K488" i="6"/>
  <c r="K489" i="6"/>
  <c r="A489" i="6" s="1"/>
  <c r="K490" i="6"/>
  <c r="A490" i="6" s="1"/>
  <c r="K491" i="6"/>
  <c r="P491" i="6" s="1"/>
  <c r="K492" i="6"/>
  <c r="K493" i="6"/>
  <c r="A493" i="6" s="1"/>
  <c r="K494" i="6"/>
  <c r="A494" i="6" s="1"/>
  <c r="K495" i="6"/>
  <c r="P495" i="6" s="1"/>
  <c r="K496" i="6"/>
  <c r="P496" i="6" s="1"/>
  <c r="K497" i="6"/>
  <c r="A497" i="6" s="1"/>
  <c r="K498" i="6"/>
  <c r="A498" i="6" s="1"/>
  <c r="K499" i="6"/>
  <c r="K500" i="6"/>
  <c r="P500" i="6" s="1"/>
  <c r="K501" i="6"/>
  <c r="A501" i="6" s="1"/>
  <c r="K502" i="6"/>
  <c r="P502" i="6" s="1"/>
  <c r="K503" i="6"/>
  <c r="K504" i="6"/>
  <c r="K505" i="6"/>
  <c r="A505" i="6" s="1"/>
  <c r="K506" i="6"/>
  <c r="P506" i="6" s="1"/>
  <c r="K507" i="6"/>
  <c r="P507" i="6" s="1"/>
  <c r="K508" i="6"/>
  <c r="K509" i="6"/>
  <c r="A509" i="6" s="1"/>
  <c r="K510" i="6"/>
  <c r="A510" i="6" s="1"/>
  <c r="K511" i="6"/>
  <c r="P511" i="6" s="1"/>
  <c r="K512" i="6"/>
  <c r="P512" i="6" s="1"/>
  <c r="K513" i="6"/>
  <c r="A513" i="6" s="1"/>
  <c r="K514" i="6"/>
  <c r="A514" i="6" s="1"/>
  <c r="K515" i="6"/>
  <c r="K516" i="6"/>
  <c r="K517" i="6"/>
  <c r="A517" i="6" s="1"/>
  <c r="K518" i="6"/>
  <c r="A518" i="6" s="1"/>
  <c r="K519" i="6"/>
  <c r="K520" i="6"/>
  <c r="K521" i="6"/>
  <c r="A521" i="6" s="1"/>
  <c r="K522" i="6"/>
  <c r="A522" i="6" s="1"/>
  <c r="K523" i="6"/>
  <c r="K524" i="6"/>
  <c r="K525" i="6"/>
  <c r="A525" i="6" s="1"/>
  <c r="K526" i="6"/>
  <c r="A526" i="6" s="1"/>
  <c r="K527" i="6"/>
  <c r="K528" i="6"/>
  <c r="P528" i="6" s="1"/>
  <c r="K529" i="6"/>
  <c r="A529" i="6" s="1"/>
  <c r="K530" i="6"/>
  <c r="A530" i="6" s="1"/>
  <c r="K531" i="6"/>
  <c r="K532" i="6"/>
  <c r="P532" i="6" s="1"/>
  <c r="K533" i="6"/>
  <c r="A533" i="6" s="1"/>
  <c r="K534" i="6"/>
  <c r="P534" i="6" s="1"/>
  <c r="K535" i="6"/>
  <c r="K536" i="6"/>
  <c r="K537" i="6"/>
  <c r="A537" i="6" s="1"/>
  <c r="K538" i="6"/>
  <c r="P538" i="6" s="1"/>
  <c r="K539" i="6"/>
  <c r="P539" i="6" s="1"/>
  <c r="K540" i="6"/>
  <c r="K541" i="6"/>
  <c r="A541" i="6" s="1"/>
  <c r="K542" i="6"/>
  <c r="A542" i="6" s="1"/>
  <c r="K543" i="6"/>
  <c r="P543" i="6" s="1"/>
  <c r="K544" i="6"/>
  <c r="P544" i="6" s="1"/>
  <c r="K545" i="6"/>
  <c r="A545" i="6" s="1"/>
  <c r="K546" i="6"/>
  <c r="A546" i="6" s="1"/>
  <c r="K547" i="6"/>
  <c r="K548" i="6"/>
  <c r="P548" i="6" s="1"/>
  <c r="K549" i="6"/>
  <c r="A549" i="6" s="1"/>
  <c r="K550" i="6"/>
  <c r="A550" i="6" s="1"/>
  <c r="K551" i="6"/>
  <c r="K552" i="6"/>
  <c r="K553" i="6"/>
  <c r="A553" i="6" s="1"/>
  <c r="K554" i="6"/>
  <c r="A554" i="6" s="1"/>
  <c r="K555" i="6"/>
  <c r="P555" i="6" s="1"/>
  <c r="K556" i="6"/>
  <c r="K557" i="6"/>
  <c r="A557" i="6" s="1"/>
  <c r="K558" i="6"/>
  <c r="A558" i="6" s="1"/>
  <c r="K559" i="6"/>
  <c r="P559" i="6" s="1"/>
  <c r="K560" i="6"/>
  <c r="P560" i="6" s="1"/>
  <c r="K561" i="6"/>
  <c r="A561" i="6" s="1"/>
  <c r="K562" i="6"/>
  <c r="A562" i="6" s="1"/>
  <c r="K563" i="6"/>
  <c r="K564" i="6"/>
  <c r="P564" i="6" s="1"/>
  <c r="K565" i="6"/>
  <c r="A565" i="6" s="1"/>
  <c r="K566" i="6"/>
  <c r="P566" i="6" s="1"/>
  <c r="K567" i="6"/>
  <c r="K568" i="6"/>
  <c r="K569" i="6"/>
  <c r="A569" i="6" s="1"/>
  <c r="K570" i="6"/>
  <c r="P570" i="6" s="1"/>
  <c r="K571" i="6"/>
  <c r="P571" i="6" s="1"/>
  <c r="K572" i="6"/>
  <c r="K573" i="6"/>
  <c r="A573" i="6" s="1"/>
  <c r="K574" i="6"/>
  <c r="A574" i="6" s="1"/>
  <c r="K575" i="6"/>
  <c r="P575" i="6" s="1"/>
  <c r="K576" i="6"/>
  <c r="P576" i="6" s="1"/>
  <c r="K577" i="6"/>
  <c r="A577" i="6" s="1"/>
  <c r="K578" i="6"/>
  <c r="A578" i="6" s="1"/>
  <c r="K579" i="6"/>
  <c r="K580" i="6"/>
  <c r="K581" i="6"/>
  <c r="A581" i="6" s="1"/>
  <c r="K582" i="6"/>
  <c r="A582" i="6" s="1"/>
  <c r="K583" i="6"/>
  <c r="K584" i="6"/>
  <c r="K585" i="6"/>
  <c r="A585" i="6" s="1"/>
  <c r="K586" i="6"/>
  <c r="A586" i="6" s="1"/>
  <c r="K587" i="6"/>
  <c r="K588" i="6"/>
  <c r="K589" i="6"/>
  <c r="A589" i="6" s="1"/>
  <c r="K590" i="6"/>
  <c r="A590" i="6" s="1"/>
  <c r="K591" i="6"/>
  <c r="K592" i="6"/>
  <c r="P592" i="6" s="1"/>
  <c r="K593" i="6"/>
  <c r="A593" i="6" s="1"/>
  <c r="K594" i="6"/>
  <c r="A594" i="6" s="1"/>
  <c r="K595" i="6"/>
  <c r="K596" i="6"/>
  <c r="P596" i="6" s="1"/>
  <c r="K597" i="6"/>
  <c r="A597" i="6" s="1"/>
  <c r="K598" i="6"/>
  <c r="P598" i="6" s="1"/>
  <c r="K599" i="6"/>
  <c r="K600" i="6"/>
  <c r="K601" i="6"/>
  <c r="A601" i="6" s="1"/>
  <c r="K602" i="6"/>
  <c r="P602" i="6" s="1"/>
  <c r="K603" i="6"/>
  <c r="P603" i="6" s="1"/>
  <c r="K604" i="6"/>
  <c r="K605" i="6"/>
  <c r="A605" i="6" s="1"/>
  <c r="K606" i="6"/>
  <c r="A606" i="6" s="1"/>
  <c r="K607" i="6"/>
  <c r="P607" i="6" s="1"/>
  <c r="K608" i="6"/>
  <c r="P608" i="6" s="1"/>
  <c r="K609" i="6"/>
  <c r="A609" i="6" s="1"/>
  <c r="K610" i="6"/>
  <c r="A610" i="6" s="1"/>
  <c r="K611" i="6"/>
  <c r="K612" i="6"/>
  <c r="P612" i="6" s="1"/>
  <c r="K613" i="6"/>
  <c r="A613" i="6" s="1"/>
  <c r="K614" i="6"/>
  <c r="A614" i="6" s="1"/>
  <c r="K615" i="6"/>
  <c r="K616" i="6"/>
  <c r="K617" i="6"/>
  <c r="A617" i="6" s="1"/>
  <c r="K618" i="6"/>
  <c r="A618" i="6" s="1"/>
  <c r="K619" i="6"/>
  <c r="P619" i="6" s="1"/>
  <c r="K620" i="6"/>
  <c r="K621" i="6"/>
  <c r="A621" i="6" s="1"/>
  <c r="K622" i="6"/>
  <c r="A622" i="6" s="1"/>
  <c r="K623" i="6"/>
  <c r="P623" i="6" s="1"/>
  <c r="K624" i="6"/>
  <c r="P624" i="6" s="1"/>
  <c r="K625" i="6"/>
  <c r="A625" i="6" s="1"/>
  <c r="K626" i="6"/>
  <c r="A626" i="6" s="1"/>
  <c r="K627" i="6"/>
  <c r="K628" i="6"/>
  <c r="P628" i="6" s="1"/>
  <c r="K629" i="6"/>
  <c r="A629" i="6" s="1"/>
  <c r="K630" i="6"/>
  <c r="P630" i="6" s="1"/>
  <c r="K631" i="6"/>
  <c r="K632" i="6"/>
  <c r="K633" i="6"/>
  <c r="A633" i="6" s="1"/>
  <c r="K634" i="6"/>
  <c r="P634" i="6" s="1"/>
  <c r="K635" i="6"/>
  <c r="P635" i="6" s="1"/>
  <c r="K636" i="6"/>
  <c r="K637" i="6"/>
  <c r="A637" i="6" s="1"/>
  <c r="K638" i="6"/>
  <c r="A638" i="6" s="1"/>
  <c r="K639" i="6"/>
  <c r="P639" i="6" s="1"/>
  <c r="K640" i="6"/>
  <c r="P640" i="6" s="1"/>
  <c r="K641" i="6"/>
  <c r="A641" i="6" s="1"/>
  <c r="K642" i="6"/>
  <c r="A642" i="6" s="1"/>
  <c r="K643" i="6"/>
  <c r="K644" i="6"/>
  <c r="K645" i="6"/>
  <c r="A645" i="6" s="1"/>
  <c r="K646" i="6"/>
  <c r="A646" i="6" s="1"/>
  <c r="K647" i="6"/>
  <c r="K648" i="6"/>
  <c r="K649" i="6"/>
  <c r="A649" i="6" s="1"/>
  <c r="K650" i="6"/>
  <c r="A650" i="6" s="1"/>
  <c r="K651" i="6"/>
  <c r="K652" i="6"/>
  <c r="K653" i="6"/>
  <c r="A653" i="6" s="1"/>
  <c r="K654" i="6"/>
  <c r="A654" i="6" s="1"/>
  <c r="K655" i="6"/>
  <c r="K656" i="6"/>
  <c r="P656" i="6" s="1"/>
  <c r="K657" i="6"/>
  <c r="A657" i="6" s="1"/>
  <c r="K658" i="6"/>
  <c r="A658" i="6" s="1"/>
  <c r="K659" i="6"/>
  <c r="K660" i="6"/>
  <c r="P660" i="6" s="1"/>
  <c r="K661" i="6"/>
  <c r="A661" i="6" s="1"/>
  <c r="K662" i="6"/>
  <c r="P662" i="6" s="1"/>
  <c r="K663" i="6"/>
  <c r="K664" i="6"/>
  <c r="K665" i="6"/>
  <c r="A665" i="6" s="1"/>
  <c r="K666" i="6"/>
  <c r="P666" i="6" s="1"/>
  <c r="K667" i="6"/>
  <c r="P667" i="6" s="1"/>
  <c r="K668" i="6"/>
  <c r="K669" i="6"/>
  <c r="A669" i="6" s="1"/>
  <c r="K670" i="6"/>
  <c r="A670" i="6" s="1"/>
  <c r="K671" i="6"/>
  <c r="P671" i="6" s="1"/>
  <c r="K672" i="6"/>
  <c r="P672" i="6" s="1"/>
  <c r="K673" i="6"/>
  <c r="A673" i="6" s="1"/>
  <c r="K674" i="6"/>
  <c r="A674" i="6" s="1"/>
  <c r="K675" i="6"/>
  <c r="K676" i="6"/>
  <c r="P676" i="6" s="1"/>
  <c r="K677" i="6"/>
  <c r="A677" i="6" s="1"/>
  <c r="K678" i="6"/>
  <c r="A678" i="6" s="1"/>
  <c r="K679" i="6"/>
  <c r="K680" i="6"/>
  <c r="K681" i="6"/>
  <c r="A681" i="6" s="1"/>
  <c r="K682" i="6"/>
  <c r="A682" i="6" s="1"/>
  <c r="K683" i="6"/>
  <c r="P683" i="6" s="1"/>
  <c r="K684" i="6"/>
  <c r="K685" i="6"/>
  <c r="A685" i="6" s="1"/>
  <c r="K686" i="6"/>
  <c r="A686" i="6" s="1"/>
  <c r="K687" i="6"/>
  <c r="P687" i="6" s="1"/>
  <c r="K688" i="6"/>
  <c r="P688" i="6" s="1"/>
  <c r="K689" i="6"/>
  <c r="A689" i="6" s="1"/>
  <c r="K690" i="6"/>
  <c r="A690" i="6" s="1"/>
  <c r="K691" i="6"/>
  <c r="K692" i="6"/>
  <c r="P692" i="6" s="1"/>
  <c r="K693" i="6"/>
  <c r="A693" i="6" s="1"/>
  <c r="K694" i="6"/>
  <c r="P694" i="6" s="1"/>
  <c r="K695" i="6"/>
  <c r="K696" i="6"/>
  <c r="K697" i="6"/>
  <c r="A697" i="6" s="1"/>
  <c r="K698" i="6"/>
  <c r="P698" i="6" s="1"/>
  <c r="K699" i="6"/>
  <c r="P699" i="6" s="1"/>
  <c r="K700" i="6"/>
  <c r="K701" i="6"/>
  <c r="A701" i="6" s="1"/>
  <c r="K702" i="6"/>
  <c r="A702" i="6" s="1"/>
  <c r="K703" i="6"/>
  <c r="P703" i="6" s="1"/>
  <c r="K704" i="6"/>
  <c r="P704" i="6" s="1"/>
  <c r="K705" i="6"/>
  <c r="A705" i="6" s="1"/>
  <c r="K706" i="6"/>
  <c r="A706" i="6" s="1"/>
  <c r="K707" i="6"/>
  <c r="K708" i="6"/>
  <c r="K709" i="6"/>
  <c r="A709" i="6" s="1"/>
  <c r="K710" i="6"/>
  <c r="A710" i="6" s="1"/>
  <c r="K711" i="6"/>
  <c r="K712" i="6"/>
  <c r="K713" i="6"/>
  <c r="A713" i="6" s="1"/>
  <c r="K714" i="6"/>
  <c r="A714" i="6" s="1"/>
  <c r="K715" i="6"/>
  <c r="K716" i="6"/>
  <c r="K717" i="6"/>
  <c r="A717" i="6" s="1"/>
  <c r="K718" i="6"/>
  <c r="A718" i="6" s="1"/>
  <c r="K719" i="6"/>
  <c r="K720" i="6"/>
  <c r="P720" i="6" s="1"/>
  <c r="K721" i="6"/>
  <c r="A721" i="6" s="1"/>
  <c r="K722" i="6"/>
  <c r="A722" i="6" s="1"/>
  <c r="K723" i="6"/>
  <c r="K724" i="6"/>
  <c r="P724" i="6" s="1"/>
  <c r="K725" i="6"/>
  <c r="A725" i="6" s="1"/>
  <c r="K726" i="6"/>
  <c r="P726" i="6" s="1"/>
  <c r="K727" i="6"/>
  <c r="K728" i="6"/>
  <c r="K729" i="6"/>
  <c r="A729" i="6" s="1"/>
  <c r="K730" i="6"/>
  <c r="P730" i="6" s="1"/>
  <c r="K731" i="6"/>
  <c r="P731" i="6" s="1"/>
  <c r="K732" i="6"/>
  <c r="K733" i="6"/>
  <c r="A733" i="6" s="1"/>
  <c r="K734" i="6"/>
  <c r="A734" i="6" s="1"/>
  <c r="K735" i="6"/>
  <c r="P735" i="6" s="1"/>
  <c r="K736" i="6"/>
  <c r="P736" i="6" s="1"/>
  <c r="K737" i="6"/>
  <c r="A737" i="6" s="1"/>
  <c r="K738" i="6"/>
  <c r="A738" i="6" s="1"/>
  <c r="K739" i="6"/>
  <c r="K740" i="6"/>
  <c r="P740" i="6" s="1"/>
  <c r="K741" i="6"/>
  <c r="A741" i="6" s="1"/>
  <c r="K742" i="6"/>
  <c r="A742" i="6" s="1"/>
  <c r="K743" i="6"/>
  <c r="K744" i="6"/>
  <c r="K745" i="6"/>
  <c r="A745" i="6" s="1"/>
  <c r="K746" i="6"/>
  <c r="A746" i="6" s="1"/>
  <c r="K747" i="6"/>
  <c r="P747" i="6" s="1"/>
  <c r="K748" i="6"/>
  <c r="K749" i="6"/>
  <c r="A749" i="6" s="1"/>
  <c r="K750" i="6"/>
  <c r="A750" i="6" s="1"/>
  <c r="K751" i="6"/>
  <c r="P751" i="6" s="1"/>
  <c r="K752" i="6"/>
  <c r="P752" i="6" s="1"/>
  <c r="K753" i="6"/>
  <c r="A753" i="6" s="1"/>
  <c r="K754" i="6"/>
  <c r="A754" i="6" s="1"/>
  <c r="K755" i="6"/>
  <c r="K756" i="6"/>
  <c r="P756" i="6" s="1"/>
  <c r="K757" i="6"/>
  <c r="A757" i="6" s="1"/>
  <c r="K758" i="6"/>
  <c r="P758" i="6" s="1"/>
  <c r="K759" i="6"/>
  <c r="K760" i="6"/>
  <c r="K761" i="6"/>
  <c r="A761" i="6" s="1"/>
  <c r="K762" i="6"/>
  <c r="P762" i="6" s="1"/>
  <c r="K763" i="6"/>
  <c r="P763" i="6" s="1"/>
  <c r="K764" i="6"/>
  <c r="K765" i="6"/>
  <c r="A765" i="6" s="1"/>
  <c r="K766" i="6"/>
  <c r="A766" i="6" s="1"/>
  <c r="K767" i="6"/>
  <c r="P767" i="6" s="1"/>
  <c r="K768" i="6"/>
  <c r="P768" i="6" s="1"/>
  <c r="K769" i="6"/>
  <c r="A769" i="6" s="1"/>
  <c r="K770" i="6"/>
  <c r="A770" i="6" s="1"/>
  <c r="K771" i="6"/>
  <c r="K772" i="6"/>
  <c r="K773" i="6"/>
  <c r="A773" i="6" s="1"/>
  <c r="K774" i="6"/>
  <c r="A774" i="6" s="1"/>
  <c r="K775" i="6"/>
  <c r="K776" i="6"/>
  <c r="K777" i="6"/>
  <c r="A777" i="6" s="1"/>
  <c r="K778" i="6"/>
  <c r="A778" i="6" s="1"/>
  <c r="K779" i="6"/>
  <c r="K780" i="6"/>
  <c r="K781" i="6"/>
  <c r="A781" i="6" s="1"/>
  <c r="K782" i="6"/>
  <c r="A782" i="6" s="1"/>
  <c r="K783" i="6"/>
  <c r="K784" i="6"/>
  <c r="P784" i="6" s="1"/>
  <c r="K785" i="6"/>
  <c r="A785" i="6" s="1"/>
  <c r="K786" i="6"/>
  <c r="A786" i="6" s="1"/>
  <c r="K787" i="6"/>
  <c r="K788" i="6"/>
  <c r="P788" i="6" s="1"/>
  <c r="K789" i="6"/>
  <c r="A789" i="6" s="1"/>
  <c r="K790" i="6"/>
  <c r="P790" i="6" s="1"/>
  <c r="K791" i="6"/>
  <c r="K792" i="6"/>
  <c r="K793" i="6"/>
  <c r="A793" i="6" s="1"/>
  <c r="K794" i="6"/>
  <c r="P794" i="6" s="1"/>
  <c r="K795" i="6"/>
  <c r="P795" i="6" s="1"/>
  <c r="K796" i="6"/>
  <c r="K797" i="6"/>
  <c r="A797" i="6" s="1"/>
  <c r="K798" i="6"/>
  <c r="A798" i="6" s="1"/>
  <c r="K799" i="6"/>
  <c r="P799" i="6" s="1"/>
  <c r="K800" i="6"/>
  <c r="P800" i="6" s="1"/>
  <c r="K801" i="6"/>
  <c r="A801" i="6" s="1"/>
  <c r="K802" i="6"/>
  <c r="A802" i="6" s="1"/>
  <c r="K803" i="6"/>
  <c r="K804" i="6"/>
  <c r="P804" i="6" s="1"/>
  <c r="K805" i="6"/>
  <c r="A805" i="6" s="1"/>
  <c r="K806" i="6"/>
  <c r="A806" i="6" s="1"/>
  <c r="K807" i="6"/>
  <c r="K808" i="6"/>
  <c r="K809" i="6"/>
  <c r="A809" i="6" s="1"/>
  <c r="K810" i="6"/>
  <c r="A810" i="6" s="1"/>
  <c r="K811" i="6"/>
  <c r="P811" i="6" s="1"/>
  <c r="K812" i="6"/>
  <c r="K813" i="6"/>
  <c r="A813" i="6" s="1"/>
  <c r="K814" i="6"/>
  <c r="A814" i="6" s="1"/>
  <c r="K815" i="6"/>
  <c r="P815" i="6" s="1"/>
  <c r="K816" i="6"/>
  <c r="P816" i="6" s="1"/>
  <c r="K817" i="6"/>
  <c r="A817" i="6" s="1"/>
  <c r="K818" i="6"/>
  <c r="A818" i="6" s="1"/>
  <c r="K819" i="6"/>
  <c r="K820" i="6"/>
  <c r="P820" i="6" s="1"/>
  <c r="K821" i="6"/>
  <c r="A821" i="6" s="1"/>
  <c r="K822" i="6"/>
  <c r="P822" i="6" s="1"/>
  <c r="K823" i="6"/>
  <c r="K824" i="6"/>
  <c r="K825" i="6"/>
  <c r="A825" i="6" s="1"/>
  <c r="K826" i="6"/>
  <c r="P826" i="6" s="1"/>
  <c r="K827" i="6"/>
  <c r="P827" i="6" s="1"/>
  <c r="K828" i="6"/>
  <c r="K829" i="6"/>
  <c r="A829" i="6" s="1"/>
  <c r="K830" i="6"/>
  <c r="A830" i="6" s="1"/>
  <c r="K831" i="6"/>
  <c r="P831" i="6" s="1"/>
  <c r="K832" i="6"/>
  <c r="P832" i="6" s="1"/>
  <c r="K833" i="6"/>
  <c r="A833" i="6" s="1"/>
  <c r="K834" i="6"/>
  <c r="A834" i="6" s="1"/>
  <c r="K835" i="6"/>
  <c r="K836" i="6"/>
  <c r="K837" i="6"/>
  <c r="A837" i="6" s="1"/>
  <c r="K838" i="6"/>
  <c r="A838" i="6" s="1"/>
  <c r="K839" i="6"/>
  <c r="K840" i="6"/>
  <c r="K841" i="6"/>
  <c r="A841" i="6" s="1"/>
  <c r="K842" i="6"/>
  <c r="A842" i="6" s="1"/>
  <c r="K843" i="6"/>
  <c r="K844" i="6"/>
  <c r="K845" i="6"/>
  <c r="A845" i="6" s="1"/>
  <c r="K846" i="6"/>
  <c r="A846" i="6" s="1"/>
  <c r="K847" i="6"/>
  <c r="K848" i="6"/>
  <c r="P848" i="6" s="1"/>
  <c r="K849" i="6"/>
  <c r="A849" i="6" s="1"/>
  <c r="K850" i="6"/>
  <c r="A850" i="6" s="1"/>
  <c r="K851" i="6"/>
  <c r="K852" i="6"/>
  <c r="P852" i="6" s="1"/>
  <c r="K853" i="6"/>
  <c r="A853" i="6" s="1"/>
  <c r="K854" i="6"/>
  <c r="P854" i="6" s="1"/>
  <c r="K855" i="6"/>
  <c r="K856" i="6"/>
  <c r="K857" i="6"/>
  <c r="A857" i="6" s="1"/>
  <c r="K858" i="6"/>
  <c r="P858" i="6" s="1"/>
  <c r="K859" i="6"/>
  <c r="P859" i="6" s="1"/>
  <c r="K860" i="6"/>
  <c r="K861" i="6"/>
  <c r="A861" i="6" s="1"/>
  <c r="K862" i="6"/>
  <c r="A862" i="6" s="1"/>
  <c r="K863" i="6"/>
  <c r="P863" i="6" s="1"/>
  <c r="K864" i="6"/>
  <c r="P864" i="6" s="1"/>
  <c r="K865" i="6"/>
  <c r="A865" i="6" s="1"/>
  <c r="K866" i="6"/>
  <c r="A866" i="6" s="1"/>
  <c r="K867" i="6"/>
  <c r="K868" i="6"/>
  <c r="P868" i="6" s="1"/>
  <c r="K869" i="6"/>
  <c r="A869" i="6" s="1"/>
  <c r="K870" i="6"/>
  <c r="A870" i="6" s="1"/>
  <c r="K871" i="6"/>
  <c r="K872" i="6"/>
  <c r="K873" i="6"/>
  <c r="A873" i="6" s="1"/>
  <c r="K874" i="6"/>
  <c r="A874" i="6" s="1"/>
  <c r="K875" i="6"/>
  <c r="P875" i="6" s="1"/>
  <c r="K876" i="6"/>
  <c r="K877" i="6"/>
  <c r="A877" i="6" s="1"/>
  <c r="K878" i="6"/>
  <c r="A878" i="6" s="1"/>
  <c r="K879" i="6"/>
  <c r="P879" i="6" s="1"/>
  <c r="K880" i="6"/>
  <c r="P880" i="6" s="1"/>
  <c r="K881" i="6"/>
  <c r="A881" i="6" s="1"/>
  <c r="K882" i="6"/>
  <c r="A882" i="6" s="1"/>
  <c r="K883" i="6"/>
  <c r="K884" i="6"/>
  <c r="P884" i="6" s="1"/>
  <c r="K885" i="6"/>
  <c r="A885" i="6" s="1"/>
  <c r="K886" i="6"/>
  <c r="P886" i="6" s="1"/>
  <c r="K887" i="6"/>
  <c r="K888" i="6"/>
  <c r="K889" i="6"/>
  <c r="A889" i="6" s="1"/>
  <c r="K890" i="6"/>
  <c r="P890" i="6" s="1"/>
  <c r="K891" i="6"/>
  <c r="P891" i="6" s="1"/>
  <c r="K892" i="6"/>
  <c r="K893" i="6"/>
  <c r="A893" i="6" s="1"/>
  <c r="K894" i="6"/>
  <c r="A894" i="6" s="1"/>
  <c r="K895" i="6"/>
  <c r="P895" i="6" s="1"/>
  <c r="K896" i="6"/>
  <c r="P896" i="6" s="1"/>
  <c r="K897" i="6"/>
  <c r="A897" i="6" s="1"/>
  <c r="K898" i="6"/>
  <c r="A898" i="6" s="1"/>
  <c r="K899" i="6"/>
  <c r="K900" i="6"/>
  <c r="K901" i="6"/>
  <c r="A901" i="6" s="1"/>
  <c r="K902" i="6"/>
  <c r="A902" i="6" s="1"/>
  <c r="K903" i="6"/>
  <c r="K904" i="6"/>
  <c r="K905" i="6"/>
  <c r="A905" i="6" s="1"/>
  <c r="K906" i="6"/>
  <c r="A906" i="6" s="1"/>
  <c r="K907" i="6"/>
  <c r="K908" i="6"/>
  <c r="K909" i="6"/>
  <c r="A909" i="6" s="1"/>
  <c r="K910" i="6"/>
  <c r="A910" i="6" s="1"/>
  <c r="K911" i="6"/>
  <c r="K912" i="6"/>
  <c r="P912" i="6" s="1"/>
  <c r="K913" i="6"/>
  <c r="A913" i="6" s="1"/>
  <c r="K914" i="6"/>
  <c r="A914" i="6" s="1"/>
  <c r="K915" i="6"/>
  <c r="K916" i="6"/>
  <c r="P916" i="6" s="1"/>
  <c r="K917" i="6"/>
  <c r="A917" i="6" s="1"/>
  <c r="K918" i="6"/>
  <c r="P918" i="6" s="1"/>
  <c r="K919" i="6"/>
  <c r="K920" i="6"/>
  <c r="K921" i="6"/>
  <c r="A921" i="6" s="1"/>
  <c r="K922" i="6"/>
  <c r="P922" i="6" s="1"/>
  <c r="K923" i="6"/>
  <c r="P923" i="6" s="1"/>
  <c r="K924" i="6"/>
  <c r="K925" i="6"/>
  <c r="A925" i="6" s="1"/>
  <c r="K926" i="6"/>
  <c r="A926" i="6" s="1"/>
  <c r="K927" i="6"/>
  <c r="P927" i="6" s="1"/>
  <c r="K928" i="6"/>
  <c r="P928" i="6" s="1"/>
  <c r="K929" i="6"/>
  <c r="A929" i="6" s="1"/>
  <c r="K930" i="6"/>
  <c r="A930" i="6" s="1"/>
  <c r="K931" i="6"/>
  <c r="K932" i="6"/>
  <c r="P932" i="6" s="1"/>
  <c r="K933" i="6"/>
  <c r="A933" i="6" s="1"/>
  <c r="K934" i="6"/>
  <c r="A934" i="6" s="1"/>
  <c r="K935" i="6"/>
  <c r="K936" i="6"/>
  <c r="K937" i="6"/>
  <c r="A937" i="6" s="1"/>
  <c r="K938" i="6"/>
  <c r="A938" i="6" s="1"/>
  <c r="K939" i="6"/>
  <c r="P939" i="6" s="1"/>
  <c r="K940" i="6"/>
  <c r="K941" i="6"/>
  <c r="A941" i="6" s="1"/>
  <c r="K942" i="6"/>
  <c r="A942" i="6" s="1"/>
  <c r="K943" i="6"/>
  <c r="P943" i="6" s="1"/>
  <c r="K944" i="6"/>
  <c r="P944" i="6" s="1"/>
  <c r="K945" i="6"/>
  <c r="A945" i="6" s="1"/>
  <c r="K946" i="6"/>
  <c r="A946" i="6" s="1"/>
  <c r="K947" i="6"/>
  <c r="K948" i="6"/>
  <c r="P948" i="6" s="1"/>
  <c r="K949" i="6"/>
  <c r="A949" i="6" s="1"/>
  <c r="K950" i="6"/>
  <c r="P950" i="6" s="1"/>
  <c r="K951" i="6"/>
  <c r="K952" i="6"/>
  <c r="K953" i="6"/>
  <c r="A953" i="6" s="1"/>
  <c r="K954" i="6"/>
  <c r="P954" i="6" s="1"/>
  <c r="K955" i="6"/>
  <c r="P955" i="6" s="1"/>
  <c r="K956" i="6"/>
  <c r="K957" i="6"/>
  <c r="A957" i="6" s="1"/>
  <c r="K958" i="6"/>
  <c r="A958" i="6" s="1"/>
  <c r="K959" i="6"/>
  <c r="P959" i="6" s="1"/>
  <c r="K960" i="6"/>
  <c r="P960" i="6" s="1"/>
  <c r="K961" i="6"/>
  <c r="A961" i="6" s="1"/>
  <c r="K962" i="6"/>
  <c r="A962" i="6" s="1"/>
  <c r="K963" i="6"/>
  <c r="K964" i="6"/>
  <c r="K965" i="6"/>
  <c r="A965" i="6" s="1"/>
  <c r="K966" i="6"/>
  <c r="A966" i="6" s="1"/>
  <c r="K967" i="6"/>
  <c r="K968" i="6"/>
  <c r="K969" i="6"/>
  <c r="A969" i="6" s="1"/>
  <c r="K970" i="6"/>
  <c r="A970" i="6" s="1"/>
  <c r="K971" i="6"/>
  <c r="K972" i="6"/>
  <c r="K973" i="6"/>
  <c r="A973" i="6" s="1"/>
  <c r="K974" i="6"/>
  <c r="A974" i="6" s="1"/>
  <c r="K975" i="6"/>
  <c r="K976" i="6"/>
  <c r="P976" i="6" s="1"/>
  <c r="K977" i="6"/>
  <c r="A977" i="6" s="1"/>
  <c r="K978" i="6"/>
  <c r="A978" i="6" s="1"/>
  <c r="K979" i="6"/>
  <c r="K980" i="6"/>
  <c r="P980" i="6" s="1"/>
  <c r="K981" i="6"/>
  <c r="A981" i="6" s="1"/>
  <c r="K982" i="6"/>
  <c r="P982" i="6" s="1"/>
  <c r="K983" i="6"/>
  <c r="K984" i="6"/>
  <c r="K985" i="6"/>
  <c r="A985" i="6" s="1"/>
  <c r="K986" i="6"/>
  <c r="P986" i="6" s="1"/>
  <c r="K987" i="6"/>
  <c r="P987" i="6" s="1"/>
  <c r="K988" i="6"/>
  <c r="K989" i="6"/>
  <c r="A989" i="6" s="1"/>
  <c r="K990" i="6"/>
  <c r="A990" i="6" s="1"/>
  <c r="K991" i="6"/>
  <c r="P991" i="6" s="1"/>
  <c r="K992" i="6"/>
  <c r="P992" i="6" s="1"/>
  <c r="K993" i="6"/>
  <c r="A993" i="6" s="1"/>
  <c r="K994" i="6"/>
  <c r="A994" i="6" s="1"/>
  <c r="K995" i="6"/>
  <c r="K996" i="6"/>
  <c r="P996" i="6" s="1"/>
  <c r="K997" i="6"/>
  <c r="A997" i="6" s="1"/>
  <c r="K998" i="6"/>
  <c r="A998" i="6" s="1"/>
  <c r="K999" i="6"/>
  <c r="K1000" i="6"/>
  <c r="K1001" i="6"/>
  <c r="A1001" i="6" s="1"/>
  <c r="K1002" i="6"/>
  <c r="A1002" i="6" s="1"/>
  <c r="K1003" i="6"/>
  <c r="P1003" i="6" s="1"/>
  <c r="K1004" i="6"/>
  <c r="K1005" i="6"/>
  <c r="A1005" i="6" s="1"/>
  <c r="K1006" i="6"/>
  <c r="A1006" i="6" s="1"/>
  <c r="K1007" i="6"/>
  <c r="P1007" i="6" s="1"/>
  <c r="K1008" i="6"/>
  <c r="P1008" i="6" s="1"/>
  <c r="K1009" i="6"/>
  <c r="A1009" i="6" s="1"/>
  <c r="K1010" i="6"/>
  <c r="A1010" i="6" s="1"/>
  <c r="K1011" i="6"/>
  <c r="K1012" i="6"/>
  <c r="P1012" i="6" s="1"/>
  <c r="K1013" i="6"/>
  <c r="A1013" i="6" s="1"/>
  <c r="K1014" i="6"/>
  <c r="P1014" i="6" s="1"/>
  <c r="K1015" i="6"/>
  <c r="K1016" i="6"/>
  <c r="K1017" i="6"/>
  <c r="A1017" i="6" s="1"/>
  <c r="K1018" i="6"/>
  <c r="P1018" i="6" s="1"/>
  <c r="K1019" i="6"/>
  <c r="P1019" i="6" s="1"/>
  <c r="K1020" i="6"/>
  <c r="K1021" i="6"/>
  <c r="A1021" i="6" s="1"/>
  <c r="K1022" i="6"/>
  <c r="A1022" i="6" s="1"/>
  <c r="K1023" i="6"/>
  <c r="P1023" i="6" s="1"/>
  <c r="K1024" i="6"/>
  <c r="P1024" i="6" s="1"/>
  <c r="K1025" i="6"/>
  <c r="A1025" i="6" s="1"/>
  <c r="K1026" i="6"/>
  <c r="A1026" i="6" s="1"/>
  <c r="K1027" i="6"/>
  <c r="K1028" i="6"/>
  <c r="K1029" i="6"/>
  <c r="A1029" i="6" s="1"/>
  <c r="K1030" i="6"/>
  <c r="A1030" i="6" s="1"/>
  <c r="K1031" i="6"/>
  <c r="K1032" i="6"/>
  <c r="K1033" i="6"/>
  <c r="A1033" i="6" s="1"/>
  <c r="K1034" i="6"/>
  <c r="A1034" i="6" s="1"/>
  <c r="K1035" i="6"/>
  <c r="K1036" i="6"/>
  <c r="K1037" i="6"/>
  <c r="A1037" i="6" s="1"/>
  <c r="K1038" i="6"/>
  <c r="A1038" i="6" s="1"/>
  <c r="K1039" i="6"/>
  <c r="K1040" i="6"/>
  <c r="P1040" i="6" s="1"/>
  <c r="K1041" i="6"/>
  <c r="A1041" i="6" s="1"/>
  <c r="K1042" i="6"/>
  <c r="A1042" i="6" s="1"/>
  <c r="K1043" i="6"/>
  <c r="K1044" i="6"/>
  <c r="P1044" i="6" s="1"/>
  <c r="K1045" i="6"/>
  <c r="A1045" i="6" s="1"/>
  <c r="K1046" i="6"/>
  <c r="P1046" i="6" s="1"/>
  <c r="K1047" i="6"/>
  <c r="K1048" i="6"/>
  <c r="K1049" i="6"/>
  <c r="A1049" i="6" s="1"/>
  <c r="K1050" i="6"/>
  <c r="P1050" i="6" s="1"/>
  <c r="K1051" i="6"/>
  <c r="P1051" i="6" s="1"/>
  <c r="K1052" i="6"/>
  <c r="K1053" i="6"/>
  <c r="A1053" i="6" s="1"/>
  <c r="K1054" i="6"/>
  <c r="A1054" i="6" s="1"/>
  <c r="K1055" i="6"/>
  <c r="P1055" i="6" s="1"/>
  <c r="K1056" i="6"/>
  <c r="P1056" i="6" s="1"/>
  <c r="K1057" i="6"/>
  <c r="A1057" i="6" s="1"/>
  <c r="K1058" i="6"/>
  <c r="A1058" i="6" s="1"/>
  <c r="K1059" i="6"/>
  <c r="K1060" i="6"/>
  <c r="P1060" i="6" s="1"/>
  <c r="K1061" i="6"/>
  <c r="A1061" i="6" s="1"/>
  <c r="K1062" i="6"/>
  <c r="A1062" i="6" s="1"/>
  <c r="K1063" i="6"/>
  <c r="K1064" i="6"/>
  <c r="K1065" i="6"/>
  <c r="A1065" i="6" s="1"/>
  <c r="K1066" i="6"/>
  <c r="A1066" i="6" s="1"/>
  <c r="K1067" i="6"/>
  <c r="P1067" i="6" s="1"/>
  <c r="K1068" i="6"/>
  <c r="K1069" i="6"/>
  <c r="A1069" i="6" s="1"/>
  <c r="K1070" i="6"/>
  <c r="A1070" i="6" s="1"/>
  <c r="K1071" i="6"/>
  <c r="P1071" i="6" s="1"/>
  <c r="K1072" i="6"/>
  <c r="P1072" i="6" s="1"/>
  <c r="K1073" i="6"/>
  <c r="A1073" i="6" s="1"/>
  <c r="K1074" i="6"/>
  <c r="A1074" i="6" s="1"/>
  <c r="K1075" i="6"/>
  <c r="K1076" i="6"/>
  <c r="P1076" i="6" s="1"/>
  <c r="K1077" i="6"/>
  <c r="A1077" i="6" s="1"/>
  <c r="K1078" i="6"/>
  <c r="P1078" i="6" s="1"/>
  <c r="K1079" i="6"/>
  <c r="K1080" i="6"/>
  <c r="K1081" i="6"/>
  <c r="A1081" i="6" s="1"/>
  <c r="K1082" i="6"/>
  <c r="P1082" i="6" s="1"/>
  <c r="K1083" i="6"/>
  <c r="P1083" i="6" s="1"/>
  <c r="K1084" i="6"/>
  <c r="K1085" i="6"/>
  <c r="A1085" i="6" s="1"/>
  <c r="K1086" i="6"/>
  <c r="A1086" i="6" s="1"/>
  <c r="K1087" i="6"/>
  <c r="P1087" i="6" s="1"/>
  <c r="K1088" i="6"/>
  <c r="P1088" i="6" s="1"/>
  <c r="K1089" i="6"/>
  <c r="A1089" i="6" s="1"/>
  <c r="K1090" i="6"/>
  <c r="A1090" i="6" s="1"/>
  <c r="K1091" i="6"/>
  <c r="K1092" i="6"/>
  <c r="K1093" i="6"/>
  <c r="A1093" i="6" s="1"/>
  <c r="K1094" i="6"/>
  <c r="A1094" i="6" s="1"/>
  <c r="K1095" i="6"/>
  <c r="K1096" i="6"/>
  <c r="K1097" i="6"/>
  <c r="A1097" i="6" s="1"/>
  <c r="K1098" i="6"/>
  <c r="A1098" i="6" s="1"/>
  <c r="K1099" i="6"/>
  <c r="K1100" i="6"/>
  <c r="K1101" i="6"/>
  <c r="A1101" i="6" s="1"/>
  <c r="K1102" i="6"/>
  <c r="A1102" i="6" s="1"/>
  <c r="K1103" i="6"/>
  <c r="K1104" i="6"/>
  <c r="P1104" i="6" s="1"/>
  <c r="K1105" i="6"/>
  <c r="A1105" i="6" s="1"/>
  <c r="K1106" i="6"/>
  <c r="A1106" i="6" s="1"/>
  <c r="K1107" i="6"/>
  <c r="K1108" i="6"/>
  <c r="P1108" i="6" s="1"/>
  <c r="K1109" i="6"/>
  <c r="A1109" i="6" s="1"/>
  <c r="K1110" i="6"/>
  <c r="P1110" i="6" s="1"/>
  <c r="K1111" i="6"/>
  <c r="K1112" i="6"/>
  <c r="K1113" i="6"/>
  <c r="A1113" i="6" s="1"/>
  <c r="K1114" i="6"/>
  <c r="P1114" i="6" s="1"/>
  <c r="K1115" i="6"/>
  <c r="P1115" i="6" s="1"/>
  <c r="K1116" i="6"/>
  <c r="K1117" i="6"/>
  <c r="A1117" i="6" s="1"/>
  <c r="K1118" i="6"/>
  <c r="A1118" i="6" s="1"/>
  <c r="K1119" i="6"/>
  <c r="P1119" i="6" s="1"/>
  <c r="K1120" i="6"/>
  <c r="P1120" i="6" s="1"/>
  <c r="K1121" i="6"/>
  <c r="A1121" i="6" s="1"/>
  <c r="K1122" i="6"/>
  <c r="A1122" i="6" s="1"/>
  <c r="K1123" i="6"/>
  <c r="K1124" i="6"/>
  <c r="P1124" i="6" s="1"/>
  <c r="K1125" i="6"/>
  <c r="A1125" i="6" s="1"/>
  <c r="K1126" i="6"/>
  <c r="A1126" i="6" s="1"/>
  <c r="K1127" i="6"/>
  <c r="K1128" i="6"/>
  <c r="K1129" i="6"/>
  <c r="A1129" i="6" s="1"/>
  <c r="K1130" i="6"/>
  <c r="A1130" i="6" s="1"/>
  <c r="K1131" i="6"/>
  <c r="P1131" i="6" s="1"/>
  <c r="K1132" i="6"/>
  <c r="K1133" i="6"/>
  <c r="A1133" i="6" s="1"/>
  <c r="K1134" i="6"/>
  <c r="A1134" i="6" s="1"/>
  <c r="K1135" i="6"/>
  <c r="P1135" i="6" s="1"/>
  <c r="K1136" i="6"/>
  <c r="P1136" i="6" s="1"/>
  <c r="K1137" i="6"/>
  <c r="A1137" i="6" s="1"/>
  <c r="K1138" i="6"/>
  <c r="A1138" i="6" s="1"/>
  <c r="K1139" i="6"/>
  <c r="K1140" i="6"/>
  <c r="P1140" i="6" s="1"/>
  <c r="K1141" i="6"/>
  <c r="A1141" i="6" s="1"/>
  <c r="K1142" i="6"/>
  <c r="P1142" i="6" s="1"/>
  <c r="K1143" i="6"/>
  <c r="K1144" i="6"/>
  <c r="K1145" i="6"/>
  <c r="A1145" i="6" s="1"/>
  <c r="K1146" i="6"/>
  <c r="P1146" i="6" s="1"/>
  <c r="K1147" i="6"/>
  <c r="P1147" i="6" s="1"/>
  <c r="K1148" i="6"/>
  <c r="K1149" i="6"/>
  <c r="A1149" i="6" s="1"/>
  <c r="K1150" i="6"/>
  <c r="A1150" i="6" s="1"/>
  <c r="K1151" i="6"/>
  <c r="P1151" i="6" s="1"/>
  <c r="K1152" i="6"/>
  <c r="P1152" i="6" s="1"/>
  <c r="K1153" i="6"/>
  <c r="A1153" i="6" s="1"/>
  <c r="K1154" i="6"/>
  <c r="A1154" i="6" s="1"/>
  <c r="K1155" i="6"/>
  <c r="K1156" i="6"/>
  <c r="K1157" i="6"/>
  <c r="A1157" i="6" s="1"/>
  <c r="K1158" i="6"/>
  <c r="A1158" i="6" s="1"/>
  <c r="K1159" i="6"/>
  <c r="K1160" i="6"/>
  <c r="K1161" i="6"/>
  <c r="A1161" i="6" s="1"/>
  <c r="K1162" i="6"/>
  <c r="A1162" i="6" s="1"/>
  <c r="K1163" i="6"/>
  <c r="K1164" i="6"/>
  <c r="K1165" i="6"/>
  <c r="A1165" i="6" s="1"/>
  <c r="K1166" i="6"/>
  <c r="A1166" i="6" s="1"/>
  <c r="K1167" i="6"/>
  <c r="K1168" i="6"/>
  <c r="P1168" i="6" s="1"/>
  <c r="K1169" i="6"/>
  <c r="A1169" i="6" s="1"/>
  <c r="K1170" i="6"/>
  <c r="A1170" i="6" s="1"/>
  <c r="K1171" i="6"/>
  <c r="K1172" i="6"/>
  <c r="P1172" i="6" s="1"/>
  <c r="K1173" i="6"/>
  <c r="A1173" i="6" s="1"/>
  <c r="K1174" i="6"/>
  <c r="P1174" i="6" s="1"/>
  <c r="K1175" i="6"/>
  <c r="K1176" i="6"/>
  <c r="K1177" i="6"/>
  <c r="A1177" i="6" s="1"/>
  <c r="K1178" i="6"/>
  <c r="P1178" i="6" s="1"/>
  <c r="K1179" i="6"/>
  <c r="P1179" i="6" s="1"/>
  <c r="K1180" i="6"/>
  <c r="K1181" i="6"/>
  <c r="A1181" i="6" s="1"/>
  <c r="K1182" i="6"/>
  <c r="A1182" i="6" s="1"/>
  <c r="K1183" i="6"/>
  <c r="P1183" i="6" s="1"/>
  <c r="K1184" i="6"/>
  <c r="P1184" i="6" s="1"/>
  <c r="K1185" i="6"/>
  <c r="A1185" i="6" s="1"/>
  <c r="K1186" i="6"/>
  <c r="A1186" i="6" s="1"/>
  <c r="K1187" i="6"/>
  <c r="K1188" i="6"/>
  <c r="P1188" i="6" s="1"/>
  <c r="K1189" i="6"/>
  <c r="A1189" i="6" s="1"/>
  <c r="K1190" i="6"/>
  <c r="A1190" i="6" s="1"/>
  <c r="K1191" i="6"/>
  <c r="K1192" i="6"/>
  <c r="K1193" i="6"/>
  <c r="A1193" i="6" s="1"/>
  <c r="K1194" i="6"/>
  <c r="A1194" i="6" s="1"/>
  <c r="K1195" i="6"/>
  <c r="P1195" i="6" s="1"/>
  <c r="K1196" i="6"/>
  <c r="K1197" i="6"/>
  <c r="A1197" i="6" s="1"/>
  <c r="K1198" i="6"/>
  <c r="A1198" i="6" s="1"/>
  <c r="K1199" i="6"/>
  <c r="P1199" i="6" s="1"/>
  <c r="K1200" i="6"/>
  <c r="P1200" i="6" s="1"/>
  <c r="K1201" i="6"/>
  <c r="A1201" i="6" s="1"/>
  <c r="K1202" i="6"/>
  <c r="A1202" i="6" s="1"/>
  <c r="K1203" i="6"/>
  <c r="K1204" i="6"/>
  <c r="P1204" i="6" s="1"/>
  <c r="K1205" i="6"/>
  <c r="A1205" i="6" s="1"/>
  <c r="K1206" i="6"/>
  <c r="P1206" i="6" s="1"/>
  <c r="K1207" i="6"/>
  <c r="K1208" i="6"/>
  <c r="K1209" i="6"/>
  <c r="A1209" i="6" s="1"/>
  <c r="K1210" i="6"/>
  <c r="P1210" i="6" s="1"/>
  <c r="K1211" i="6"/>
  <c r="P1211" i="6" s="1"/>
  <c r="K1212" i="6"/>
  <c r="K1213" i="6"/>
  <c r="A1213" i="6" s="1"/>
  <c r="K1214" i="6"/>
  <c r="A1214" i="6" s="1"/>
  <c r="K1215" i="6"/>
  <c r="P1215" i="6" s="1"/>
  <c r="K1216" i="6"/>
  <c r="P1216" i="6" s="1"/>
  <c r="K1217" i="6"/>
  <c r="A1217" i="6" s="1"/>
  <c r="K1218" i="6"/>
  <c r="A1218" i="6" s="1"/>
  <c r="K1219" i="6"/>
  <c r="K1220" i="6"/>
  <c r="K1221" i="6"/>
  <c r="A1221" i="6" s="1"/>
  <c r="K1222" i="6"/>
  <c r="A1222" i="6" s="1"/>
  <c r="K1223" i="6"/>
  <c r="K1224" i="6"/>
  <c r="K1225" i="6"/>
  <c r="A1225" i="6" s="1"/>
  <c r="K1226" i="6"/>
  <c r="A1226" i="6" s="1"/>
  <c r="K1227" i="6"/>
  <c r="P1227" i="6" s="1"/>
  <c r="K1228" i="6"/>
  <c r="K1229" i="6"/>
  <c r="A1229" i="6" s="1"/>
  <c r="K1230" i="6"/>
  <c r="A1230" i="6" s="1"/>
  <c r="K1231" i="6"/>
  <c r="K1232" i="6"/>
  <c r="P1232" i="6" s="1"/>
  <c r="K1233" i="6"/>
  <c r="A1233" i="6" s="1"/>
  <c r="K1234" i="6"/>
  <c r="A1234" i="6" s="1"/>
  <c r="K1235" i="6"/>
  <c r="K1236" i="6"/>
  <c r="P1236" i="6" s="1"/>
  <c r="K1237" i="6"/>
  <c r="A1237" i="6" s="1"/>
  <c r="K1238" i="6"/>
  <c r="P1238" i="6" s="1"/>
  <c r="K1239" i="6"/>
  <c r="K1240" i="6"/>
  <c r="K1241" i="6"/>
  <c r="A1241" i="6" s="1"/>
  <c r="K1242" i="6"/>
  <c r="K1243" i="6"/>
  <c r="P1243" i="6" s="1"/>
  <c r="K1244" i="6"/>
  <c r="K1245" i="6"/>
  <c r="A1245" i="6" s="1"/>
  <c r="K1246" i="6"/>
  <c r="A1246" i="6" s="1"/>
  <c r="K1247" i="6"/>
  <c r="P1247" i="6" s="1"/>
  <c r="K1248" i="6"/>
  <c r="P1248" i="6" s="1"/>
  <c r="K1249" i="6"/>
  <c r="A1249" i="6" s="1"/>
  <c r="K1250" i="6"/>
  <c r="A1250" i="6" s="1"/>
  <c r="K1251" i="6"/>
  <c r="K1252" i="6"/>
  <c r="P1252" i="6" s="1"/>
  <c r="K1253" i="6"/>
  <c r="A1253" i="6" s="1"/>
  <c r="K1254" i="6"/>
  <c r="A1254" i="6" s="1"/>
  <c r="K1255" i="6"/>
  <c r="K1256" i="6"/>
  <c r="K1257" i="6"/>
  <c r="A1257" i="6" s="1"/>
  <c r="K1258" i="6"/>
  <c r="A1258" i="6" s="1"/>
  <c r="K1259" i="6"/>
  <c r="P1259" i="6" s="1"/>
  <c r="K1260" i="6"/>
  <c r="K1261" i="6"/>
  <c r="A1261" i="6" s="1"/>
  <c r="K1262" i="6"/>
  <c r="A1262" i="6" s="1"/>
  <c r="K1263" i="6"/>
  <c r="P1263" i="6" s="1"/>
  <c r="K1264" i="6"/>
  <c r="P1264" i="6" s="1"/>
  <c r="K1265" i="6"/>
  <c r="A1265" i="6" s="1"/>
  <c r="K1266" i="6"/>
  <c r="A1266" i="6" s="1"/>
  <c r="K1267" i="6"/>
  <c r="K1268" i="6"/>
  <c r="P1268" i="6" s="1"/>
  <c r="K1269" i="6"/>
  <c r="A1269" i="6" s="1"/>
  <c r="K1270" i="6"/>
  <c r="P1270" i="6" s="1"/>
  <c r="K1271" i="6"/>
  <c r="K1272" i="6"/>
  <c r="K1273" i="6"/>
  <c r="A1273" i="6" s="1"/>
  <c r="K1274" i="6"/>
  <c r="P1274" i="6" s="1"/>
  <c r="K1275" i="6"/>
  <c r="P1275" i="6" s="1"/>
  <c r="K1276" i="6"/>
  <c r="K1277" i="6"/>
  <c r="A1277" i="6" s="1"/>
  <c r="K1278" i="6"/>
  <c r="A1278" i="6" s="1"/>
  <c r="K1279" i="6"/>
  <c r="P1279" i="6" s="1"/>
  <c r="K1280" i="6"/>
  <c r="P1280" i="6" s="1"/>
  <c r="K1281" i="6"/>
  <c r="A1281" i="6" s="1"/>
  <c r="K1282" i="6"/>
  <c r="A1282" i="6" s="1"/>
  <c r="K1283" i="6"/>
  <c r="K1284" i="6"/>
  <c r="P1284" i="6" s="1"/>
  <c r="K1285" i="6"/>
  <c r="A1285" i="6" s="1"/>
  <c r="K1286" i="6"/>
  <c r="A1286" i="6" s="1"/>
  <c r="K1287" i="6"/>
  <c r="K1288" i="6"/>
  <c r="K1289" i="6"/>
  <c r="A1289" i="6" s="1"/>
  <c r="K1290" i="6"/>
  <c r="A1290" i="6" s="1"/>
  <c r="K1291" i="6"/>
  <c r="P1291" i="6" s="1"/>
  <c r="K1292" i="6"/>
  <c r="K1293" i="6"/>
  <c r="A1293" i="6" s="1"/>
  <c r="K1294" i="6"/>
  <c r="A1294" i="6" s="1"/>
  <c r="K1295" i="6"/>
  <c r="P1295" i="6" s="1"/>
  <c r="K1296" i="6"/>
  <c r="P1296" i="6" s="1"/>
  <c r="K1297" i="6"/>
  <c r="A1297" i="6" s="1"/>
  <c r="K1298" i="6"/>
  <c r="A1298" i="6" s="1"/>
  <c r="K1299" i="6"/>
  <c r="K1300" i="6"/>
  <c r="P1300" i="6" s="1"/>
  <c r="K1301" i="6"/>
  <c r="A1301" i="6" s="1"/>
  <c r="K1302" i="6"/>
  <c r="P1302" i="6" s="1"/>
  <c r="K1303" i="6"/>
  <c r="K1304" i="6"/>
  <c r="K1305" i="6"/>
  <c r="A1305" i="6" s="1"/>
  <c r="K1306" i="6"/>
  <c r="K1307" i="6"/>
  <c r="P1307" i="6" s="1"/>
  <c r="K1308" i="6"/>
  <c r="K1309" i="6"/>
  <c r="A1309" i="6" s="1"/>
  <c r="K1310" i="6"/>
  <c r="A1310" i="6" s="1"/>
  <c r="K1311" i="6"/>
  <c r="P1311" i="6" s="1"/>
  <c r="K1312" i="6"/>
  <c r="P1312" i="6" s="1"/>
  <c r="K1313" i="6"/>
  <c r="A1313" i="6" s="1"/>
  <c r="K1314" i="6"/>
  <c r="A1314" i="6" s="1"/>
  <c r="K1315" i="6"/>
  <c r="K1316" i="6"/>
  <c r="K1317" i="6"/>
  <c r="A1317" i="6" s="1"/>
  <c r="K1318" i="6"/>
  <c r="A1318" i="6" s="1"/>
  <c r="K1319" i="6"/>
  <c r="K1320" i="6"/>
  <c r="K1321" i="6"/>
  <c r="A1321" i="6" s="1"/>
  <c r="K1322" i="6"/>
  <c r="A1322" i="6" s="1"/>
  <c r="K1323" i="6"/>
  <c r="P1323" i="6" s="1"/>
  <c r="K1324" i="6"/>
  <c r="K1325" i="6"/>
  <c r="A1325" i="6" s="1"/>
  <c r="K1326" i="6"/>
  <c r="A1326" i="6" s="1"/>
  <c r="K1327" i="6"/>
  <c r="K1328" i="6"/>
  <c r="P1328" i="6" s="1"/>
  <c r="K1329" i="6"/>
  <c r="A1329" i="6" s="1"/>
  <c r="K1330" i="6"/>
  <c r="A1330" i="6" s="1"/>
  <c r="K1331" i="6"/>
  <c r="K1332" i="6"/>
  <c r="P1332" i="6" s="1"/>
  <c r="K1333" i="6"/>
  <c r="A1333" i="6" s="1"/>
  <c r="K1334" i="6"/>
  <c r="P1334" i="6" s="1"/>
  <c r="K1335" i="6"/>
  <c r="K1336" i="6"/>
  <c r="K1337" i="6"/>
  <c r="A1337" i="6" s="1"/>
  <c r="K1338" i="6"/>
  <c r="P1338" i="6" s="1"/>
  <c r="K1339" i="6"/>
  <c r="P1339" i="6" s="1"/>
  <c r="K1340" i="6"/>
  <c r="A1340" i="6" s="1"/>
  <c r="K1341" i="6"/>
  <c r="A1341" i="6" s="1"/>
  <c r="K1342" i="6"/>
  <c r="A1342" i="6" s="1"/>
  <c r="K1343" i="6"/>
  <c r="A1343" i="6" s="1"/>
  <c r="K1344" i="6"/>
  <c r="A1344" i="6" s="1"/>
  <c r="K1345" i="6"/>
  <c r="A1345" i="6" s="1"/>
  <c r="K1346" i="6"/>
  <c r="A1346" i="6" s="1"/>
  <c r="K1347" i="6"/>
  <c r="K1348" i="6"/>
  <c r="P1348" i="6" s="1"/>
  <c r="K1349" i="6"/>
  <c r="A1349" i="6" s="1"/>
  <c r="K1350" i="6"/>
  <c r="A1350" i="6" s="1"/>
  <c r="K1351" i="6"/>
  <c r="K1352" i="6"/>
  <c r="A1352" i="6" s="1"/>
  <c r="K1353" i="6"/>
  <c r="A1353" i="6" s="1"/>
  <c r="K1354" i="6"/>
  <c r="A1354" i="6" s="1"/>
  <c r="K1355" i="6"/>
  <c r="A1355" i="6" s="1"/>
  <c r="K1356" i="6"/>
  <c r="A1356" i="6" s="1"/>
  <c r="K1357" i="6"/>
  <c r="A1357" i="6" s="1"/>
  <c r="K1358" i="6"/>
  <c r="A1358" i="6" s="1"/>
  <c r="K1359" i="6"/>
  <c r="A1359" i="6" s="1"/>
  <c r="K1360" i="6"/>
  <c r="A1360" i="6" s="1"/>
  <c r="K1361" i="6"/>
  <c r="A1361" i="6" s="1"/>
  <c r="K1362" i="6"/>
  <c r="A1362" i="6" s="1"/>
  <c r="K1363" i="6"/>
  <c r="K1364" i="6"/>
  <c r="K1365" i="6"/>
  <c r="A1365" i="6" s="1"/>
  <c r="K1366" i="6"/>
  <c r="P1366" i="6" s="1"/>
  <c r="K1367" i="6"/>
  <c r="K1368" i="6"/>
  <c r="A1368" i="6" s="1"/>
  <c r="K1369" i="6"/>
  <c r="A1369" i="6" s="1"/>
  <c r="K1370" i="6"/>
  <c r="P1370" i="6" s="1"/>
  <c r="K1371" i="6"/>
  <c r="A1371" i="6" s="1"/>
  <c r="K1372" i="6"/>
  <c r="A1372" i="6" s="1"/>
  <c r="K1373" i="6"/>
  <c r="A1373" i="6" s="1"/>
  <c r="K1374" i="6"/>
  <c r="A1374" i="6" s="1"/>
  <c r="K1375" i="6"/>
  <c r="A1375" i="6" s="1"/>
  <c r="K1376" i="6"/>
  <c r="A1376" i="6" s="1"/>
  <c r="K1377" i="6"/>
  <c r="A1377" i="6" s="1"/>
  <c r="K1378" i="6"/>
  <c r="A1378" i="6" s="1"/>
  <c r="K1379" i="6"/>
  <c r="K1380" i="6"/>
  <c r="P1380" i="6" s="1"/>
  <c r="K1381" i="6"/>
  <c r="A1381" i="6" s="1"/>
  <c r="K1382" i="6"/>
  <c r="A1382" i="6" s="1"/>
  <c r="K1383" i="6"/>
  <c r="K1384" i="6"/>
  <c r="A1384" i="6" s="1"/>
  <c r="K1385" i="6"/>
  <c r="A1385" i="6" s="1"/>
  <c r="K1386" i="6"/>
  <c r="A1386" i="6" s="1"/>
  <c r="K1387" i="6"/>
  <c r="A1387" i="6" s="1"/>
  <c r="K1388" i="6"/>
  <c r="A1388" i="6" s="1"/>
  <c r="K1389" i="6"/>
  <c r="A1389" i="6" s="1"/>
  <c r="K1390" i="6"/>
  <c r="A1390" i="6" s="1"/>
  <c r="K1391" i="6"/>
  <c r="A1391" i="6" s="1"/>
  <c r="K1392" i="6"/>
  <c r="A1392" i="6" s="1"/>
  <c r="K1393" i="6"/>
  <c r="A1393" i="6" s="1"/>
  <c r="K1394" i="6"/>
  <c r="A1394" i="6" s="1"/>
  <c r="K1395" i="6"/>
  <c r="K1396" i="6"/>
  <c r="K1397" i="6"/>
  <c r="A1397" i="6" s="1"/>
  <c r="K1398" i="6"/>
  <c r="P1398" i="6" s="1"/>
  <c r="K1399" i="6"/>
  <c r="K1400" i="6"/>
  <c r="A1400" i="6" s="1"/>
  <c r="K1401" i="6"/>
  <c r="A1401" i="6" s="1"/>
  <c r="K1402" i="6"/>
  <c r="K1403" i="6"/>
  <c r="A1403" i="6" s="1"/>
  <c r="K1404" i="6"/>
  <c r="A1404" i="6" s="1"/>
  <c r="K1405" i="6"/>
  <c r="A1405" i="6" s="1"/>
  <c r="K1406" i="6"/>
  <c r="A1406" i="6" s="1"/>
  <c r="K1407" i="6"/>
  <c r="A1407" i="6" s="1"/>
  <c r="K1408" i="6"/>
  <c r="A1408" i="6" s="1"/>
  <c r="K1409" i="6"/>
  <c r="A1409" i="6" s="1"/>
  <c r="K1410" i="6"/>
  <c r="A1410" i="6" s="1"/>
  <c r="K1411" i="6"/>
  <c r="K1412" i="6"/>
  <c r="K1413" i="6"/>
  <c r="A1413" i="6" s="1"/>
  <c r="K1414" i="6"/>
  <c r="A1414" i="6" s="1"/>
  <c r="K1415" i="6"/>
  <c r="K1416" i="6"/>
  <c r="A1416" i="6" s="1"/>
  <c r="K1417" i="6"/>
  <c r="A1417" i="6" s="1"/>
  <c r="K1418" i="6"/>
  <c r="A1418" i="6" s="1"/>
  <c r="K1419" i="6"/>
  <c r="A1419" i="6" s="1"/>
  <c r="K1420" i="6"/>
  <c r="A1420" i="6" s="1"/>
  <c r="K1421" i="6"/>
  <c r="A1421" i="6" s="1"/>
  <c r="K1422" i="6"/>
  <c r="A1422" i="6" s="1"/>
  <c r="K1423" i="6"/>
  <c r="P1423" i="6" s="1"/>
  <c r="K1424" i="6"/>
  <c r="A1424" i="6" s="1"/>
  <c r="K1425" i="6"/>
  <c r="A1425" i="6" s="1"/>
  <c r="K1426" i="6"/>
  <c r="A1426" i="6" s="1"/>
  <c r="K1427" i="6"/>
  <c r="K1428" i="6"/>
  <c r="K1429" i="6"/>
  <c r="A1429" i="6" s="1"/>
  <c r="K1430" i="6"/>
  <c r="P1430" i="6" s="1"/>
  <c r="K1431" i="6"/>
  <c r="K1432" i="6"/>
  <c r="A1432" i="6" s="1"/>
  <c r="K1433" i="6"/>
  <c r="A1433" i="6" s="1"/>
  <c r="K1434" i="6"/>
  <c r="P1434" i="6" s="1"/>
  <c r="K1435" i="6"/>
  <c r="A1435" i="6" s="1"/>
  <c r="K1436" i="6"/>
  <c r="A1436" i="6" s="1"/>
  <c r="K1437" i="6"/>
  <c r="A1437" i="6" s="1"/>
  <c r="K1438" i="6"/>
  <c r="A1438" i="6" s="1"/>
  <c r="K1439" i="6"/>
  <c r="A1439" i="6" s="1"/>
  <c r="K1440" i="6"/>
  <c r="A1440" i="6" s="1"/>
  <c r="K1441" i="6"/>
  <c r="A1441" i="6" s="1"/>
  <c r="K1442" i="6"/>
  <c r="A1442" i="6" s="1"/>
  <c r="K1443" i="6"/>
  <c r="A1443" i="6" s="1"/>
  <c r="K1444" i="6"/>
  <c r="P1444" i="6" s="1"/>
  <c r="K1445" i="6"/>
  <c r="A1445" i="6" s="1"/>
  <c r="K1446" i="6"/>
  <c r="A1446" i="6" s="1"/>
  <c r="K1447" i="6"/>
  <c r="A1447" i="6" s="1"/>
  <c r="K1448" i="6"/>
  <c r="K1449" i="6"/>
  <c r="A1449" i="6" s="1"/>
  <c r="K1450" i="6"/>
  <c r="A1450" i="6" s="1"/>
  <c r="K1451" i="6"/>
  <c r="A1451" i="6" s="1"/>
  <c r="K1452" i="6"/>
  <c r="K1453" i="6"/>
  <c r="A1453" i="6" s="1"/>
  <c r="K1454" i="6"/>
  <c r="A1454" i="6" s="1"/>
  <c r="K1455" i="6"/>
  <c r="P1455" i="6" s="1"/>
  <c r="K1456" i="6"/>
  <c r="A1456" i="6" s="1"/>
  <c r="K1457" i="6"/>
  <c r="A1457" i="6" s="1"/>
  <c r="K1458" i="6"/>
  <c r="A1458" i="6" s="1"/>
  <c r="K1459" i="6"/>
  <c r="A1459" i="6" s="1"/>
  <c r="K1460" i="6"/>
  <c r="A1460" i="6" s="1"/>
  <c r="K1461" i="6"/>
  <c r="A1461" i="6" s="1"/>
  <c r="K1462" i="6"/>
  <c r="P1462" i="6" s="1"/>
  <c r="K1463" i="6"/>
  <c r="A1463" i="6" s="1"/>
  <c r="K1464" i="6"/>
  <c r="A1464" i="6" s="1"/>
  <c r="K1465" i="6"/>
  <c r="A1465" i="6" s="1"/>
  <c r="K1466" i="6"/>
  <c r="P1466" i="6" s="1"/>
  <c r="K1467" i="6"/>
  <c r="A1467" i="6" s="1"/>
  <c r="K1468" i="6"/>
  <c r="A1468" i="6" s="1"/>
  <c r="K1469" i="6"/>
  <c r="A1469" i="6" s="1"/>
  <c r="K1470" i="6"/>
  <c r="A1470" i="6" s="1"/>
  <c r="K1471" i="6"/>
  <c r="A1471" i="6" s="1"/>
  <c r="K1472" i="6"/>
  <c r="A1472" i="6" s="1"/>
  <c r="K1473" i="6"/>
  <c r="A1473" i="6" s="1"/>
  <c r="K1474" i="6"/>
  <c r="A1474" i="6" s="1"/>
  <c r="K1475" i="6"/>
  <c r="A1475" i="6" s="1"/>
  <c r="K1476" i="6"/>
  <c r="K1477" i="6"/>
  <c r="A1477" i="6" s="1"/>
  <c r="K1478" i="6"/>
  <c r="A1478" i="6" s="1"/>
  <c r="K1479" i="6"/>
  <c r="A1479" i="6" s="1"/>
  <c r="K1480" i="6"/>
  <c r="K1481" i="6"/>
  <c r="A1481" i="6" s="1"/>
  <c r="K1482" i="6"/>
  <c r="A1482" i="6" s="1"/>
  <c r="K1483" i="6"/>
  <c r="A1483" i="6" s="1"/>
  <c r="K1484" i="6"/>
  <c r="K1485" i="6"/>
  <c r="A1485" i="6" s="1"/>
  <c r="K1486" i="6"/>
  <c r="A1486" i="6" s="1"/>
  <c r="K1487" i="6"/>
  <c r="K1488" i="6"/>
  <c r="A1488" i="6" s="1"/>
  <c r="K1489" i="6"/>
  <c r="A1489" i="6" s="1"/>
  <c r="K1490" i="6"/>
  <c r="A1490" i="6" s="1"/>
  <c r="K1491" i="6"/>
  <c r="A1491" i="6" s="1"/>
  <c r="K1492" i="6"/>
  <c r="A1492" i="6" s="1"/>
  <c r="K1493" i="6"/>
  <c r="A1493" i="6" s="1"/>
  <c r="K1494" i="6"/>
  <c r="P1494" i="6" s="1"/>
  <c r="K1495" i="6"/>
  <c r="A1495" i="6" s="1"/>
  <c r="K1496" i="6"/>
  <c r="A1496" i="6" s="1"/>
  <c r="K1497" i="6"/>
  <c r="A1497" i="6" s="1"/>
  <c r="K1498" i="6"/>
  <c r="K1499" i="6"/>
  <c r="A1499" i="6" s="1"/>
  <c r="K1500" i="6"/>
  <c r="A1500" i="6" s="1"/>
  <c r="K1501" i="6"/>
  <c r="A1501" i="6" s="1"/>
  <c r="K1502" i="6"/>
  <c r="A1502" i="6" s="1"/>
  <c r="K1503" i="6"/>
  <c r="A1503" i="6" s="1"/>
  <c r="K1504" i="6"/>
  <c r="A1504" i="6" s="1"/>
  <c r="K1505" i="6"/>
  <c r="A1505" i="6" s="1"/>
  <c r="K1506" i="6"/>
  <c r="A1506" i="6" s="1"/>
  <c r="K1507" i="6"/>
  <c r="A1507" i="6" s="1"/>
  <c r="K1508" i="6"/>
  <c r="P1508" i="6" s="1"/>
  <c r="K1509" i="6"/>
  <c r="A1509" i="6" s="1"/>
  <c r="K1510" i="6"/>
  <c r="A1510" i="6" s="1"/>
  <c r="K1511" i="6"/>
  <c r="A1511" i="6" s="1"/>
  <c r="K1512" i="6"/>
  <c r="K1513" i="6"/>
  <c r="A1513" i="6" s="1"/>
  <c r="K1514" i="6"/>
  <c r="A1514" i="6" s="1"/>
  <c r="K1515" i="6"/>
  <c r="A1515" i="6" s="1"/>
  <c r="K1516" i="6"/>
  <c r="K1517" i="6"/>
  <c r="A1517" i="6" s="1"/>
  <c r="K1518" i="6"/>
  <c r="A1518" i="6" s="1"/>
  <c r="K1519" i="6"/>
  <c r="P1519" i="6" s="1"/>
  <c r="K1520" i="6"/>
  <c r="A1520" i="6" s="1"/>
  <c r="K1521" i="6"/>
  <c r="A1521" i="6" s="1"/>
  <c r="K1522" i="6"/>
  <c r="A1522" i="6" s="1"/>
  <c r="K1523" i="6"/>
  <c r="A1523" i="6" s="1"/>
  <c r="K1524" i="6"/>
  <c r="A1524" i="6" s="1"/>
  <c r="K1525" i="6"/>
  <c r="A1525" i="6" s="1"/>
  <c r="K1526" i="6"/>
  <c r="P1526" i="6" s="1"/>
  <c r="K1527" i="6"/>
  <c r="A1527" i="6" s="1"/>
  <c r="K1528" i="6"/>
  <c r="A1528" i="6" s="1"/>
  <c r="K1529" i="6"/>
  <c r="A1529" i="6" s="1"/>
  <c r="K1530" i="6"/>
  <c r="P1530" i="6" s="1"/>
  <c r="K1531" i="6"/>
  <c r="A1531" i="6" s="1"/>
  <c r="K1532" i="6"/>
  <c r="A1532" i="6" s="1"/>
  <c r="K1533" i="6"/>
  <c r="A1533" i="6" s="1"/>
  <c r="K1534" i="6"/>
  <c r="A1534" i="6" s="1"/>
  <c r="K1535" i="6"/>
  <c r="A1535" i="6" s="1"/>
  <c r="K1536" i="6"/>
  <c r="A1536" i="6" s="1"/>
  <c r="K1537" i="6"/>
  <c r="A1537" i="6" s="1"/>
  <c r="K1538" i="6"/>
  <c r="A1538" i="6" s="1"/>
  <c r="K1539" i="6"/>
  <c r="A1539" i="6" s="1"/>
  <c r="K1540" i="6"/>
  <c r="P1540" i="6" s="1"/>
  <c r="K1541" i="6"/>
  <c r="A1541" i="6" s="1"/>
  <c r="K1542" i="6"/>
  <c r="A1542" i="6" s="1"/>
  <c r="K1543" i="6"/>
  <c r="A1543" i="6" s="1"/>
  <c r="K1544" i="6"/>
  <c r="K1545" i="6"/>
  <c r="A1545" i="6" s="1"/>
  <c r="K1546" i="6"/>
  <c r="A1546" i="6" s="1"/>
  <c r="K1547" i="6"/>
  <c r="A1547" i="6" s="1"/>
  <c r="K1548" i="6"/>
  <c r="K1549" i="6"/>
  <c r="A1549" i="6" s="1"/>
  <c r="K1550" i="6"/>
  <c r="A1550" i="6" s="1"/>
  <c r="K1551" i="6"/>
  <c r="P1551" i="6" s="1"/>
  <c r="K1552" i="6"/>
  <c r="A1552" i="6" s="1"/>
  <c r="K1553" i="6"/>
  <c r="A1553" i="6" s="1"/>
  <c r="K1554" i="6"/>
  <c r="A1554" i="6" s="1"/>
  <c r="K1555" i="6"/>
  <c r="A1555" i="6" s="1"/>
  <c r="K1556" i="6"/>
  <c r="A1556" i="6" s="1"/>
  <c r="K1557" i="6"/>
  <c r="A1557" i="6" s="1"/>
  <c r="K1558" i="6"/>
  <c r="P1558" i="6" s="1"/>
  <c r="K1559" i="6"/>
  <c r="A1559" i="6" s="1"/>
  <c r="K1560" i="6"/>
  <c r="A1560" i="6" s="1"/>
  <c r="K1561" i="6"/>
  <c r="A1561" i="6" s="1"/>
  <c r="K1562" i="6"/>
  <c r="K1563" i="6"/>
  <c r="A1563" i="6" s="1"/>
  <c r="K1564" i="6"/>
  <c r="A1564" i="6" s="1"/>
  <c r="K1565" i="6"/>
  <c r="A1565" i="6" s="1"/>
  <c r="K1566" i="6"/>
  <c r="A1566" i="6" s="1"/>
  <c r="K1567" i="6"/>
  <c r="A1567" i="6" s="1"/>
  <c r="K1568" i="6"/>
  <c r="A1568" i="6" s="1"/>
  <c r="K1569" i="6"/>
  <c r="A1569" i="6" s="1"/>
  <c r="K1570" i="6"/>
  <c r="A1570" i="6" s="1"/>
  <c r="K1571" i="6"/>
  <c r="A1571" i="6" s="1"/>
  <c r="K1572" i="6"/>
  <c r="K1573" i="6"/>
  <c r="A1573" i="6" s="1"/>
  <c r="K1574" i="6"/>
  <c r="A1574" i="6" s="1"/>
  <c r="K1575" i="6"/>
  <c r="A1575" i="6" s="1"/>
  <c r="K1576" i="6"/>
  <c r="K1577" i="6"/>
  <c r="A1577" i="6" s="1"/>
  <c r="K1578" i="6"/>
  <c r="A1578" i="6" s="1"/>
  <c r="K1579" i="6"/>
  <c r="A1579" i="6" s="1"/>
  <c r="K1580" i="6"/>
  <c r="K1581" i="6"/>
  <c r="A1581" i="6" s="1"/>
  <c r="K1582" i="6"/>
  <c r="A1582" i="6" s="1"/>
  <c r="K1583" i="6"/>
  <c r="K1584" i="6"/>
  <c r="A1584" i="6" s="1"/>
  <c r="K1585" i="6"/>
  <c r="A1585" i="6" s="1"/>
  <c r="K1586" i="6"/>
  <c r="A1586" i="6" s="1"/>
  <c r="K1587" i="6"/>
  <c r="A1587" i="6" s="1"/>
  <c r="K1588" i="6"/>
  <c r="A1588" i="6" s="1"/>
  <c r="K1589" i="6"/>
  <c r="A1589" i="6" s="1"/>
  <c r="K1590" i="6"/>
  <c r="P1590" i="6" s="1"/>
  <c r="K1591" i="6"/>
  <c r="A1591" i="6" s="1"/>
  <c r="K1592" i="6"/>
  <c r="A1592" i="6" s="1"/>
  <c r="K1593" i="6"/>
  <c r="A1593" i="6" s="1"/>
  <c r="K1594" i="6"/>
  <c r="P1594" i="6" s="1"/>
  <c r="K1595" i="6"/>
  <c r="A1595" i="6" s="1"/>
  <c r="K1596" i="6"/>
  <c r="A1596" i="6" s="1"/>
  <c r="K1597" i="6"/>
  <c r="A1597" i="6" s="1"/>
  <c r="K1598" i="6"/>
  <c r="A1598" i="6" s="1"/>
  <c r="K1599" i="6"/>
  <c r="A1599" i="6" s="1"/>
  <c r="K1600" i="6"/>
  <c r="A1600" i="6" s="1"/>
  <c r="K1601" i="6"/>
  <c r="A1601" i="6" s="1"/>
  <c r="K1602" i="6"/>
  <c r="A1602" i="6" s="1"/>
  <c r="K1603" i="6"/>
  <c r="A1603" i="6" s="1"/>
  <c r="K1604" i="6"/>
  <c r="P1604" i="6" s="1"/>
  <c r="K1605" i="6"/>
  <c r="A1605" i="6" s="1"/>
  <c r="K1606" i="6"/>
  <c r="A1606" i="6" s="1"/>
  <c r="K1607" i="6"/>
  <c r="A1607" i="6" s="1"/>
  <c r="K1608" i="6"/>
  <c r="K1609" i="6"/>
  <c r="A1609" i="6" s="1"/>
  <c r="K1610" i="6"/>
  <c r="A1610" i="6" s="1"/>
  <c r="K1611" i="6"/>
  <c r="A1611" i="6" s="1"/>
  <c r="K1612" i="6"/>
  <c r="K1613" i="6"/>
  <c r="A1613" i="6" s="1"/>
  <c r="K1614" i="6"/>
  <c r="A1614" i="6" s="1"/>
  <c r="K1615" i="6"/>
  <c r="P1615" i="6" s="1"/>
  <c r="K1616" i="6"/>
  <c r="A1616" i="6" s="1"/>
  <c r="K1617" i="6"/>
  <c r="A1617" i="6" s="1"/>
  <c r="K1618" i="6"/>
  <c r="A1618" i="6" s="1"/>
  <c r="K1619" i="6"/>
  <c r="A1619" i="6" s="1"/>
  <c r="K1620" i="6"/>
  <c r="A1620" i="6" s="1"/>
  <c r="K1621" i="6"/>
  <c r="A1621" i="6" s="1"/>
  <c r="K1622" i="6"/>
  <c r="P1622" i="6" s="1"/>
  <c r="K1623" i="6"/>
  <c r="A1623" i="6" s="1"/>
  <c r="K1624" i="6"/>
  <c r="A1624" i="6" s="1"/>
  <c r="K1625" i="6"/>
  <c r="A1625" i="6" s="1"/>
  <c r="K1626" i="6"/>
  <c r="P1626" i="6" s="1"/>
  <c r="K1627" i="6"/>
  <c r="A1627" i="6" s="1"/>
  <c r="K1628" i="6"/>
  <c r="A1628" i="6" s="1"/>
  <c r="K1629" i="6"/>
  <c r="A1629" i="6" s="1"/>
  <c r="K1630" i="6"/>
  <c r="A1630" i="6" s="1"/>
  <c r="K1631" i="6"/>
  <c r="A1631" i="6" s="1"/>
  <c r="K1632" i="6"/>
  <c r="A1632" i="6" s="1"/>
  <c r="K1633" i="6"/>
  <c r="A1633" i="6" s="1"/>
  <c r="K1634" i="6"/>
  <c r="A1634" i="6" s="1"/>
  <c r="K1635" i="6"/>
  <c r="A1635" i="6" s="1"/>
  <c r="K1636" i="6"/>
  <c r="P1636" i="6" s="1"/>
  <c r="K1637" i="6"/>
  <c r="A1637" i="6" s="1"/>
  <c r="K1638" i="6"/>
  <c r="A1638" i="6" s="1"/>
  <c r="K1639" i="6"/>
  <c r="A1639" i="6" s="1"/>
  <c r="K1640" i="6"/>
  <c r="K1641" i="6"/>
  <c r="A1641" i="6" s="1"/>
  <c r="K1642" i="6"/>
  <c r="A1642" i="6" s="1"/>
  <c r="K1643" i="6"/>
  <c r="A1643" i="6" s="1"/>
  <c r="K1644" i="6"/>
  <c r="K1645" i="6"/>
  <c r="A1645" i="6" s="1"/>
  <c r="K1646" i="6"/>
  <c r="A1646" i="6" s="1"/>
  <c r="K1647" i="6"/>
  <c r="K1648" i="6"/>
  <c r="A1648" i="6" s="1"/>
  <c r="K1649" i="6"/>
  <c r="A1649" i="6" s="1"/>
  <c r="K1650" i="6"/>
  <c r="A1650" i="6" s="1"/>
  <c r="K1651" i="6"/>
  <c r="A1651" i="6" s="1"/>
  <c r="K1652" i="6"/>
  <c r="A1652" i="6" s="1"/>
  <c r="K1653" i="6"/>
  <c r="A1653" i="6" s="1"/>
  <c r="K1654" i="6"/>
  <c r="P1654" i="6" s="1"/>
  <c r="K1655" i="6"/>
  <c r="A1655" i="6" s="1"/>
  <c r="K1656" i="6"/>
  <c r="A1656" i="6" s="1"/>
  <c r="K1657" i="6"/>
  <c r="A1657" i="6" s="1"/>
  <c r="K1658" i="6"/>
  <c r="K1659" i="6"/>
  <c r="A1659" i="6" s="1"/>
  <c r="K1660" i="6"/>
  <c r="A1660" i="6" s="1"/>
  <c r="K1661" i="6"/>
  <c r="A1661" i="6" s="1"/>
  <c r="K1662" i="6"/>
  <c r="A1662" i="6" s="1"/>
  <c r="K1663" i="6"/>
  <c r="A1663" i="6" s="1"/>
  <c r="K1664" i="6"/>
  <c r="A1664" i="6" s="1"/>
  <c r="K1665" i="6"/>
  <c r="A1665" i="6" s="1"/>
  <c r="K1666" i="6"/>
  <c r="A1666" i="6" s="1"/>
  <c r="K1667" i="6"/>
  <c r="A1667" i="6" s="1"/>
  <c r="K1668" i="6"/>
  <c r="K1669" i="6"/>
  <c r="A1669" i="6" s="1"/>
  <c r="K1670" i="6"/>
  <c r="A1670" i="6" s="1"/>
  <c r="K1671" i="6"/>
  <c r="A1671" i="6" s="1"/>
  <c r="K1672" i="6"/>
  <c r="K1673" i="6"/>
  <c r="A1673" i="6" s="1"/>
  <c r="K1674" i="6"/>
  <c r="A1674" i="6" s="1"/>
  <c r="K1675" i="6"/>
  <c r="A1675" i="6" s="1"/>
  <c r="K1676" i="6"/>
  <c r="K1677" i="6"/>
  <c r="A1677" i="6" s="1"/>
  <c r="K1678" i="6"/>
  <c r="A1678" i="6" s="1"/>
  <c r="K1679" i="6"/>
  <c r="P1679" i="6" s="1"/>
  <c r="K1680" i="6"/>
  <c r="A1680" i="6" s="1"/>
  <c r="K1681" i="6"/>
  <c r="A1681" i="6" s="1"/>
  <c r="K1682" i="6"/>
  <c r="A1682" i="6" s="1"/>
  <c r="K1683" i="6"/>
  <c r="A1683" i="6" s="1"/>
  <c r="K1684" i="6"/>
  <c r="A1684" i="6" s="1"/>
  <c r="K1685" i="6"/>
  <c r="A1685" i="6" s="1"/>
  <c r="K1686" i="6"/>
  <c r="P1686" i="6" s="1"/>
  <c r="K1687" i="6"/>
  <c r="A1687" i="6" s="1"/>
  <c r="K1688" i="6"/>
  <c r="A1688" i="6" s="1"/>
  <c r="K1689" i="6"/>
  <c r="A1689" i="6" s="1"/>
  <c r="K1690" i="6"/>
  <c r="P1690" i="6" s="1"/>
  <c r="K1691" i="6"/>
  <c r="A1691" i="6" s="1"/>
  <c r="K1692" i="6"/>
  <c r="A1692" i="6" s="1"/>
  <c r="K1693" i="6"/>
  <c r="A1693" i="6" s="1"/>
  <c r="K1694" i="6"/>
  <c r="A1694" i="6" s="1"/>
  <c r="K1695" i="6"/>
  <c r="A1695" i="6" s="1"/>
  <c r="K1696" i="6"/>
  <c r="A1696" i="6" s="1"/>
  <c r="K1697" i="6"/>
  <c r="A1697" i="6" s="1"/>
  <c r="K1698" i="6"/>
  <c r="A1698" i="6" s="1"/>
  <c r="K1699" i="6"/>
  <c r="A1699" i="6" s="1"/>
  <c r="K1700" i="6"/>
  <c r="P1700" i="6" s="1"/>
  <c r="K1701" i="6"/>
  <c r="A1701" i="6" s="1"/>
  <c r="K1702" i="6"/>
  <c r="A1702" i="6" s="1"/>
  <c r="K1703" i="6"/>
  <c r="A1703" i="6" s="1"/>
  <c r="K1704" i="6"/>
  <c r="A1704" i="6" s="1"/>
  <c r="K1705" i="6"/>
  <c r="A1705" i="6" s="1"/>
  <c r="K1706" i="6"/>
  <c r="A1706" i="6" s="1"/>
  <c r="K1707" i="6"/>
  <c r="A1707" i="6" s="1"/>
  <c r="K1708" i="6"/>
  <c r="A1708" i="6" s="1"/>
  <c r="K1709" i="6"/>
  <c r="A1709" i="6" s="1"/>
  <c r="K1710" i="6"/>
  <c r="A1710" i="6" s="1"/>
  <c r="K1711" i="6"/>
  <c r="P1711" i="6" s="1"/>
  <c r="K1712" i="6"/>
  <c r="A1712" i="6" s="1"/>
  <c r="K1713" i="6"/>
  <c r="A1713" i="6" s="1"/>
  <c r="K1714" i="6"/>
  <c r="A1714" i="6" s="1"/>
  <c r="K1715" i="6"/>
  <c r="A1715" i="6" s="1"/>
  <c r="K1716" i="6"/>
  <c r="A1716" i="6" s="1"/>
  <c r="K1717" i="6"/>
  <c r="A1717" i="6" s="1"/>
  <c r="K1718" i="6"/>
  <c r="P1718" i="6" s="1"/>
  <c r="K1719" i="6"/>
  <c r="A1719" i="6" s="1"/>
  <c r="K1720" i="6"/>
  <c r="A1720" i="6" s="1"/>
  <c r="K1721" i="6"/>
  <c r="A1721" i="6" s="1"/>
  <c r="K1722" i="6"/>
  <c r="P1722" i="6" s="1"/>
  <c r="K1723" i="6"/>
  <c r="A1723" i="6" s="1"/>
  <c r="K1724" i="6"/>
  <c r="A1724" i="6" s="1"/>
  <c r="K1725" i="6"/>
  <c r="A1725" i="6" s="1"/>
  <c r="K1726" i="6"/>
  <c r="A1726" i="6" s="1"/>
  <c r="K1727" i="6"/>
  <c r="A1727" i="6" s="1"/>
  <c r="K1728" i="6"/>
  <c r="A1728" i="6" s="1"/>
  <c r="K1729" i="6"/>
  <c r="A1729" i="6" s="1"/>
  <c r="K1730" i="6"/>
  <c r="A1730" i="6" s="1"/>
  <c r="K1731" i="6"/>
  <c r="A1731" i="6" s="1"/>
  <c r="K1732" i="6"/>
  <c r="A1732" i="6" s="1"/>
  <c r="K1733" i="6"/>
  <c r="A1733" i="6" s="1"/>
  <c r="K1734" i="6"/>
  <c r="A1734" i="6" s="1"/>
  <c r="K1735" i="6"/>
  <c r="A1735" i="6" s="1"/>
  <c r="K1736" i="6"/>
  <c r="A1736" i="6" s="1"/>
  <c r="K1737" i="6"/>
  <c r="A1737" i="6" s="1"/>
  <c r="K1738" i="6"/>
  <c r="A1738" i="6" s="1"/>
  <c r="K1739" i="6"/>
  <c r="A1739" i="6" s="1"/>
  <c r="K1740" i="6"/>
  <c r="A1740" i="6" s="1"/>
  <c r="K1741" i="6"/>
  <c r="A1741" i="6" s="1"/>
  <c r="K1742" i="6"/>
  <c r="A1742" i="6" s="1"/>
  <c r="K1743" i="6"/>
  <c r="K1744" i="6"/>
  <c r="A1744" i="6" s="1"/>
  <c r="K1745" i="6"/>
  <c r="A1745" i="6" s="1"/>
  <c r="K1746" i="6"/>
  <c r="A1746" i="6" s="1"/>
  <c r="K1747" i="6"/>
  <c r="A1747" i="6" s="1"/>
  <c r="K1748" i="6"/>
  <c r="A1748" i="6" s="1"/>
  <c r="K1749" i="6"/>
  <c r="A1749" i="6" s="1"/>
  <c r="K1750" i="6"/>
  <c r="P1750" i="6" s="1"/>
  <c r="K1751" i="6"/>
  <c r="A1751" i="6" s="1"/>
  <c r="K1752" i="6"/>
  <c r="A1752" i="6" s="1"/>
  <c r="K1753" i="6"/>
  <c r="A1753" i="6" s="1"/>
  <c r="K1754" i="6"/>
  <c r="K1755" i="6"/>
  <c r="A1755" i="6" s="1"/>
  <c r="K1756" i="6"/>
  <c r="A1756" i="6" s="1"/>
  <c r="K1757" i="6"/>
  <c r="A1757" i="6" s="1"/>
  <c r="K1758" i="6"/>
  <c r="A1758" i="6" s="1"/>
  <c r="K1759" i="6"/>
  <c r="A1759" i="6" s="1"/>
  <c r="K1760" i="6"/>
  <c r="A1760" i="6" s="1"/>
  <c r="K1761" i="6"/>
  <c r="A1761" i="6" s="1"/>
  <c r="K1762" i="6"/>
  <c r="A1762" i="6" s="1"/>
  <c r="K1763" i="6"/>
  <c r="A1763" i="6" s="1"/>
  <c r="K1764" i="6"/>
  <c r="A1764" i="6" s="1"/>
  <c r="K1765" i="6"/>
  <c r="A1765" i="6" s="1"/>
  <c r="K1766" i="6"/>
  <c r="A1766" i="6" s="1"/>
  <c r="K1767" i="6"/>
  <c r="A1767" i="6" s="1"/>
  <c r="K1768" i="6"/>
  <c r="A1768" i="6" s="1"/>
  <c r="K1769" i="6"/>
  <c r="A1769" i="6" s="1"/>
  <c r="K1770" i="6"/>
  <c r="A1770" i="6" s="1"/>
  <c r="K1771" i="6"/>
  <c r="A1771" i="6" s="1"/>
  <c r="K1772" i="6"/>
  <c r="A1772" i="6" s="1"/>
  <c r="K1773" i="6"/>
  <c r="A1773" i="6" s="1"/>
  <c r="K1774" i="6"/>
  <c r="A1774" i="6" s="1"/>
  <c r="K1775" i="6"/>
  <c r="P1775" i="6" s="1"/>
  <c r="K1776" i="6"/>
  <c r="A1776" i="6" s="1"/>
  <c r="K1777" i="6"/>
  <c r="A1777" i="6" s="1"/>
  <c r="K1778" i="6"/>
  <c r="A1778" i="6" s="1"/>
  <c r="K1779" i="6"/>
  <c r="A1779" i="6" s="1"/>
  <c r="K1780" i="6"/>
  <c r="A1780" i="6" s="1"/>
  <c r="K1781" i="6"/>
  <c r="A1781" i="6" s="1"/>
  <c r="K1782" i="6"/>
  <c r="P1782" i="6" s="1"/>
  <c r="K1783" i="6"/>
  <c r="A1783" i="6" s="1"/>
  <c r="K1784" i="6"/>
  <c r="A1784" i="6" s="1"/>
  <c r="K1785" i="6"/>
  <c r="A1785" i="6" s="1"/>
  <c r="K1786" i="6"/>
  <c r="P1786" i="6" s="1"/>
  <c r="K1787" i="6"/>
  <c r="A1787" i="6" s="1"/>
  <c r="K1788" i="6"/>
  <c r="A1788" i="6" s="1"/>
  <c r="K1789" i="6"/>
  <c r="A1789" i="6" s="1"/>
  <c r="K1790" i="6"/>
  <c r="A1790" i="6" s="1"/>
  <c r="K1791" i="6"/>
  <c r="A1791" i="6" s="1"/>
  <c r="K1792" i="6"/>
  <c r="A1792" i="6" s="1"/>
  <c r="K1793" i="6"/>
  <c r="A1793" i="6" s="1"/>
  <c r="K1794" i="6"/>
  <c r="A1794" i="6" s="1"/>
  <c r="K1795" i="6"/>
  <c r="A1795" i="6" s="1"/>
  <c r="K1796" i="6"/>
  <c r="A1796" i="6" s="1"/>
  <c r="K1797" i="6"/>
  <c r="A1797" i="6" s="1"/>
  <c r="K1798" i="6"/>
  <c r="A1798" i="6" s="1"/>
  <c r="K1799" i="6"/>
  <c r="A1799" i="6" s="1"/>
  <c r="K1800" i="6"/>
  <c r="A1800" i="6" s="1"/>
  <c r="K1801" i="6"/>
  <c r="A1801" i="6" s="1"/>
  <c r="K1802" i="6"/>
  <c r="A1802" i="6" s="1"/>
  <c r="K1803" i="6"/>
  <c r="A1803" i="6" s="1"/>
  <c r="K1804" i="6"/>
  <c r="A1804" i="6" s="1"/>
  <c r="K1805" i="6"/>
  <c r="A1805" i="6" s="1"/>
  <c r="K1806" i="6"/>
  <c r="A1806" i="6" s="1"/>
  <c r="K1807" i="6"/>
  <c r="P1807" i="6" s="1"/>
  <c r="K1808" i="6"/>
  <c r="A1808" i="6" s="1"/>
  <c r="K1809" i="6"/>
  <c r="A1809" i="6" s="1"/>
  <c r="K1810" i="6"/>
  <c r="A1810" i="6" s="1"/>
  <c r="K1811" i="6"/>
  <c r="A1811" i="6" s="1"/>
  <c r="K1812" i="6"/>
  <c r="A1812" i="6" s="1"/>
  <c r="K1813" i="6"/>
  <c r="A1813" i="6" s="1"/>
  <c r="K1814" i="6"/>
  <c r="P1814" i="6" s="1"/>
  <c r="K1815" i="6"/>
  <c r="A1815" i="6" s="1"/>
  <c r="K1816" i="6"/>
  <c r="A1816" i="6" s="1"/>
  <c r="K1817" i="6"/>
  <c r="A1817" i="6" s="1"/>
  <c r="K1818" i="6"/>
  <c r="K1819" i="6"/>
  <c r="A1819" i="6" s="1"/>
  <c r="K1820" i="6"/>
  <c r="A1820" i="6" s="1"/>
  <c r="K1821" i="6"/>
  <c r="A1821" i="6" s="1"/>
  <c r="K1822" i="6"/>
  <c r="A1822" i="6" s="1"/>
  <c r="K1823" i="6"/>
  <c r="A1823" i="6" s="1"/>
  <c r="K1824" i="6"/>
  <c r="A1824" i="6" s="1"/>
  <c r="K1825" i="6"/>
  <c r="A1825" i="6" s="1"/>
  <c r="K1826" i="6"/>
  <c r="A1826" i="6" s="1"/>
  <c r="K1827" i="6"/>
  <c r="A1827" i="6" s="1"/>
  <c r="K1828" i="6"/>
  <c r="A1828" i="6" s="1"/>
  <c r="K1829" i="6"/>
  <c r="A1829" i="6" s="1"/>
  <c r="K1830" i="6"/>
  <c r="A1830" i="6" s="1"/>
  <c r="K1831" i="6"/>
  <c r="A1831" i="6" s="1"/>
  <c r="K1832" i="6"/>
  <c r="A1832" i="6" s="1"/>
  <c r="K1833" i="6"/>
  <c r="A1833" i="6" s="1"/>
  <c r="K1834" i="6"/>
  <c r="A1834" i="6" s="1"/>
  <c r="K1835" i="6"/>
  <c r="A1835" i="6" s="1"/>
  <c r="K1836" i="6"/>
  <c r="A1836" i="6" s="1"/>
  <c r="K1837" i="6"/>
  <c r="A1837" i="6" s="1"/>
  <c r="K1838" i="6"/>
  <c r="A1838" i="6" s="1"/>
  <c r="K1839" i="6"/>
  <c r="K1840" i="6"/>
  <c r="A1840" i="6" s="1"/>
  <c r="K1841" i="6"/>
  <c r="A1841" i="6" s="1"/>
  <c r="K1842" i="6"/>
  <c r="A1842" i="6" s="1"/>
  <c r="K1843" i="6"/>
  <c r="A1843" i="6" s="1"/>
  <c r="K1844" i="6"/>
  <c r="A1844" i="6" s="1"/>
  <c r="K1845" i="6"/>
  <c r="A1845" i="6" s="1"/>
  <c r="K1846" i="6"/>
  <c r="P1846" i="6" s="1"/>
  <c r="K1847" i="6"/>
  <c r="A1847" i="6" s="1"/>
  <c r="K1848" i="6"/>
  <c r="A1848" i="6" s="1"/>
  <c r="K1849" i="6"/>
  <c r="A1849" i="6" s="1"/>
  <c r="K1850" i="6"/>
  <c r="P1850" i="6" s="1"/>
  <c r="K1851" i="6"/>
  <c r="A1851" i="6" s="1"/>
  <c r="K1852" i="6"/>
  <c r="A1852" i="6" s="1"/>
  <c r="K1853" i="6"/>
  <c r="A1853" i="6" s="1"/>
  <c r="K1854" i="6"/>
  <c r="A1854" i="6" s="1"/>
  <c r="K1855" i="6"/>
  <c r="A1855" i="6" s="1"/>
  <c r="K1856" i="6"/>
  <c r="A1856" i="6" s="1"/>
  <c r="K1857" i="6"/>
  <c r="A1857" i="6" s="1"/>
  <c r="K1858" i="6"/>
  <c r="A1858" i="6" s="1"/>
  <c r="K1859" i="6"/>
  <c r="A1859" i="6" s="1"/>
  <c r="K1860" i="6"/>
  <c r="A1860" i="6" s="1"/>
  <c r="K1861" i="6"/>
  <c r="A1861" i="6" s="1"/>
  <c r="K1862" i="6"/>
  <c r="A1862" i="6" s="1"/>
  <c r="K1863" i="6"/>
  <c r="A1863" i="6" s="1"/>
  <c r="K1864" i="6"/>
  <c r="A1864" i="6" s="1"/>
  <c r="K1865" i="6"/>
  <c r="A1865" i="6" s="1"/>
  <c r="K1866" i="6"/>
  <c r="A1866" i="6" s="1"/>
  <c r="K1867" i="6"/>
  <c r="A1867" i="6" s="1"/>
  <c r="K1868" i="6"/>
  <c r="A1868" i="6" s="1"/>
  <c r="K1869" i="6"/>
  <c r="A1869" i="6" s="1"/>
  <c r="K1870" i="6"/>
  <c r="A1870" i="6" s="1"/>
  <c r="K1871" i="6"/>
  <c r="P1871" i="6" s="1"/>
  <c r="K1872" i="6"/>
  <c r="A1872" i="6" s="1"/>
  <c r="K1873" i="6"/>
  <c r="A1873" i="6" s="1"/>
  <c r="K1874" i="6"/>
  <c r="A1874" i="6" s="1"/>
  <c r="K1875" i="6"/>
  <c r="A1875" i="6" s="1"/>
  <c r="K1876" i="6"/>
  <c r="A1876" i="6" s="1"/>
  <c r="K1877" i="6"/>
  <c r="A1877" i="6" s="1"/>
  <c r="K1878" i="6"/>
  <c r="P1878" i="6" s="1"/>
  <c r="K1879" i="6"/>
  <c r="A1879" i="6" s="1"/>
  <c r="K1880" i="6"/>
  <c r="A1880" i="6" s="1"/>
  <c r="K1881" i="6"/>
  <c r="A1881" i="6" s="1"/>
  <c r="K1882" i="6"/>
  <c r="P1882" i="6" s="1"/>
  <c r="K1883" i="6"/>
  <c r="A1883" i="6" s="1"/>
  <c r="K1884" i="6"/>
  <c r="A1884" i="6" s="1"/>
  <c r="K1885" i="6"/>
  <c r="A1885" i="6" s="1"/>
  <c r="K1886" i="6"/>
  <c r="A1886" i="6" s="1"/>
  <c r="K1887" i="6"/>
  <c r="A1887" i="6" s="1"/>
  <c r="K1888" i="6"/>
  <c r="A1888" i="6" s="1"/>
  <c r="K1889" i="6"/>
  <c r="A1889" i="6" s="1"/>
  <c r="K1890" i="6"/>
  <c r="A1890" i="6" s="1"/>
  <c r="K1891" i="6"/>
  <c r="A1891" i="6" s="1"/>
  <c r="K1892" i="6"/>
  <c r="A1892" i="6" s="1"/>
  <c r="K1893" i="6"/>
  <c r="A1893" i="6" s="1"/>
  <c r="K1894" i="6"/>
  <c r="A1894" i="6" s="1"/>
  <c r="K1895" i="6"/>
  <c r="A1895" i="6" s="1"/>
  <c r="K1896" i="6"/>
  <c r="A1896" i="6" s="1"/>
  <c r="K1897" i="6"/>
  <c r="A1897" i="6" s="1"/>
  <c r="K1898" i="6"/>
  <c r="A1898" i="6" s="1"/>
  <c r="K1899" i="6"/>
  <c r="A1899" i="6" s="1"/>
  <c r="K1900" i="6"/>
  <c r="A1900" i="6" s="1"/>
  <c r="K1901" i="6"/>
  <c r="A1901" i="6" s="1"/>
  <c r="K1902" i="6"/>
  <c r="A1902" i="6" s="1"/>
  <c r="K1903" i="6"/>
  <c r="K1904" i="6"/>
  <c r="A1904" i="6" s="1"/>
  <c r="K1905" i="6"/>
  <c r="A1905" i="6" s="1"/>
  <c r="K1906" i="6"/>
  <c r="A1906" i="6" s="1"/>
  <c r="K1907" i="6"/>
  <c r="A1907" i="6" s="1"/>
  <c r="K1908" i="6"/>
  <c r="A1908" i="6" s="1"/>
  <c r="K1909" i="6"/>
  <c r="A1909" i="6" s="1"/>
  <c r="K1910" i="6"/>
  <c r="P1910" i="6" s="1"/>
  <c r="K1911" i="6"/>
  <c r="A1911" i="6" s="1"/>
  <c r="K1912" i="6"/>
  <c r="A1912" i="6" s="1"/>
  <c r="K1913" i="6"/>
  <c r="A1913" i="6" s="1"/>
  <c r="K1914" i="6"/>
  <c r="K1915" i="6"/>
  <c r="A1915" i="6" s="1"/>
  <c r="K1916" i="6"/>
  <c r="A1916" i="6" s="1"/>
  <c r="K1917" i="6"/>
  <c r="A1917" i="6" s="1"/>
  <c r="K1918" i="6"/>
  <c r="A1918" i="6" s="1"/>
  <c r="K1919" i="6"/>
  <c r="A1919" i="6" s="1"/>
  <c r="K1920" i="6"/>
  <c r="A1920" i="6" s="1"/>
  <c r="K1921" i="6"/>
  <c r="A1921" i="6" s="1"/>
  <c r="K1922" i="6"/>
  <c r="A1922" i="6" s="1"/>
  <c r="K1923" i="6"/>
  <c r="A1923" i="6" s="1"/>
  <c r="K1924" i="6"/>
  <c r="A1924" i="6" s="1"/>
  <c r="K1925" i="6"/>
  <c r="A1925" i="6" s="1"/>
  <c r="K1926" i="6"/>
  <c r="A1926" i="6" s="1"/>
  <c r="K1927" i="6"/>
  <c r="A1927" i="6" s="1"/>
  <c r="K1928" i="6"/>
  <c r="A1928" i="6" s="1"/>
  <c r="K1929" i="6"/>
  <c r="A1929" i="6" s="1"/>
  <c r="K1930" i="6"/>
  <c r="A1930" i="6" s="1"/>
  <c r="K1931" i="6"/>
  <c r="A1931" i="6" s="1"/>
  <c r="K1932" i="6"/>
  <c r="A1932" i="6" s="1"/>
  <c r="K1933" i="6"/>
  <c r="A1933" i="6" s="1"/>
  <c r="K1934" i="6"/>
  <c r="A1934" i="6" s="1"/>
  <c r="K1935" i="6"/>
  <c r="P1935" i="6" s="1"/>
  <c r="K1936" i="6"/>
  <c r="A1936" i="6" s="1"/>
  <c r="K1937" i="6"/>
  <c r="A1937" i="6" s="1"/>
  <c r="K1938" i="6"/>
  <c r="A1938" i="6" s="1"/>
  <c r="K1939" i="6"/>
  <c r="A1939" i="6" s="1"/>
  <c r="K1940" i="6"/>
  <c r="A1940" i="6" s="1"/>
  <c r="K1941" i="6"/>
  <c r="A1941" i="6" s="1"/>
  <c r="K1942" i="6"/>
  <c r="P1942" i="6" s="1"/>
  <c r="K1943" i="6"/>
  <c r="A1943" i="6" s="1"/>
  <c r="K1944" i="6"/>
  <c r="A1944" i="6" s="1"/>
  <c r="K1945" i="6"/>
  <c r="A1945" i="6" s="1"/>
  <c r="K1946" i="6"/>
  <c r="P1946" i="6" s="1"/>
  <c r="K1947" i="6"/>
  <c r="A1947" i="6" s="1"/>
  <c r="K1948" i="6"/>
  <c r="A1948" i="6" s="1"/>
  <c r="K1949" i="6"/>
  <c r="A1949" i="6" s="1"/>
  <c r="K1950" i="6"/>
  <c r="A1950" i="6" s="1"/>
  <c r="K1951" i="6"/>
  <c r="A1951" i="6" s="1"/>
  <c r="K1952" i="6"/>
  <c r="A1952" i="6" s="1"/>
  <c r="K1953" i="6"/>
  <c r="A1953" i="6" s="1"/>
  <c r="K1954" i="6"/>
  <c r="A1954" i="6" s="1"/>
  <c r="K1955" i="6"/>
  <c r="A1955" i="6" s="1"/>
  <c r="K1956" i="6"/>
  <c r="P1956" i="6" s="1"/>
  <c r="K1957" i="6"/>
  <c r="A1957" i="6" s="1"/>
  <c r="K1958" i="6"/>
  <c r="A1958" i="6" s="1"/>
  <c r="K1959" i="6"/>
  <c r="A1959" i="6" s="1"/>
  <c r="K1960" i="6"/>
  <c r="A1960" i="6" s="1"/>
  <c r="K1961" i="6"/>
  <c r="A1961" i="6" s="1"/>
  <c r="K1962" i="6"/>
  <c r="A1962" i="6" s="1"/>
  <c r="K1963" i="6"/>
  <c r="A1963" i="6" s="1"/>
  <c r="K1964" i="6"/>
  <c r="A1964" i="6" s="1"/>
  <c r="K1965" i="6"/>
  <c r="A1965" i="6" s="1"/>
  <c r="K1966" i="6"/>
  <c r="A1966" i="6" s="1"/>
  <c r="K1967" i="6"/>
  <c r="P1967" i="6" s="1"/>
  <c r="K1968" i="6"/>
  <c r="A1968" i="6" s="1"/>
  <c r="K1969" i="6"/>
  <c r="A1969" i="6" s="1"/>
  <c r="K1970" i="6"/>
  <c r="A1970" i="6" s="1"/>
  <c r="K1971" i="6"/>
  <c r="A1971" i="6" s="1"/>
  <c r="K1972" i="6"/>
  <c r="A1972" i="6" s="1"/>
  <c r="K1973" i="6"/>
  <c r="A1973" i="6" s="1"/>
  <c r="K1974" i="6"/>
  <c r="P1974" i="6" s="1"/>
  <c r="K1975" i="6"/>
  <c r="A1975" i="6" s="1"/>
  <c r="K1976" i="6"/>
  <c r="A1976" i="6" s="1"/>
  <c r="K1977" i="6"/>
  <c r="A1977" i="6" s="1"/>
  <c r="K1978" i="6"/>
  <c r="P1978" i="6" s="1"/>
  <c r="K1979" i="6"/>
  <c r="A1979" i="6" s="1"/>
  <c r="K1980" i="6"/>
  <c r="A1980" i="6" s="1"/>
  <c r="K1981" i="6"/>
  <c r="A1981" i="6" s="1"/>
  <c r="K1982" i="6"/>
  <c r="A1982" i="6" s="1"/>
  <c r="K1983" i="6"/>
  <c r="A1983" i="6" s="1"/>
  <c r="K1984" i="6"/>
  <c r="A1984" i="6" s="1"/>
  <c r="K1985" i="6"/>
  <c r="A1985" i="6" s="1"/>
  <c r="K1986" i="6"/>
  <c r="A1986" i="6" s="1"/>
  <c r="K1987" i="6"/>
  <c r="A1987" i="6" s="1"/>
  <c r="K1988" i="6"/>
  <c r="A1988" i="6" s="1"/>
  <c r="K1989" i="6"/>
  <c r="A1989" i="6" s="1"/>
  <c r="K1990" i="6"/>
  <c r="A1990" i="6" s="1"/>
  <c r="K1991" i="6"/>
  <c r="A1991" i="6" s="1"/>
  <c r="K1992" i="6"/>
  <c r="A1992" i="6" s="1"/>
  <c r="K1993" i="6"/>
  <c r="A1993" i="6" s="1"/>
  <c r="K1994" i="6"/>
  <c r="A1994" i="6" s="1"/>
  <c r="K1995" i="6"/>
  <c r="A1995" i="6" s="1"/>
  <c r="K1996" i="6"/>
  <c r="A1996" i="6" s="1"/>
  <c r="K1997" i="6"/>
  <c r="A1997" i="6" s="1"/>
  <c r="K1998" i="6"/>
  <c r="A1998" i="6" s="1"/>
  <c r="K1999" i="6"/>
  <c r="K2000" i="6"/>
  <c r="A2000" i="6" s="1"/>
  <c r="K2001" i="6"/>
  <c r="A2001" i="6" s="1"/>
  <c r="K2002" i="6"/>
  <c r="A2002" i="6" s="1"/>
  <c r="K2003" i="6"/>
  <c r="A2003" i="6" s="1"/>
  <c r="K2004" i="6"/>
  <c r="A2004" i="6" s="1"/>
  <c r="K2005" i="6"/>
  <c r="A2005" i="6" s="1"/>
  <c r="K2006" i="6"/>
  <c r="P2006" i="6" s="1"/>
  <c r="K2007" i="6"/>
  <c r="A2007" i="6" s="1"/>
  <c r="K2008" i="6"/>
  <c r="A2008" i="6" s="1"/>
  <c r="K2009" i="6"/>
  <c r="A2009" i="6" s="1"/>
  <c r="K2010" i="6"/>
  <c r="K2011" i="6"/>
  <c r="A2011" i="6" s="1"/>
  <c r="K2012" i="6"/>
  <c r="A2012" i="6" s="1"/>
  <c r="K26" i="6"/>
  <c r="A26" i="6" s="1"/>
  <c r="K25" i="6"/>
  <c r="A25" i="6" s="1"/>
  <c r="E17" i="6"/>
  <c r="E16" i="6"/>
  <c r="E10" i="6"/>
  <c r="E9" i="6"/>
  <c r="E8" i="6"/>
  <c r="E7" i="6"/>
  <c r="A1672" i="6" l="1"/>
  <c r="P1672" i="6"/>
  <c r="A1640" i="6"/>
  <c r="P1640" i="6"/>
  <c r="P1856" i="6"/>
  <c r="P1648" i="6"/>
  <c r="P1988" i="6"/>
  <c r="P1924" i="6"/>
  <c r="P1892" i="6"/>
  <c r="P1860" i="6"/>
  <c r="P1828" i="6"/>
  <c r="P1796" i="6"/>
  <c r="P1764" i="6"/>
  <c r="P1732" i="6"/>
  <c r="P1696" i="6"/>
  <c r="P1652" i="6"/>
  <c r="P1596" i="6"/>
  <c r="P1552" i="6"/>
  <c r="P1496" i="6"/>
  <c r="P1440" i="6"/>
  <c r="P1419" i="6"/>
  <c r="P1391" i="6"/>
  <c r="P1368" i="6"/>
  <c r="P1340" i="6"/>
  <c r="P186" i="6"/>
  <c r="P100" i="6"/>
  <c r="A1967" i="6"/>
  <c r="A1850" i="6"/>
  <c r="A1700" i="6"/>
  <c r="A1551" i="6"/>
  <c r="A1434" i="6"/>
  <c r="A1284" i="6"/>
  <c r="A1178" i="6"/>
  <c r="A1067" i="6"/>
  <c r="A954" i="6"/>
  <c r="A868" i="6"/>
  <c r="A751" i="6"/>
  <c r="A666" i="6"/>
  <c r="A555" i="6"/>
  <c r="A442" i="6"/>
  <c r="A356" i="6"/>
  <c r="A239" i="6"/>
  <c r="A154" i="6"/>
  <c r="A43" i="6"/>
  <c r="P1416" i="6"/>
  <c r="P1999" i="6"/>
  <c r="A1999" i="6"/>
  <c r="P1903" i="6"/>
  <c r="A1903" i="6"/>
  <c r="P1839" i="6"/>
  <c r="A1839" i="6"/>
  <c r="P1743" i="6"/>
  <c r="A1743" i="6"/>
  <c r="P1647" i="6"/>
  <c r="A1647" i="6"/>
  <c r="P1583" i="6"/>
  <c r="A1583" i="6"/>
  <c r="P1487" i="6"/>
  <c r="A1487" i="6"/>
  <c r="A1431" i="6"/>
  <c r="P1431" i="6"/>
  <c r="A1415" i="6"/>
  <c r="P1415" i="6"/>
  <c r="A1399" i="6"/>
  <c r="P1399" i="6"/>
  <c r="A1383" i="6"/>
  <c r="P1383" i="6"/>
  <c r="A1367" i="6"/>
  <c r="P1367" i="6"/>
  <c r="A1351" i="6"/>
  <c r="P1351" i="6"/>
  <c r="P1327" i="6"/>
  <c r="A1327" i="6"/>
  <c r="P1231" i="6"/>
  <c r="A1231" i="6"/>
  <c r="P1167" i="6"/>
  <c r="A1167" i="6"/>
  <c r="P1103" i="6"/>
  <c r="A1103" i="6"/>
  <c r="P1039" i="6"/>
  <c r="A1039" i="6"/>
  <c r="P975" i="6"/>
  <c r="A975" i="6"/>
  <c r="P911" i="6"/>
  <c r="A911" i="6"/>
  <c r="P847" i="6"/>
  <c r="A847" i="6"/>
  <c r="P783" i="6"/>
  <c r="A783" i="6"/>
  <c r="P719" i="6"/>
  <c r="A719" i="6"/>
  <c r="P655" i="6"/>
  <c r="A655" i="6"/>
  <c r="P591" i="6"/>
  <c r="A591" i="6"/>
  <c r="P527" i="6"/>
  <c r="A527" i="6"/>
  <c r="P463" i="6"/>
  <c r="A463" i="6"/>
  <c r="P399" i="6"/>
  <c r="A399" i="6"/>
  <c r="P335" i="6"/>
  <c r="A335" i="6"/>
  <c r="A271" i="6"/>
  <c r="P271" i="6"/>
  <c r="A207" i="6"/>
  <c r="P207" i="6"/>
  <c r="A143" i="6"/>
  <c r="P143" i="6"/>
  <c r="A79" i="6"/>
  <c r="P79" i="6"/>
  <c r="P2012" i="6"/>
  <c r="P1980" i="6"/>
  <c r="P1948" i="6"/>
  <c r="P1916" i="6"/>
  <c r="P1884" i="6"/>
  <c r="P1852" i="6"/>
  <c r="P1820" i="6"/>
  <c r="P1788" i="6"/>
  <c r="P1756" i="6"/>
  <c r="P1724" i="6"/>
  <c r="P1688" i="6"/>
  <c r="P1632" i="6"/>
  <c r="P1588" i="6"/>
  <c r="P1532" i="6"/>
  <c r="P1488" i="6"/>
  <c r="P1436" i="6"/>
  <c r="P1408" i="6"/>
  <c r="P1387" i="6"/>
  <c r="P1359" i="6"/>
  <c r="P282" i="6"/>
  <c r="P171" i="6"/>
  <c r="P58" i="6"/>
  <c r="A1946" i="6"/>
  <c r="A1679" i="6"/>
  <c r="A1530" i="6"/>
  <c r="A1380" i="6"/>
  <c r="A1263" i="6"/>
  <c r="A1135" i="6"/>
  <c r="A1050" i="6"/>
  <c r="A939" i="6"/>
  <c r="A826" i="6"/>
  <c r="A740" i="6"/>
  <c r="A623" i="6"/>
  <c r="A538" i="6"/>
  <c r="A427" i="6"/>
  <c r="A314" i="6"/>
  <c r="A228" i="6"/>
  <c r="A111" i="6"/>
  <c r="P1984" i="6"/>
  <c r="P1824" i="6"/>
  <c r="P1592" i="6"/>
  <c r="P2008" i="6"/>
  <c r="P1976" i="6"/>
  <c r="P1944" i="6"/>
  <c r="P1912" i="6"/>
  <c r="P1880" i="6"/>
  <c r="P1848" i="6"/>
  <c r="P1816" i="6"/>
  <c r="P1784" i="6"/>
  <c r="P1752" i="6"/>
  <c r="P1720" i="6"/>
  <c r="P1684" i="6"/>
  <c r="P1628" i="6"/>
  <c r="P1584" i="6"/>
  <c r="P1528" i="6"/>
  <c r="P1472" i="6"/>
  <c r="P1435" i="6"/>
  <c r="P1407" i="6"/>
  <c r="P1384" i="6"/>
  <c r="P1356" i="6"/>
  <c r="P250" i="6"/>
  <c r="P164" i="6"/>
  <c r="P47" i="6"/>
  <c r="A1935" i="6"/>
  <c r="A1786" i="6"/>
  <c r="A1636" i="6"/>
  <c r="A1519" i="6"/>
  <c r="A1370" i="6"/>
  <c r="A1252" i="6"/>
  <c r="A1131" i="6"/>
  <c r="A1018" i="6"/>
  <c r="A932" i="6"/>
  <c r="A815" i="6"/>
  <c r="A730" i="6"/>
  <c r="A619" i="6"/>
  <c r="A506" i="6"/>
  <c r="A420" i="6"/>
  <c r="A303" i="6"/>
  <c r="A218" i="6"/>
  <c r="A107" i="6"/>
  <c r="A1544" i="6"/>
  <c r="P1544" i="6"/>
  <c r="P1952" i="6"/>
  <c r="P1760" i="6"/>
  <c r="P1360" i="6"/>
  <c r="P2004" i="6"/>
  <c r="P1972" i="6"/>
  <c r="P1940" i="6"/>
  <c r="P1908" i="6"/>
  <c r="P1876" i="6"/>
  <c r="P1844" i="6"/>
  <c r="P1812" i="6"/>
  <c r="P1780" i="6"/>
  <c r="P1748" i="6"/>
  <c r="P1716" i="6"/>
  <c r="P1680" i="6"/>
  <c r="P1624" i="6"/>
  <c r="P1568" i="6"/>
  <c r="P1524" i="6"/>
  <c r="P1468" i="6"/>
  <c r="P1432" i="6"/>
  <c r="P1404" i="6"/>
  <c r="P1376" i="6"/>
  <c r="P1355" i="6"/>
  <c r="A1775" i="6"/>
  <c r="A1626" i="6"/>
  <c r="A1508" i="6"/>
  <c r="A1210" i="6"/>
  <c r="A1124" i="6"/>
  <c r="A1007" i="6"/>
  <c r="A922" i="6"/>
  <c r="A811" i="6"/>
  <c r="A698" i="6"/>
  <c r="A612" i="6"/>
  <c r="A495" i="6"/>
  <c r="A410" i="6"/>
  <c r="A299" i="6"/>
  <c r="K16" i="4"/>
  <c r="U16" i="4" s="1"/>
  <c r="A16" i="4"/>
  <c r="U1995" i="4"/>
  <c r="A1995" i="4"/>
  <c r="U1963" i="4"/>
  <c r="A1963" i="4"/>
  <c r="U1931" i="4"/>
  <c r="A1931" i="4"/>
  <c r="L443" i="3"/>
  <c r="Y443" i="3" s="1"/>
  <c r="R443" i="3"/>
  <c r="R186" i="3"/>
  <c r="P1728" i="6"/>
  <c r="A1676" i="6"/>
  <c r="P1676" i="6"/>
  <c r="A1668" i="6"/>
  <c r="P1668" i="6"/>
  <c r="A1644" i="6"/>
  <c r="P1644" i="6"/>
  <c r="A1612" i="6"/>
  <c r="P1612" i="6"/>
  <c r="A1580" i="6"/>
  <c r="P1580" i="6"/>
  <c r="A1572" i="6"/>
  <c r="P1572" i="6"/>
  <c r="A1548" i="6"/>
  <c r="P1548" i="6"/>
  <c r="A1516" i="6"/>
  <c r="P1516" i="6"/>
  <c r="A1484" i="6"/>
  <c r="P1484" i="6"/>
  <c r="A1476" i="6"/>
  <c r="P1476" i="6"/>
  <c r="A1452" i="6"/>
  <c r="P1452" i="6"/>
  <c r="A1428" i="6"/>
  <c r="P1428" i="6"/>
  <c r="P1412" i="6"/>
  <c r="A1412" i="6"/>
  <c r="A1396" i="6"/>
  <c r="P1396" i="6"/>
  <c r="A1364" i="6"/>
  <c r="P1364" i="6"/>
  <c r="P1316" i="6"/>
  <c r="A1316" i="6"/>
  <c r="P1220" i="6"/>
  <c r="A1220" i="6"/>
  <c r="P1156" i="6"/>
  <c r="A1156" i="6"/>
  <c r="P1092" i="6"/>
  <c r="A1092" i="6"/>
  <c r="P1028" i="6"/>
  <c r="A1028" i="6"/>
  <c r="P964" i="6"/>
  <c r="A964" i="6"/>
  <c r="P900" i="6"/>
  <c r="A900" i="6"/>
  <c r="P836" i="6"/>
  <c r="A836" i="6"/>
  <c r="P772" i="6"/>
  <c r="A772" i="6"/>
  <c r="P708" i="6"/>
  <c r="A708" i="6"/>
  <c r="P644" i="6"/>
  <c r="A644" i="6"/>
  <c r="P580" i="6"/>
  <c r="A580" i="6"/>
  <c r="P516" i="6"/>
  <c r="A516" i="6"/>
  <c r="P452" i="6"/>
  <c r="A452" i="6"/>
  <c r="P388" i="6"/>
  <c r="A388" i="6"/>
  <c r="P324" i="6"/>
  <c r="A324" i="6"/>
  <c r="A260" i="6"/>
  <c r="P260" i="6"/>
  <c r="A196" i="6"/>
  <c r="P196" i="6"/>
  <c r="A132" i="6"/>
  <c r="P132" i="6"/>
  <c r="A68" i="6"/>
  <c r="P68" i="6"/>
  <c r="P2000" i="6"/>
  <c r="P1968" i="6"/>
  <c r="P1936" i="6"/>
  <c r="P1904" i="6"/>
  <c r="P1872" i="6"/>
  <c r="P1840" i="6"/>
  <c r="P1808" i="6"/>
  <c r="P1776" i="6"/>
  <c r="P1744" i="6"/>
  <c r="P1712" i="6"/>
  <c r="P1664" i="6"/>
  <c r="P1620" i="6"/>
  <c r="P1564" i="6"/>
  <c r="P1520" i="6"/>
  <c r="P1464" i="6"/>
  <c r="P1424" i="6"/>
  <c r="P1403" i="6"/>
  <c r="P1375" i="6"/>
  <c r="P1352" i="6"/>
  <c r="A1882" i="6"/>
  <c r="A1615" i="6"/>
  <c r="A1466" i="6"/>
  <c r="A1348" i="6"/>
  <c r="A1199" i="6"/>
  <c r="A1114" i="6"/>
  <c r="A1003" i="6"/>
  <c r="A890" i="6"/>
  <c r="A804" i="6"/>
  <c r="A687" i="6"/>
  <c r="A602" i="6"/>
  <c r="A491" i="6"/>
  <c r="A378" i="6"/>
  <c r="A1512" i="6"/>
  <c r="P1512" i="6"/>
  <c r="P1888" i="6"/>
  <c r="A1427" i="6"/>
  <c r="P1427" i="6"/>
  <c r="A1411" i="6"/>
  <c r="P1411" i="6"/>
  <c r="A1395" i="6"/>
  <c r="P1395" i="6"/>
  <c r="A1379" i="6"/>
  <c r="P1379" i="6"/>
  <c r="A1363" i="6"/>
  <c r="P1363" i="6"/>
  <c r="A1347" i="6"/>
  <c r="P1347" i="6"/>
  <c r="P1163" i="6"/>
  <c r="A1163" i="6"/>
  <c r="P1099" i="6"/>
  <c r="A1099" i="6"/>
  <c r="P1035" i="6"/>
  <c r="A1035" i="6"/>
  <c r="P971" i="6"/>
  <c r="A971" i="6"/>
  <c r="P907" i="6"/>
  <c r="A907" i="6"/>
  <c r="P843" i="6"/>
  <c r="A843" i="6"/>
  <c r="P779" i="6"/>
  <c r="A779" i="6"/>
  <c r="P715" i="6"/>
  <c r="A715" i="6"/>
  <c r="P651" i="6"/>
  <c r="A651" i="6"/>
  <c r="P587" i="6"/>
  <c r="A587" i="6"/>
  <c r="P523" i="6"/>
  <c r="A523" i="6"/>
  <c r="P459" i="6"/>
  <c r="A459" i="6"/>
  <c r="P395" i="6"/>
  <c r="A395" i="6"/>
  <c r="P331" i="6"/>
  <c r="A331" i="6"/>
  <c r="A267" i="6"/>
  <c r="P267" i="6"/>
  <c r="A203" i="6"/>
  <c r="P203" i="6"/>
  <c r="A139" i="6"/>
  <c r="P139" i="6"/>
  <c r="A75" i="6"/>
  <c r="P75" i="6"/>
  <c r="P1996" i="6"/>
  <c r="P1964" i="6"/>
  <c r="P1932" i="6"/>
  <c r="P1900" i="6"/>
  <c r="P1868" i="6"/>
  <c r="P1836" i="6"/>
  <c r="P1804" i="6"/>
  <c r="P1772" i="6"/>
  <c r="P1740" i="6"/>
  <c r="P1708" i="6"/>
  <c r="P1660" i="6"/>
  <c r="P1616" i="6"/>
  <c r="P1560" i="6"/>
  <c r="P1504" i="6"/>
  <c r="P1460" i="6"/>
  <c r="P1400" i="6"/>
  <c r="P1372" i="6"/>
  <c r="P1344" i="6"/>
  <c r="A1871" i="6"/>
  <c r="A1722" i="6"/>
  <c r="A1604" i="6"/>
  <c r="A1455" i="6"/>
  <c r="A1338" i="6"/>
  <c r="A1195" i="6"/>
  <c r="A1082" i="6"/>
  <c r="A996" i="6"/>
  <c r="A879" i="6"/>
  <c r="A794" i="6"/>
  <c r="A683" i="6"/>
  <c r="A570" i="6"/>
  <c r="A484" i="6"/>
  <c r="A367" i="6"/>
  <c r="A1608" i="6"/>
  <c r="P1608" i="6"/>
  <c r="A1576" i="6"/>
  <c r="P1576" i="6"/>
  <c r="A1480" i="6"/>
  <c r="P1480" i="6"/>
  <c r="A1448" i="6"/>
  <c r="P1448" i="6"/>
  <c r="P1920" i="6"/>
  <c r="P1792" i="6"/>
  <c r="P1536" i="6"/>
  <c r="P2010" i="6"/>
  <c r="A2010" i="6"/>
  <c r="P1914" i="6"/>
  <c r="A1914" i="6"/>
  <c r="P1818" i="6"/>
  <c r="A1818" i="6"/>
  <c r="P1754" i="6"/>
  <c r="A1754" i="6"/>
  <c r="P1658" i="6"/>
  <c r="A1658" i="6"/>
  <c r="P1562" i="6"/>
  <c r="A1562" i="6"/>
  <c r="P1498" i="6"/>
  <c r="A1498" i="6"/>
  <c r="P1402" i="6"/>
  <c r="A1402" i="6"/>
  <c r="P1306" i="6"/>
  <c r="A1306" i="6"/>
  <c r="P1242" i="6"/>
  <c r="A1242" i="6"/>
  <c r="P1992" i="6"/>
  <c r="P1960" i="6"/>
  <c r="P1928" i="6"/>
  <c r="P1896" i="6"/>
  <c r="P1864" i="6"/>
  <c r="P1832" i="6"/>
  <c r="P1800" i="6"/>
  <c r="P1768" i="6"/>
  <c r="P1736" i="6"/>
  <c r="P1704" i="6"/>
  <c r="P1656" i="6"/>
  <c r="P1600" i="6"/>
  <c r="P1556" i="6"/>
  <c r="P1500" i="6"/>
  <c r="P1456" i="6"/>
  <c r="P1420" i="6"/>
  <c r="P1392" i="6"/>
  <c r="P1371" i="6"/>
  <c r="P1343" i="6"/>
  <c r="A1978" i="6"/>
  <c r="A1711" i="6"/>
  <c r="A1594" i="6"/>
  <c r="A1444" i="6"/>
  <c r="A1295" i="6"/>
  <c r="A1188" i="6"/>
  <c r="A1071" i="6"/>
  <c r="A986" i="6"/>
  <c r="A875" i="6"/>
  <c r="A762" i="6"/>
  <c r="A676" i="6"/>
  <c r="A559" i="6"/>
  <c r="A474" i="6"/>
  <c r="A363" i="6"/>
  <c r="AA59" i="3"/>
  <c r="Y533" i="3"/>
  <c r="R503" i="3"/>
  <c r="AA257" i="3"/>
  <c r="L88" i="3"/>
  <c r="R88" i="3"/>
  <c r="AA88" i="3" s="1"/>
  <c r="L507" i="3"/>
  <c r="R507" i="3"/>
  <c r="R170" i="3"/>
  <c r="AA170" i="3" s="1"/>
  <c r="R176" i="3"/>
  <c r="AA176" i="3" s="1"/>
  <c r="L73" i="3"/>
  <c r="R73" i="3"/>
  <c r="A1899" i="4"/>
  <c r="A1867" i="4"/>
  <c r="A1835" i="4"/>
  <c r="A1803" i="4"/>
  <c r="A1771" i="4"/>
  <c r="A1739" i="4"/>
  <c r="A1707" i="4"/>
  <c r="A1675" i="4"/>
  <c r="A1643" i="4"/>
  <c r="A1611" i="4"/>
  <c r="A1579" i="4"/>
  <c r="Y541" i="3"/>
  <c r="L419" i="3"/>
  <c r="Y419" i="3" s="1"/>
  <c r="R419" i="3"/>
  <c r="U573" i="4"/>
  <c r="U50" i="4"/>
  <c r="U34" i="4"/>
  <c r="U577" i="4"/>
  <c r="U569" i="4"/>
  <c r="U17" i="4"/>
  <c r="R531" i="3"/>
  <c r="Y525" i="3"/>
  <c r="R459" i="3"/>
  <c r="R395" i="3"/>
  <c r="R97" i="3"/>
  <c r="R41" i="3"/>
  <c r="L57" i="3"/>
  <c r="U71" i="4"/>
  <c r="U55" i="4"/>
  <c r="U39" i="4"/>
  <c r="A293" i="6"/>
  <c r="P293" i="6"/>
  <c r="A281" i="6"/>
  <c r="P281" i="6"/>
  <c r="A269" i="6"/>
  <c r="P269" i="6"/>
  <c r="A253" i="6"/>
  <c r="P253" i="6"/>
  <c r="A241" i="6"/>
  <c r="P241" i="6"/>
  <c r="A229" i="6"/>
  <c r="P229" i="6"/>
  <c r="A213" i="6"/>
  <c r="P213" i="6"/>
  <c r="A201" i="6"/>
  <c r="P201" i="6"/>
  <c r="A189" i="6"/>
  <c r="P189" i="6"/>
  <c r="A177" i="6"/>
  <c r="P177" i="6"/>
  <c r="A165" i="6"/>
  <c r="P165" i="6"/>
  <c r="A157" i="6"/>
  <c r="P157" i="6"/>
  <c r="A145" i="6"/>
  <c r="P145" i="6"/>
  <c r="A137" i="6"/>
  <c r="P137" i="6"/>
  <c r="A125" i="6"/>
  <c r="P125" i="6"/>
  <c r="A113" i="6"/>
  <c r="P113" i="6"/>
  <c r="A97" i="6"/>
  <c r="P97" i="6"/>
  <c r="A85" i="6"/>
  <c r="P85" i="6"/>
  <c r="A73" i="6"/>
  <c r="P73" i="6"/>
  <c r="A69" i="6"/>
  <c r="P69" i="6"/>
  <c r="A53" i="6"/>
  <c r="P53" i="6"/>
  <c r="A45" i="6"/>
  <c r="P45" i="6"/>
  <c r="P1333" i="6"/>
  <c r="P1301" i="6"/>
  <c r="P1269" i="6"/>
  <c r="P1237" i="6"/>
  <c r="P1197" i="6"/>
  <c r="P1149" i="6"/>
  <c r="P1117" i="6"/>
  <c r="P1085" i="6"/>
  <c r="P1053" i="6"/>
  <c r="P1021" i="6"/>
  <c r="P989" i="6"/>
  <c r="P957" i="6"/>
  <c r="P933" i="6"/>
  <c r="P901" i="6"/>
  <c r="P869" i="6"/>
  <c r="P837" i="6"/>
  <c r="P805" i="6"/>
  <c r="P765" i="6"/>
  <c r="P725" i="6"/>
  <c r="P685" i="6"/>
  <c r="P653" i="6"/>
  <c r="P621" i="6"/>
  <c r="P589" i="6"/>
  <c r="P557" i="6"/>
  <c r="P541" i="6"/>
  <c r="P509" i="6"/>
  <c r="P485" i="6"/>
  <c r="P453" i="6"/>
  <c r="P413" i="6"/>
  <c r="P389" i="6"/>
  <c r="P357" i="6"/>
  <c r="P317" i="6"/>
  <c r="P517" i="4"/>
  <c r="U517" i="4"/>
  <c r="P453" i="4"/>
  <c r="U453" i="4"/>
  <c r="P421" i="4"/>
  <c r="U421" i="4"/>
  <c r="P389" i="4"/>
  <c r="U389" i="4"/>
  <c r="A289" i="6"/>
  <c r="P289" i="6"/>
  <c r="A273" i="6"/>
  <c r="P273" i="6"/>
  <c r="A261" i="6"/>
  <c r="P261" i="6"/>
  <c r="A249" i="6"/>
  <c r="P249" i="6"/>
  <c r="A237" i="6"/>
  <c r="P237" i="6"/>
  <c r="A225" i="6"/>
  <c r="P225" i="6"/>
  <c r="A217" i="6"/>
  <c r="P217" i="6"/>
  <c r="A205" i="6"/>
  <c r="P205" i="6"/>
  <c r="A193" i="6"/>
  <c r="P193" i="6"/>
  <c r="A185" i="6"/>
  <c r="P185" i="6"/>
  <c r="A173" i="6"/>
  <c r="P173" i="6"/>
  <c r="A161" i="6"/>
  <c r="P161" i="6"/>
  <c r="A153" i="6"/>
  <c r="P153" i="6"/>
  <c r="A141" i="6"/>
  <c r="P141" i="6"/>
  <c r="A129" i="6"/>
  <c r="P129" i="6"/>
  <c r="A121" i="6"/>
  <c r="P121" i="6"/>
  <c r="A109" i="6"/>
  <c r="P109" i="6"/>
  <c r="A101" i="6"/>
  <c r="P101" i="6"/>
  <c r="A89" i="6"/>
  <c r="P89" i="6"/>
  <c r="A77" i="6"/>
  <c r="P77" i="6"/>
  <c r="A65" i="6"/>
  <c r="P65" i="6"/>
  <c r="A57" i="6"/>
  <c r="P57" i="6"/>
  <c r="P1325" i="6"/>
  <c r="P1293" i="6"/>
  <c r="P1261" i="6"/>
  <c r="P1229" i="6"/>
  <c r="P1205" i="6"/>
  <c r="P1173" i="6"/>
  <c r="P1141" i="6"/>
  <c r="P1109" i="6"/>
  <c r="P1077" i="6"/>
  <c r="P1045" i="6"/>
  <c r="P1013" i="6"/>
  <c r="P981" i="6"/>
  <c r="P949" i="6"/>
  <c r="P917" i="6"/>
  <c r="P885" i="6"/>
  <c r="P853" i="6"/>
  <c r="P821" i="6"/>
  <c r="P789" i="6"/>
  <c r="P757" i="6"/>
  <c r="P733" i="6"/>
  <c r="P701" i="6"/>
  <c r="P669" i="6"/>
  <c r="P637" i="6"/>
  <c r="P613" i="6"/>
  <c r="P581" i="6"/>
  <c r="P549" i="6"/>
  <c r="P501" i="6"/>
  <c r="P477" i="6"/>
  <c r="P445" i="6"/>
  <c r="P405" i="6"/>
  <c r="P381" i="6"/>
  <c r="P349" i="6"/>
  <c r="P325" i="6"/>
  <c r="P565" i="4"/>
  <c r="U565" i="4"/>
  <c r="P501" i="4"/>
  <c r="U501" i="4"/>
  <c r="P437" i="4"/>
  <c r="U437" i="4"/>
  <c r="P357" i="4"/>
  <c r="U357" i="4"/>
  <c r="P325" i="4"/>
  <c r="U325" i="4"/>
  <c r="P277" i="4"/>
  <c r="U277" i="4"/>
  <c r="P229" i="4"/>
  <c r="U229" i="4"/>
  <c r="P213" i="4"/>
  <c r="U213" i="4"/>
  <c r="P181" i="4"/>
  <c r="U181" i="4"/>
  <c r="P133" i="4"/>
  <c r="U133" i="4"/>
  <c r="P597" i="4"/>
  <c r="U597" i="4"/>
  <c r="U609" i="4"/>
  <c r="U593" i="4"/>
  <c r="U585" i="4"/>
  <c r="U557" i="4"/>
  <c r="U541" i="4"/>
  <c r="U521" i="4"/>
  <c r="U505" i="4"/>
  <c r="U489" i="4"/>
  <c r="U477" i="4"/>
  <c r="U461" i="4"/>
  <c r="U445" i="4"/>
  <c r="U429" i="4"/>
  <c r="U409" i="4"/>
  <c r="U393" i="4"/>
  <c r="U377" i="4"/>
  <c r="U361" i="4"/>
  <c r="U349" i="4"/>
  <c r="U333" i="4"/>
  <c r="U317" i="4"/>
  <c r="U301" i="4"/>
  <c r="U289" i="4"/>
  <c r="U273" i="4"/>
  <c r="U269" i="4"/>
  <c r="U253" i="4"/>
  <c r="U241" i="4"/>
  <c r="U209" i="4"/>
  <c r="A1336" i="6"/>
  <c r="P1336" i="6"/>
  <c r="A1304" i="6"/>
  <c r="P1304" i="6"/>
  <c r="A1292" i="6"/>
  <c r="P1292" i="6"/>
  <c r="A1256" i="6"/>
  <c r="P1256" i="6"/>
  <c r="A1192" i="6"/>
  <c r="P1192" i="6"/>
  <c r="A1176" i="6"/>
  <c r="P1176" i="6"/>
  <c r="A1160" i="6"/>
  <c r="P1160" i="6"/>
  <c r="A1128" i="6"/>
  <c r="P1128" i="6"/>
  <c r="A1116" i="6"/>
  <c r="P1116" i="6"/>
  <c r="A1096" i="6"/>
  <c r="P1096" i="6"/>
  <c r="A1080" i="6"/>
  <c r="P1080" i="6"/>
  <c r="A1048" i="6"/>
  <c r="P1048" i="6"/>
  <c r="A1036" i="6"/>
  <c r="P1036" i="6"/>
  <c r="A984" i="6"/>
  <c r="P984" i="6"/>
  <c r="A968" i="6"/>
  <c r="P968" i="6"/>
  <c r="A952" i="6"/>
  <c r="P952" i="6"/>
  <c r="A920" i="6"/>
  <c r="P920" i="6"/>
  <c r="A872" i="6"/>
  <c r="P872" i="6"/>
  <c r="A860" i="6"/>
  <c r="P860" i="6"/>
  <c r="A856" i="6"/>
  <c r="P856" i="6"/>
  <c r="A824" i="6"/>
  <c r="P824" i="6"/>
  <c r="A812" i="6"/>
  <c r="P812" i="6"/>
  <c r="A780" i="6"/>
  <c r="P780" i="6"/>
  <c r="A744" i="6"/>
  <c r="P744" i="6"/>
  <c r="A728" i="6"/>
  <c r="P728" i="6"/>
  <c r="A712" i="6"/>
  <c r="P712" i="6"/>
  <c r="A696" i="6"/>
  <c r="P696" i="6"/>
  <c r="A680" i="6"/>
  <c r="P680" i="6"/>
  <c r="A664" i="6"/>
  <c r="P664" i="6"/>
  <c r="A652" i="6"/>
  <c r="P652" i="6"/>
  <c r="A648" i="6"/>
  <c r="P648" i="6"/>
  <c r="A636" i="6"/>
  <c r="P636" i="6"/>
  <c r="A632" i="6"/>
  <c r="P632" i="6"/>
  <c r="A620" i="6"/>
  <c r="P620" i="6"/>
  <c r="A600" i="6"/>
  <c r="P600" i="6"/>
  <c r="A572" i="6"/>
  <c r="P572" i="6"/>
  <c r="A552" i="6"/>
  <c r="P552" i="6"/>
  <c r="A520" i="6"/>
  <c r="P520" i="6"/>
  <c r="A504" i="6"/>
  <c r="P504" i="6"/>
  <c r="A492" i="6"/>
  <c r="P492" i="6"/>
  <c r="A472" i="6"/>
  <c r="P472" i="6"/>
  <c r="A444" i="6"/>
  <c r="P444" i="6"/>
  <c r="A428" i="6"/>
  <c r="P428" i="6"/>
  <c r="A424" i="6"/>
  <c r="P424" i="6"/>
  <c r="A408" i="6"/>
  <c r="P408" i="6"/>
  <c r="A392" i="6"/>
  <c r="P392" i="6"/>
  <c r="A364" i="6"/>
  <c r="P364" i="6"/>
  <c r="A360" i="6"/>
  <c r="P360" i="6"/>
  <c r="A348" i="6"/>
  <c r="P348" i="6"/>
  <c r="A312" i="6"/>
  <c r="P312" i="6"/>
  <c r="A300" i="6"/>
  <c r="P300" i="6"/>
  <c r="A280" i="6"/>
  <c r="P280" i="6"/>
  <c r="A268" i="6"/>
  <c r="P268" i="6"/>
  <c r="A264" i="6"/>
  <c r="P264" i="6"/>
  <c r="A252" i="6"/>
  <c r="P252" i="6"/>
  <c r="A248" i="6"/>
  <c r="P248" i="6"/>
  <c r="A220" i="6"/>
  <c r="P220" i="6"/>
  <c r="A200" i="6"/>
  <c r="P200" i="6"/>
  <c r="A188" i="6"/>
  <c r="P188" i="6"/>
  <c r="A172" i="6"/>
  <c r="P172" i="6"/>
  <c r="A152" i="6"/>
  <c r="P152" i="6"/>
  <c r="A120" i="6"/>
  <c r="P120" i="6"/>
  <c r="A104" i="6"/>
  <c r="P104" i="6"/>
  <c r="A88" i="6"/>
  <c r="P88" i="6"/>
  <c r="A76" i="6"/>
  <c r="P76" i="6"/>
  <c r="A40" i="6"/>
  <c r="P40" i="6"/>
  <c r="A27" i="6"/>
  <c r="P27" i="6"/>
  <c r="P2011" i="6"/>
  <c r="P2007" i="6"/>
  <c r="P2003" i="6"/>
  <c r="P1995" i="6"/>
  <c r="P1991" i="6"/>
  <c r="P1987" i="6"/>
  <c r="P1983" i="6"/>
  <c r="P1979" i="6"/>
  <c r="P1975" i="6"/>
  <c r="P1971" i="6"/>
  <c r="P1963" i="6"/>
  <c r="P1959" i="6"/>
  <c r="P1955" i="6"/>
  <c r="P1951" i="6"/>
  <c r="P1947" i="6"/>
  <c r="P1943" i="6"/>
  <c r="P1939" i="6"/>
  <c r="P1931" i="6"/>
  <c r="P1927" i="6"/>
  <c r="P1923" i="6"/>
  <c r="P1919" i="6"/>
  <c r="P1915" i="6"/>
  <c r="P1911" i="6"/>
  <c r="P1907" i="6"/>
  <c r="P1899" i="6"/>
  <c r="P1895" i="6"/>
  <c r="P1891" i="6"/>
  <c r="P1887" i="6"/>
  <c r="P1883" i="6"/>
  <c r="P1879" i="6"/>
  <c r="P1875" i="6"/>
  <c r="P1867" i="6"/>
  <c r="P1863" i="6"/>
  <c r="P1859" i="6"/>
  <c r="P1855" i="6"/>
  <c r="P1851" i="6"/>
  <c r="P1847" i="6"/>
  <c r="P1843" i="6"/>
  <c r="P1835" i="6"/>
  <c r="P1831" i="6"/>
  <c r="P1827" i="6"/>
  <c r="P1823" i="6"/>
  <c r="P1819" i="6"/>
  <c r="P1815" i="6"/>
  <c r="P1811" i="6"/>
  <c r="P1803" i="6"/>
  <c r="P1799" i="6"/>
  <c r="P1795" i="6"/>
  <c r="P1791" i="6"/>
  <c r="P1787" i="6"/>
  <c r="P1783" i="6"/>
  <c r="P1779" i="6"/>
  <c r="P1771" i="6"/>
  <c r="P1767" i="6"/>
  <c r="P1763" i="6"/>
  <c r="P1759" i="6"/>
  <c r="P1755" i="6"/>
  <c r="P1751" i="6"/>
  <c r="P1747" i="6"/>
  <c r="P1739" i="6"/>
  <c r="P1735" i="6"/>
  <c r="P1731" i="6"/>
  <c r="P1727" i="6"/>
  <c r="P1723" i="6"/>
  <c r="P1719" i="6"/>
  <c r="P1715" i="6"/>
  <c r="P1707" i="6"/>
  <c r="P1703" i="6"/>
  <c r="P1699" i="6"/>
  <c r="P1695" i="6"/>
  <c r="P1691" i="6"/>
  <c r="P1687" i="6"/>
  <c r="P1683" i="6"/>
  <c r="P1675" i="6"/>
  <c r="P1671" i="6"/>
  <c r="P1667" i="6"/>
  <c r="P1663" i="6"/>
  <c r="P1659" i="6"/>
  <c r="P1655" i="6"/>
  <c r="P1651" i="6"/>
  <c r="P1643" i="6"/>
  <c r="P1639" i="6"/>
  <c r="P1635" i="6"/>
  <c r="P1631" i="6"/>
  <c r="P1627" i="6"/>
  <c r="P1623" i="6"/>
  <c r="P1619" i="6"/>
  <c r="P1611" i="6"/>
  <c r="P1607" i="6"/>
  <c r="P1603" i="6"/>
  <c r="P1599" i="6"/>
  <c r="P1595" i="6"/>
  <c r="P1591" i="6"/>
  <c r="P1587" i="6"/>
  <c r="P1579" i="6"/>
  <c r="P1575" i="6"/>
  <c r="P1571" i="6"/>
  <c r="P1567" i="6"/>
  <c r="P1563" i="6"/>
  <c r="P1559" i="6"/>
  <c r="P1555" i="6"/>
  <c r="P1547" i="6"/>
  <c r="P1543" i="6"/>
  <c r="P1539" i="6"/>
  <c r="P1535" i="6"/>
  <c r="P1531" i="6"/>
  <c r="P1527" i="6"/>
  <c r="P1523" i="6"/>
  <c r="P1515" i="6"/>
  <c r="P1511" i="6"/>
  <c r="P1507" i="6"/>
  <c r="P1503" i="6"/>
  <c r="P1499" i="6"/>
  <c r="P1495" i="6"/>
  <c r="P1491" i="6"/>
  <c r="P1483" i="6"/>
  <c r="P1479" i="6"/>
  <c r="P1475" i="6"/>
  <c r="P1471" i="6"/>
  <c r="P1467" i="6"/>
  <c r="P1463" i="6"/>
  <c r="P1459" i="6"/>
  <c r="P1451" i="6"/>
  <c r="P1447" i="6"/>
  <c r="P1443" i="6"/>
  <c r="P1330" i="6"/>
  <c r="P1322" i="6"/>
  <c r="P1314" i="6"/>
  <c r="P1298" i="6"/>
  <c r="P1290" i="6"/>
  <c r="P1282" i="6"/>
  <c r="P1266" i="6"/>
  <c r="P1258" i="6"/>
  <c r="P1250" i="6"/>
  <c r="P1234" i="6"/>
  <c r="P1226" i="6"/>
  <c r="P1218" i="6"/>
  <c r="P1202" i="6"/>
  <c r="P1194" i="6"/>
  <c r="P1186" i="6"/>
  <c r="P1170" i="6"/>
  <c r="P1162" i="6"/>
  <c r="P1154" i="6"/>
  <c r="P1138" i="6"/>
  <c r="P1130" i="6"/>
  <c r="P1122" i="6"/>
  <c r="P1106" i="6"/>
  <c r="P1098" i="6"/>
  <c r="P1090" i="6"/>
  <c r="P1074" i="6"/>
  <c r="P1066" i="6"/>
  <c r="P1058" i="6"/>
  <c r="P1042" i="6"/>
  <c r="P1034" i="6"/>
  <c r="P1026" i="6"/>
  <c r="P1010" i="6"/>
  <c r="P1002" i="6"/>
  <c r="P994" i="6"/>
  <c r="P978" i="6"/>
  <c r="P970" i="6"/>
  <c r="P962" i="6"/>
  <c r="P946" i="6"/>
  <c r="P938" i="6"/>
  <c r="P930" i="6"/>
  <c r="P914" i="6"/>
  <c r="P906" i="6"/>
  <c r="P898" i="6"/>
  <c r="P882" i="6"/>
  <c r="P874" i="6"/>
  <c r="P866" i="6"/>
  <c r="P850" i="6"/>
  <c r="P842" i="6"/>
  <c r="P834" i="6"/>
  <c r="P818" i="6"/>
  <c r="P810" i="6"/>
  <c r="P802" i="6"/>
  <c r="P786" i="6"/>
  <c r="P778" i="6"/>
  <c r="P770" i="6"/>
  <c r="P754" i="6"/>
  <c r="P746" i="6"/>
  <c r="P738" i="6"/>
  <c r="P722" i="6"/>
  <c r="P714" i="6"/>
  <c r="P706" i="6"/>
  <c r="P690" i="6"/>
  <c r="P682" i="6"/>
  <c r="P674" i="6"/>
  <c r="P658" i="6"/>
  <c r="P650" i="6"/>
  <c r="P642" i="6"/>
  <c r="P626" i="6"/>
  <c r="P618" i="6"/>
  <c r="P610" i="6"/>
  <c r="P594" i="6"/>
  <c r="P586" i="6"/>
  <c r="P578" i="6"/>
  <c r="P562" i="6"/>
  <c r="P554" i="6"/>
  <c r="P546" i="6"/>
  <c r="P530" i="6"/>
  <c r="P522" i="6"/>
  <c r="P514" i="6"/>
  <c r="P498" i="6"/>
  <c r="P490" i="6"/>
  <c r="P482" i="6"/>
  <c r="P466" i="6"/>
  <c r="P458" i="6"/>
  <c r="P450" i="6"/>
  <c r="P434" i="6"/>
  <c r="P426" i="6"/>
  <c r="P418" i="6"/>
  <c r="P402" i="6"/>
  <c r="P394" i="6"/>
  <c r="P386" i="6"/>
  <c r="P370" i="6"/>
  <c r="P362" i="6"/>
  <c r="P354" i="6"/>
  <c r="P338" i="6"/>
  <c r="P330" i="6"/>
  <c r="P322" i="6"/>
  <c r="P306" i="6"/>
  <c r="P298" i="6"/>
  <c r="P288" i="6"/>
  <c r="P278" i="6"/>
  <c r="P256" i="6"/>
  <c r="P246" i="6"/>
  <c r="P224" i="6"/>
  <c r="P214" i="6"/>
  <c r="P192" i="6"/>
  <c r="P182" i="6"/>
  <c r="P160" i="6"/>
  <c r="P150" i="6"/>
  <c r="P128" i="6"/>
  <c r="P118" i="6"/>
  <c r="P96" i="6"/>
  <c r="P86" i="6"/>
  <c r="P64" i="6"/>
  <c r="P54" i="6"/>
  <c r="P29" i="6"/>
  <c r="A2006" i="6"/>
  <c r="A1974" i="6"/>
  <c r="A1942" i="6"/>
  <c r="A1910" i="6"/>
  <c r="A1878" i="6"/>
  <c r="A1846" i="6"/>
  <c r="A1814" i="6"/>
  <c r="A1782" i="6"/>
  <c r="A1750" i="6"/>
  <c r="A1718" i="6"/>
  <c r="A1686" i="6"/>
  <c r="A1654" i="6"/>
  <c r="A1622" i="6"/>
  <c r="A1590" i="6"/>
  <c r="A1558" i="6"/>
  <c r="A1526" i="6"/>
  <c r="A1494" i="6"/>
  <c r="A1462" i="6"/>
  <c r="A1430" i="6"/>
  <c r="A1398" i="6"/>
  <c r="A1366" i="6"/>
  <c r="A1334" i="6"/>
  <c r="A1323" i="6"/>
  <c r="A1312" i="6"/>
  <c r="A1302" i="6"/>
  <c r="A1291" i="6"/>
  <c r="A1280" i="6"/>
  <c r="A1270" i="6"/>
  <c r="A1259" i="6"/>
  <c r="A1248" i="6"/>
  <c r="A1238" i="6"/>
  <c r="A1227" i="6"/>
  <c r="A1216" i="6"/>
  <c r="A1206" i="6"/>
  <c r="A1184" i="6"/>
  <c r="A1174" i="6"/>
  <c r="A1152" i="6"/>
  <c r="A1142" i="6"/>
  <c r="A1120" i="6"/>
  <c r="A1110" i="6"/>
  <c r="A1088" i="6"/>
  <c r="A1078" i="6"/>
  <c r="A1056" i="6"/>
  <c r="A1046" i="6"/>
  <c r="A1024" i="6"/>
  <c r="A1014" i="6"/>
  <c r="A992" i="6"/>
  <c r="A982" i="6"/>
  <c r="A960" i="6"/>
  <c r="A950" i="6"/>
  <c r="A928" i="6"/>
  <c r="A918" i="6"/>
  <c r="A896" i="6"/>
  <c r="A886" i="6"/>
  <c r="A864" i="6"/>
  <c r="A854" i="6"/>
  <c r="A832" i="6"/>
  <c r="A822" i="6"/>
  <c r="A800" i="6"/>
  <c r="A790" i="6"/>
  <c r="A768" i="6"/>
  <c r="A758" i="6"/>
  <c r="A736" i="6"/>
  <c r="A726" i="6"/>
  <c r="A704" i="6"/>
  <c r="A694" i="6"/>
  <c r="A672" i="6"/>
  <c r="A662" i="6"/>
  <c r="A640" i="6"/>
  <c r="A630" i="6"/>
  <c r="A608" i="6"/>
  <c r="A598" i="6"/>
  <c r="A576" i="6"/>
  <c r="A566" i="6"/>
  <c r="A544" i="6"/>
  <c r="A534" i="6"/>
  <c r="A512" i="6"/>
  <c r="A502" i="6"/>
  <c r="A480" i="6"/>
  <c r="A470" i="6"/>
  <c r="A448" i="6"/>
  <c r="A438" i="6"/>
  <c r="A416" i="6"/>
  <c r="A406" i="6"/>
  <c r="A384" i="6"/>
  <c r="A374" i="6"/>
  <c r="A352" i="6"/>
  <c r="A342" i="6"/>
  <c r="A320" i="6"/>
  <c r="A310" i="6"/>
  <c r="A30" i="6"/>
  <c r="A277" i="6"/>
  <c r="P277" i="6"/>
  <c r="A257" i="6"/>
  <c r="P257" i="6"/>
  <c r="A221" i="6"/>
  <c r="P221" i="6"/>
  <c r="A41" i="6"/>
  <c r="P41" i="6"/>
  <c r="P1317" i="6"/>
  <c r="P1285" i="6"/>
  <c r="P1253" i="6"/>
  <c r="P1221" i="6"/>
  <c r="P1189" i="6"/>
  <c r="P1165" i="6"/>
  <c r="P1133" i="6"/>
  <c r="P1101" i="6"/>
  <c r="P1069" i="6"/>
  <c r="P1037" i="6"/>
  <c r="P1005" i="6"/>
  <c r="P973" i="6"/>
  <c r="P941" i="6"/>
  <c r="P909" i="6"/>
  <c r="P877" i="6"/>
  <c r="P845" i="6"/>
  <c r="P813" i="6"/>
  <c r="P781" i="6"/>
  <c r="P749" i="6"/>
  <c r="P717" i="6"/>
  <c r="P693" i="6"/>
  <c r="P661" i="6"/>
  <c r="P629" i="6"/>
  <c r="P597" i="6"/>
  <c r="P565" i="6"/>
  <c r="P525" i="6"/>
  <c r="P493" i="6"/>
  <c r="P469" i="6"/>
  <c r="P437" i="6"/>
  <c r="P421" i="6"/>
  <c r="P373" i="6"/>
  <c r="P341" i="6"/>
  <c r="P309" i="6"/>
  <c r="P549" i="4"/>
  <c r="U549" i="4"/>
  <c r="P485" i="4"/>
  <c r="U485" i="4"/>
  <c r="P373" i="4"/>
  <c r="U373" i="4"/>
  <c r="P341" i="4"/>
  <c r="U341" i="4"/>
  <c r="P309" i="4"/>
  <c r="U309" i="4"/>
  <c r="P245" i="4"/>
  <c r="U245" i="4"/>
  <c r="P197" i="4"/>
  <c r="U197" i="4"/>
  <c r="P165" i="4"/>
  <c r="U165" i="4"/>
  <c r="P149" i="4"/>
  <c r="U149" i="4"/>
  <c r="P117" i="4"/>
  <c r="U117" i="4"/>
  <c r="P85" i="4"/>
  <c r="U85" i="4"/>
  <c r="U605" i="4"/>
  <c r="U589" i="4"/>
  <c r="U561" i="4"/>
  <c r="U553" i="4"/>
  <c r="U537" i="4"/>
  <c r="U525" i="4"/>
  <c r="U509" i="4"/>
  <c r="U493" i="4"/>
  <c r="U473" i="4"/>
  <c r="U457" i="4"/>
  <c r="U441" i="4"/>
  <c r="U425" i="4"/>
  <c r="U413" i="4"/>
  <c r="U397" i="4"/>
  <c r="U381" i="4"/>
  <c r="U369" i="4"/>
  <c r="U353" i="4"/>
  <c r="U337" i="4"/>
  <c r="U321" i="4"/>
  <c r="U305" i="4"/>
  <c r="U297" i="4"/>
  <c r="U281" i="4"/>
  <c r="U265" i="4"/>
  <c r="U257" i="4"/>
  <c r="U249" i="4"/>
  <c r="U237" i="4"/>
  <c r="U233" i="4"/>
  <c r="U225" i="4"/>
  <c r="U221" i="4"/>
  <c r="U217" i="4"/>
  <c r="U205" i="4"/>
  <c r="U201" i="4"/>
  <c r="U193" i="4"/>
  <c r="U189" i="4"/>
  <c r="U185" i="4"/>
  <c r="U177" i="4"/>
  <c r="U173" i="4"/>
  <c r="U169" i="4"/>
  <c r="U161" i="4"/>
  <c r="U157" i="4"/>
  <c r="U153" i="4"/>
  <c r="U145" i="4"/>
  <c r="U141" i="4"/>
  <c r="U137" i="4"/>
  <c r="U129" i="4"/>
  <c r="U125" i="4"/>
  <c r="U121" i="4"/>
  <c r="U113" i="4"/>
  <c r="U109" i="4"/>
  <c r="U105" i="4"/>
  <c r="U97" i="4"/>
  <c r="U93" i="4"/>
  <c r="U89" i="4"/>
  <c r="U81" i="4"/>
  <c r="A1320" i="6"/>
  <c r="P1320" i="6"/>
  <c r="A1308" i="6"/>
  <c r="P1308" i="6"/>
  <c r="A1288" i="6"/>
  <c r="P1288" i="6"/>
  <c r="A1224" i="6"/>
  <c r="P1224" i="6"/>
  <c r="A1208" i="6"/>
  <c r="P1208" i="6"/>
  <c r="A1196" i="6"/>
  <c r="P1196" i="6"/>
  <c r="A1148" i="6"/>
  <c r="P1148" i="6"/>
  <c r="A1112" i="6"/>
  <c r="P1112" i="6"/>
  <c r="A1100" i="6"/>
  <c r="P1100" i="6"/>
  <c r="A1064" i="6"/>
  <c r="P1064" i="6"/>
  <c r="A1052" i="6"/>
  <c r="P1052" i="6"/>
  <c r="A1032" i="6"/>
  <c r="P1032" i="6"/>
  <c r="A1004" i="6"/>
  <c r="P1004" i="6"/>
  <c r="A1000" i="6"/>
  <c r="P1000" i="6"/>
  <c r="A988" i="6"/>
  <c r="P988" i="6"/>
  <c r="A956" i="6"/>
  <c r="P956" i="6"/>
  <c r="A940" i="6"/>
  <c r="P940" i="6"/>
  <c r="A904" i="6"/>
  <c r="P904" i="6"/>
  <c r="A840" i="6"/>
  <c r="P840" i="6"/>
  <c r="A828" i="6"/>
  <c r="P828" i="6"/>
  <c r="A808" i="6"/>
  <c r="P808" i="6"/>
  <c r="A796" i="6"/>
  <c r="P796" i="6"/>
  <c r="A792" i="6"/>
  <c r="P792" i="6"/>
  <c r="A776" i="6"/>
  <c r="P776" i="6"/>
  <c r="A764" i="6"/>
  <c r="P764" i="6"/>
  <c r="A760" i="6"/>
  <c r="P760" i="6"/>
  <c r="A748" i="6"/>
  <c r="P748" i="6"/>
  <c r="A732" i="6"/>
  <c r="P732" i="6"/>
  <c r="A716" i="6"/>
  <c r="P716" i="6"/>
  <c r="A700" i="6"/>
  <c r="P700" i="6"/>
  <c r="A684" i="6"/>
  <c r="P684" i="6"/>
  <c r="A668" i="6"/>
  <c r="P668" i="6"/>
  <c r="A616" i="6"/>
  <c r="P616" i="6"/>
  <c r="A604" i="6"/>
  <c r="P604" i="6"/>
  <c r="A588" i="6"/>
  <c r="P588" i="6"/>
  <c r="A584" i="6"/>
  <c r="P584" i="6"/>
  <c r="A568" i="6"/>
  <c r="P568" i="6"/>
  <c r="A556" i="6"/>
  <c r="P556" i="6"/>
  <c r="A540" i="6"/>
  <c r="P540" i="6"/>
  <c r="A536" i="6"/>
  <c r="P536" i="6"/>
  <c r="A524" i="6"/>
  <c r="P524" i="6"/>
  <c r="A508" i="6"/>
  <c r="P508" i="6"/>
  <c r="A488" i="6"/>
  <c r="P488" i="6"/>
  <c r="A476" i="6"/>
  <c r="P476" i="6"/>
  <c r="A460" i="6"/>
  <c r="P460" i="6"/>
  <c r="A456" i="6"/>
  <c r="P456" i="6"/>
  <c r="A440" i="6"/>
  <c r="P440" i="6"/>
  <c r="A412" i="6"/>
  <c r="P412" i="6"/>
  <c r="A396" i="6"/>
  <c r="P396" i="6"/>
  <c r="A380" i="6"/>
  <c r="P380" i="6"/>
  <c r="A376" i="6"/>
  <c r="P376" i="6"/>
  <c r="A344" i="6"/>
  <c r="P344" i="6"/>
  <c r="A332" i="6"/>
  <c r="P332" i="6"/>
  <c r="A328" i="6"/>
  <c r="P328" i="6"/>
  <c r="A316" i="6"/>
  <c r="P316" i="6"/>
  <c r="A296" i="6"/>
  <c r="P296" i="6"/>
  <c r="A284" i="6"/>
  <c r="P284" i="6"/>
  <c r="A236" i="6"/>
  <c r="P236" i="6"/>
  <c r="A232" i="6"/>
  <c r="P232" i="6"/>
  <c r="A216" i="6"/>
  <c r="P216" i="6"/>
  <c r="A204" i="6"/>
  <c r="P204" i="6"/>
  <c r="A184" i="6"/>
  <c r="P184" i="6"/>
  <c r="A168" i="6"/>
  <c r="P168" i="6"/>
  <c r="A156" i="6"/>
  <c r="P156" i="6"/>
  <c r="A140" i="6"/>
  <c r="P140" i="6"/>
  <c r="A136" i="6"/>
  <c r="P136" i="6"/>
  <c r="A124" i="6"/>
  <c r="P124" i="6"/>
  <c r="A108" i="6"/>
  <c r="P108" i="6"/>
  <c r="A92" i="6"/>
  <c r="P92" i="6"/>
  <c r="A72" i="6"/>
  <c r="P72" i="6"/>
  <c r="A60" i="6"/>
  <c r="P60" i="6"/>
  <c r="A56" i="6"/>
  <c r="P56" i="6"/>
  <c r="A44" i="6"/>
  <c r="P44" i="6"/>
  <c r="P32" i="6"/>
  <c r="A32" i="6"/>
  <c r="A1335" i="6"/>
  <c r="P1335" i="6"/>
  <c r="P1331" i="6"/>
  <c r="A1331" i="6"/>
  <c r="A1319" i="6"/>
  <c r="P1319" i="6"/>
  <c r="P1315" i="6"/>
  <c r="A1315" i="6"/>
  <c r="A1303" i="6"/>
  <c r="P1303" i="6"/>
  <c r="P1299" i="6"/>
  <c r="A1299" i="6"/>
  <c r="A1287" i="6"/>
  <c r="P1287" i="6"/>
  <c r="P1283" i="6"/>
  <c r="A1283" i="6"/>
  <c r="A1271" i="6"/>
  <c r="P1271" i="6"/>
  <c r="P1267" i="6"/>
  <c r="A1267" i="6"/>
  <c r="A1255" i="6"/>
  <c r="P1255" i="6"/>
  <c r="P1251" i="6"/>
  <c r="A1251" i="6"/>
  <c r="A1239" i="6"/>
  <c r="P1239" i="6"/>
  <c r="P1235" i="6"/>
  <c r="A1235" i="6"/>
  <c r="A1223" i="6"/>
  <c r="P1223" i="6"/>
  <c r="P1219" i="6"/>
  <c r="A1219" i="6"/>
  <c r="A1207" i="6"/>
  <c r="P1207" i="6"/>
  <c r="P1203" i="6"/>
  <c r="A1203" i="6"/>
  <c r="A1191" i="6"/>
  <c r="P1191" i="6"/>
  <c r="P1187" i="6"/>
  <c r="A1187" i="6"/>
  <c r="A1175" i="6"/>
  <c r="P1175" i="6"/>
  <c r="P1171" i="6"/>
  <c r="A1171" i="6"/>
  <c r="A1159" i="6"/>
  <c r="P1159" i="6"/>
  <c r="P1155" i="6"/>
  <c r="A1155" i="6"/>
  <c r="A1143" i="6"/>
  <c r="P1143" i="6"/>
  <c r="P1139" i="6"/>
  <c r="A1139" i="6"/>
  <c r="A1127" i="6"/>
  <c r="P1127" i="6"/>
  <c r="P1123" i="6"/>
  <c r="A1123" i="6"/>
  <c r="A1111" i="6"/>
  <c r="P1111" i="6"/>
  <c r="P1107" i="6"/>
  <c r="A1107" i="6"/>
  <c r="A1095" i="6"/>
  <c r="P1095" i="6"/>
  <c r="P1091" i="6"/>
  <c r="A1091" i="6"/>
  <c r="A1079" i="6"/>
  <c r="P1079" i="6"/>
  <c r="P1075" i="6"/>
  <c r="A1075" i="6"/>
  <c r="A1063" i="6"/>
  <c r="P1063" i="6"/>
  <c r="P1059" i="6"/>
  <c r="A1059" i="6"/>
  <c r="A1047" i="6"/>
  <c r="P1047" i="6"/>
  <c r="P1043" i="6"/>
  <c r="A1043" i="6"/>
  <c r="A1031" i="6"/>
  <c r="P1031" i="6"/>
  <c r="P1027" i="6"/>
  <c r="A1027" i="6"/>
  <c r="A1015" i="6"/>
  <c r="P1015" i="6"/>
  <c r="P1011" i="6"/>
  <c r="A1011" i="6"/>
  <c r="A999" i="6"/>
  <c r="P999" i="6"/>
  <c r="P995" i="6"/>
  <c r="A995" i="6"/>
  <c r="A983" i="6"/>
  <c r="P983" i="6"/>
  <c r="P979" i="6"/>
  <c r="A979" i="6"/>
  <c r="A967" i="6"/>
  <c r="P967" i="6"/>
  <c r="P963" i="6"/>
  <c r="A963" i="6"/>
  <c r="A951" i="6"/>
  <c r="P951" i="6"/>
  <c r="P947" i="6"/>
  <c r="A947" i="6"/>
  <c r="A935" i="6"/>
  <c r="P935" i="6"/>
  <c r="P931" i="6"/>
  <c r="A931" i="6"/>
  <c r="A919" i="6"/>
  <c r="P919" i="6"/>
  <c r="P915" i="6"/>
  <c r="A915" i="6"/>
  <c r="A903" i="6"/>
  <c r="P903" i="6"/>
  <c r="P899" i="6"/>
  <c r="A899" i="6"/>
  <c r="A887" i="6"/>
  <c r="P887" i="6"/>
  <c r="P883" i="6"/>
  <c r="A883" i="6"/>
  <c r="A871" i="6"/>
  <c r="P871" i="6"/>
  <c r="P867" i="6"/>
  <c r="A867" i="6"/>
  <c r="A855" i="6"/>
  <c r="P855" i="6"/>
  <c r="P851" i="6"/>
  <c r="A851" i="6"/>
  <c r="A839" i="6"/>
  <c r="P839" i="6"/>
  <c r="P835" i="6"/>
  <c r="A835" i="6"/>
  <c r="A823" i="6"/>
  <c r="P823" i="6"/>
  <c r="P819" i="6"/>
  <c r="A819" i="6"/>
  <c r="A807" i="6"/>
  <c r="P807" i="6"/>
  <c r="P803" i="6"/>
  <c r="A803" i="6"/>
  <c r="A791" i="6"/>
  <c r="P791" i="6"/>
  <c r="P787" i="6"/>
  <c r="A787" i="6"/>
  <c r="A775" i="6"/>
  <c r="P775" i="6"/>
  <c r="P771" i="6"/>
  <c r="A771" i="6"/>
  <c r="A759" i="6"/>
  <c r="P759" i="6"/>
  <c r="P755" i="6"/>
  <c r="A755" i="6"/>
  <c r="A743" i="6"/>
  <c r="P743" i="6"/>
  <c r="P739" i="6"/>
  <c r="A739" i="6"/>
  <c r="A727" i="6"/>
  <c r="P727" i="6"/>
  <c r="P723" i="6"/>
  <c r="A723" i="6"/>
  <c r="A711" i="6"/>
  <c r="P711" i="6"/>
  <c r="P707" i="6"/>
  <c r="A707" i="6"/>
  <c r="A695" i="6"/>
  <c r="P695" i="6"/>
  <c r="P691" i="6"/>
  <c r="A691" i="6"/>
  <c r="A679" i="6"/>
  <c r="P679" i="6"/>
  <c r="P675" i="6"/>
  <c r="A675" i="6"/>
  <c r="A663" i="6"/>
  <c r="P663" i="6"/>
  <c r="P659" i="6"/>
  <c r="A659" i="6"/>
  <c r="A647" i="6"/>
  <c r="P647" i="6"/>
  <c r="P643" i="6"/>
  <c r="A643" i="6"/>
  <c r="A631" i="6"/>
  <c r="P631" i="6"/>
  <c r="P627" i="6"/>
  <c r="A627" i="6"/>
  <c r="A615" i="6"/>
  <c r="P615" i="6"/>
  <c r="P611" i="6"/>
  <c r="A611" i="6"/>
  <c r="A599" i="6"/>
  <c r="P599" i="6"/>
  <c r="P595" i="6"/>
  <c r="A595" i="6"/>
  <c r="A583" i="6"/>
  <c r="P583" i="6"/>
  <c r="P579" i="6"/>
  <c r="A579" i="6"/>
  <c r="A567" i="6"/>
  <c r="P567" i="6"/>
  <c r="P563" i="6"/>
  <c r="A563" i="6"/>
  <c r="A551" i="6"/>
  <c r="P551" i="6"/>
  <c r="P547" i="6"/>
  <c r="A547" i="6"/>
  <c r="A535" i="6"/>
  <c r="P535" i="6"/>
  <c r="P531" i="6"/>
  <c r="A531" i="6"/>
  <c r="A519" i="6"/>
  <c r="P519" i="6"/>
  <c r="P515" i="6"/>
  <c r="A515" i="6"/>
  <c r="A503" i="6"/>
  <c r="P503" i="6"/>
  <c r="P499" i="6"/>
  <c r="A499" i="6"/>
  <c r="A487" i="6"/>
  <c r="P487" i="6"/>
  <c r="P483" i="6"/>
  <c r="A483" i="6"/>
  <c r="A471" i="6"/>
  <c r="P471" i="6"/>
  <c r="P467" i="6"/>
  <c r="A467" i="6"/>
  <c r="A455" i="6"/>
  <c r="P455" i="6"/>
  <c r="P451" i="6"/>
  <c r="A451" i="6"/>
  <c r="A439" i="6"/>
  <c r="P439" i="6"/>
  <c r="P435" i="6"/>
  <c r="A435" i="6"/>
  <c r="A423" i="6"/>
  <c r="P423" i="6"/>
  <c r="P419" i="6"/>
  <c r="A419" i="6"/>
  <c r="A407" i="6"/>
  <c r="P407" i="6"/>
  <c r="P403" i="6"/>
  <c r="A403" i="6"/>
  <c r="A391" i="6"/>
  <c r="P391" i="6"/>
  <c r="P387" i="6"/>
  <c r="A387" i="6"/>
  <c r="A375" i="6"/>
  <c r="P375" i="6"/>
  <c r="P371" i="6"/>
  <c r="A371" i="6"/>
  <c r="A359" i="6"/>
  <c r="P359" i="6"/>
  <c r="P355" i="6"/>
  <c r="A355" i="6"/>
  <c r="A343" i="6"/>
  <c r="P343" i="6"/>
  <c r="P339" i="6"/>
  <c r="A339" i="6"/>
  <c r="A327" i="6"/>
  <c r="P327" i="6"/>
  <c r="P323" i="6"/>
  <c r="A323" i="6"/>
  <c r="A311" i="6"/>
  <c r="P311" i="6"/>
  <c r="P307" i="6"/>
  <c r="A307" i="6"/>
  <c r="A295" i="6"/>
  <c r="P295" i="6"/>
  <c r="A291" i="6"/>
  <c r="P291" i="6"/>
  <c r="A279" i="6"/>
  <c r="P279" i="6"/>
  <c r="A275" i="6"/>
  <c r="P275" i="6"/>
  <c r="A263" i="6"/>
  <c r="P263" i="6"/>
  <c r="A259" i="6"/>
  <c r="P259" i="6"/>
  <c r="A247" i="6"/>
  <c r="P247" i="6"/>
  <c r="A243" i="6"/>
  <c r="P243" i="6"/>
  <c r="A231" i="6"/>
  <c r="P231" i="6"/>
  <c r="A227" i="6"/>
  <c r="P227" i="6"/>
  <c r="A215" i="6"/>
  <c r="P215" i="6"/>
  <c r="A211" i="6"/>
  <c r="P211" i="6"/>
  <c r="A199" i="6"/>
  <c r="P199" i="6"/>
  <c r="A195" i="6"/>
  <c r="P195" i="6"/>
  <c r="A183" i="6"/>
  <c r="P183" i="6"/>
  <c r="A179" i="6"/>
  <c r="P179" i="6"/>
  <c r="A167" i="6"/>
  <c r="P167" i="6"/>
  <c r="A163" i="6"/>
  <c r="P163" i="6"/>
  <c r="A151" i="6"/>
  <c r="P151" i="6"/>
  <c r="A147" i="6"/>
  <c r="P147" i="6"/>
  <c r="A135" i="6"/>
  <c r="P135" i="6"/>
  <c r="A131" i="6"/>
  <c r="P131" i="6"/>
  <c r="A119" i="6"/>
  <c r="P119" i="6"/>
  <c r="A115" i="6"/>
  <c r="P115" i="6"/>
  <c r="A103" i="6"/>
  <c r="P103" i="6"/>
  <c r="A99" i="6"/>
  <c r="P99" i="6"/>
  <c r="A87" i="6"/>
  <c r="P87" i="6"/>
  <c r="A83" i="6"/>
  <c r="P83" i="6"/>
  <c r="A71" i="6"/>
  <c r="P71" i="6"/>
  <c r="A67" i="6"/>
  <c r="P67" i="6"/>
  <c r="A55" i="6"/>
  <c r="P55" i="6"/>
  <c r="A51" i="6"/>
  <c r="P51" i="6"/>
  <c r="A39" i="6"/>
  <c r="P39" i="6"/>
  <c r="A35" i="6"/>
  <c r="P35" i="6"/>
  <c r="A31" i="6"/>
  <c r="P31" i="6"/>
  <c r="P25" i="6"/>
  <c r="P2002" i="6"/>
  <c r="P1998" i="6"/>
  <c r="P1994" i="6"/>
  <c r="P1990" i="6"/>
  <c r="P1986" i="6"/>
  <c r="P1982" i="6"/>
  <c r="P1970" i="6"/>
  <c r="P1966" i="6"/>
  <c r="P1962" i="6"/>
  <c r="P1958" i="6"/>
  <c r="P1954" i="6"/>
  <c r="P1950" i="6"/>
  <c r="P1938" i="6"/>
  <c r="P1934" i="6"/>
  <c r="P1930" i="6"/>
  <c r="P1926" i="6"/>
  <c r="P1922" i="6"/>
  <c r="P1918" i="6"/>
  <c r="P1906" i="6"/>
  <c r="P1902" i="6"/>
  <c r="P1898" i="6"/>
  <c r="P1894" i="6"/>
  <c r="P1890" i="6"/>
  <c r="P1886" i="6"/>
  <c r="P1874" i="6"/>
  <c r="P1870" i="6"/>
  <c r="P1866" i="6"/>
  <c r="P1862" i="6"/>
  <c r="P1858" i="6"/>
  <c r="P1854" i="6"/>
  <c r="P1842" i="6"/>
  <c r="P1838" i="6"/>
  <c r="P1834" i="6"/>
  <c r="P1830" i="6"/>
  <c r="P1826" i="6"/>
  <c r="P1822" i="6"/>
  <c r="P1810" i="6"/>
  <c r="P1806" i="6"/>
  <c r="P1802" i="6"/>
  <c r="P1798" i="6"/>
  <c r="P1794" i="6"/>
  <c r="P1790" i="6"/>
  <c r="P1778" i="6"/>
  <c r="P1774" i="6"/>
  <c r="P1770" i="6"/>
  <c r="P1766" i="6"/>
  <c r="P1762" i="6"/>
  <c r="P1758" i="6"/>
  <c r="P1746" i="6"/>
  <c r="P1742" i="6"/>
  <c r="P1738" i="6"/>
  <c r="P1734" i="6"/>
  <c r="P1730" i="6"/>
  <c r="P1726" i="6"/>
  <c r="P1714" i="6"/>
  <c r="P1710" i="6"/>
  <c r="P1706" i="6"/>
  <c r="P1702" i="6"/>
  <c r="P1698" i="6"/>
  <c r="P1694" i="6"/>
  <c r="P1682" i="6"/>
  <c r="P1678" i="6"/>
  <c r="P1674" i="6"/>
  <c r="P1670" i="6"/>
  <c r="P1666" i="6"/>
  <c r="P1662" i="6"/>
  <c r="P1650" i="6"/>
  <c r="P1646" i="6"/>
  <c r="P1642" i="6"/>
  <c r="P1638" i="6"/>
  <c r="P1634" i="6"/>
  <c r="P1630" i="6"/>
  <c r="P1618" i="6"/>
  <c r="P1614" i="6"/>
  <c r="P1610" i="6"/>
  <c r="P1606" i="6"/>
  <c r="P1602" i="6"/>
  <c r="P1598" i="6"/>
  <c r="P1586" i="6"/>
  <c r="P1582" i="6"/>
  <c r="P1578" i="6"/>
  <c r="P1574" i="6"/>
  <c r="P1570" i="6"/>
  <c r="P1566" i="6"/>
  <c r="P1554" i="6"/>
  <c r="P1550" i="6"/>
  <c r="P1546" i="6"/>
  <c r="P1542" i="6"/>
  <c r="P1538" i="6"/>
  <c r="P1534" i="6"/>
  <c r="P1522" i="6"/>
  <c r="P1518" i="6"/>
  <c r="P1514" i="6"/>
  <c r="P1510" i="6"/>
  <c r="P1506" i="6"/>
  <c r="P1502" i="6"/>
  <c r="P1490" i="6"/>
  <c r="P1486" i="6"/>
  <c r="P1482" i="6"/>
  <c r="P1478" i="6"/>
  <c r="P1474" i="6"/>
  <c r="P1470" i="6"/>
  <c r="P1458" i="6"/>
  <c r="P1454" i="6"/>
  <c r="P1450" i="6"/>
  <c r="P1446" i="6"/>
  <c r="P1442" i="6"/>
  <c r="P1438" i="6"/>
  <c r="P1426" i="6"/>
  <c r="P1422" i="6"/>
  <c r="P1418" i="6"/>
  <c r="P1414" i="6"/>
  <c r="P1410" i="6"/>
  <c r="P1406" i="6"/>
  <c r="P1394" i="6"/>
  <c r="P1390" i="6"/>
  <c r="P1386" i="6"/>
  <c r="P1382" i="6"/>
  <c r="P1378" i="6"/>
  <c r="P1374" i="6"/>
  <c r="P1362" i="6"/>
  <c r="P1358" i="6"/>
  <c r="P1354" i="6"/>
  <c r="P1350" i="6"/>
  <c r="P1346" i="6"/>
  <c r="P1342" i="6"/>
  <c r="P1337" i="6"/>
  <c r="P1329" i="6"/>
  <c r="P1321" i="6"/>
  <c r="P1313" i="6"/>
  <c r="P1305" i="6"/>
  <c r="P1297" i="6"/>
  <c r="P1289" i="6"/>
  <c r="P1281" i="6"/>
  <c r="P1273" i="6"/>
  <c r="P1265" i="6"/>
  <c r="P1257" i="6"/>
  <c r="P1249" i="6"/>
  <c r="P1241" i="6"/>
  <c r="P1233" i="6"/>
  <c r="P1225" i="6"/>
  <c r="P1217" i="6"/>
  <c r="P1209" i="6"/>
  <c r="P1201" i="6"/>
  <c r="P1193" i="6"/>
  <c r="P1185" i="6"/>
  <c r="P1177" i="6"/>
  <c r="P1169" i="6"/>
  <c r="P1161" i="6"/>
  <c r="P1153" i="6"/>
  <c r="P1145" i="6"/>
  <c r="P1137" i="6"/>
  <c r="P1129" i="6"/>
  <c r="P1121" i="6"/>
  <c r="P1113" i="6"/>
  <c r="P1105" i="6"/>
  <c r="P1097" i="6"/>
  <c r="P1089" i="6"/>
  <c r="P1081" i="6"/>
  <c r="P1073" i="6"/>
  <c r="P1065" i="6"/>
  <c r="P1057" i="6"/>
  <c r="P1049" i="6"/>
  <c r="P1041" i="6"/>
  <c r="P1033" i="6"/>
  <c r="P1025" i="6"/>
  <c r="P1017" i="6"/>
  <c r="P1009" i="6"/>
  <c r="P1001" i="6"/>
  <c r="P993" i="6"/>
  <c r="P985" i="6"/>
  <c r="P977" i="6"/>
  <c r="P969" i="6"/>
  <c r="P961" i="6"/>
  <c r="P953" i="6"/>
  <c r="P945" i="6"/>
  <c r="P937" i="6"/>
  <c r="P929" i="6"/>
  <c r="P921" i="6"/>
  <c r="P913" i="6"/>
  <c r="P905" i="6"/>
  <c r="P897" i="6"/>
  <c r="P889" i="6"/>
  <c r="P881" i="6"/>
  <c r="P873" i="6"/>
  <c r="P865" i="6"/>
  <c r="P857" i="6"/>
  <c r="P849" i="6"/>
  <c r="P841" i="6"/>
  <c r="P833" i="6"/>
  <c r="P825" i="6"/>
  <c r="P817" i="6"/>
  <c r="P809" i="6"/>
  <c r="P801" i="6"/>
  <c r="P793" i="6"/>
  <c r="P785" i="6"/>
  <c r="P777" i="6"/>
  <c r="P769" i="6"/>
  <c r="P761" i="6"/>
  <c r="P753" i="6"/>
  <c r="P745" i="6"/>
  <c r="P737" i="6"/>
  <c r="P729" i="6"/>
  <c r="P721" i="6"/>
  <c r="P713" i="6"/>
  <c r="P705" i="6"/>
  <c r="P697" i="6"/>
  <c r="P689" i="6"/>
  <c r="P681" i="6"/>
  <c r="P673" i="6"/>
  <c r="P665" i="6"/>
  <c r="P657" i="6"/>
  <c r="P649" i="6"/>
  <c r="P641" i="6"/>
  <c r="P633" i="6"/>
  <c r="P625" i="6"/>
  <c r="P617" i="6"/>
  <c r="P609" i="6"/>
  <c r="P601" i="6"/>
  <c r="P593" i="6"/>
  <c r="P585" i="6"/>
  <c r="P577" i="6"/>
  <c r="P569" i="6"/>
  <c r="P561" i="6"/>
  <c r="P553" i="6"/>
  <c r="P545" i="6"/>
  <c r="P537" i="6"/>
  <c r="P529" i="6"/>
  <c r="P521" i="6"/>
  <c r="P513" i="6"/>
  <c r="P505" i="6"/>
  <c r="P497" i="6"/>
  <c r="P489" i="6"/>
  <c r="P481" i="6"/>
  <c r="P473" i="6"/>
  <c r="P465" i="6"/>
  <c r="P457" i="6"/>
  <c r="P449" i="6"/>
  <c r="P441" i="6"/>
  <c r="P433" i="6"/>
  <c r="P425" i="6"/>
  <c r="P417" i="6"/>
  <c r="P409" i="6"/>
  <c r="P401" i="6"/>
  <c r="P393" i="6"/>
  <c r="P385" i="6"/>
  <c r="P377" i="6"/>
  <c r="P369" i="6"/>
  <c r="P361" i="6"/>
  <c r="P353" i="6"/>
  <c r="P345" i="6"/>
  <c r="P337" i="6"/>
  <c r="P329" i="6"/>
  <c r="P321" i="6"/>
  <c r="P313" i="6"/>
  <c r="P305" i="6"/>
  <c r="P297" i="6"/>
  <c r="P287" i="6"/>
  <c r="P276" i="6"/>
  <c r="P266" i="6"/>
  <c r="P255" i="6"/>
  <c r="P244" i="6"/>
  <c r="P234" i="6"/>
  <c r="P223" i="6"/>
  <c r="P212" i="6"/>
  <c r="P202" i="6"/>
  <c r="P191" i="6"/>
  <c r="P180" i="6"/>
  <c r="P170" i="6"/>
  <c r="P159" i="6"/>
  <c r="P148" i="6"/>
  <c r="P138" i="6"/>
  <c r="P127" i="6"/>
  <c r="P116" i="6"/>
  <c r="P106" i="6"/>
  <c r="P95" i="6"/>
  <c r="P84" i="6"/>
  <c r="P74" i="6"/>
  <c r="P63" i="6"/>
  <c r="P52" i="6"/>
  <c r="P42" i="6"/>
  <c r="A1332" i="6"/>
  <c r="A1311" i="6"/>
  <c r="A1300" i="6"/>
  <c r="A1279" i="6"/>
  <c r="A1268" i="6"/>
  <c r="A1247" i="6"/>
  <c r="A1236" i="6"/>
  <c r="A1215" i="6"/>
  <c r="A1204" i="6"/>
  <c r="A1183" i="6"/>
  <c r="A1172" i="6"/>
  <c r="A1151" i="6"/>
  <c r="A1140" i="6"/>
  <c r="A1119" i="6"/>
  <c r="A1108" i="6"/>
  <c r="A1087" i="6"/>
  <c r="A1076" i="6"/>
  <c r="A1055" i="6"/>
  <c r="A1044" i="6"/>
  <c r="A1023" i="6"/>
  <c r="A1012" i="6"/>
  <c r="A991" i="6"/>
  <c r="A980" i="6"/>
  <c r="A959" i="6"/>
  <c r="A948" i="6"/>
  <c r="A927" i="6"/>
  <c r="A916" i="6"/>
  <c r="A895" i="6"/>
  <c r="A884" i="6"/>
  <c r="A863" i="6"/>
  <c r="A852" i="6"/>
  <c r="A831" i="6"/>
  <c r="A820" i="6"/>
  <c r="A799" i="6"/>
  <c r="A788" i="6"/>
  <c r="A767" i="6"/>
  <c r="A756" i="6"/>
  <c r="A735" i="6"/>
  <c r="A724" i="6"/>
  <c r="A703" i="6"/>
  <c r="A692" i="6"/>
  <c r="A671" i="6"/>
  <c r="A660" i="6"/>
  <c r="A639" i="6"/>
  <c r="A628" i="6"/>
  <c r="A607" i="6"/>
  <c r="A596" i="6"/>
  <c r="A575" i="6"/>
  <c r="A564" i="6"/>
  <c r="A543" i="6"/>
  <c r="A532" i="6"/>
  <c r="A511" i="6"/>
  <c r="A500" i="6"/>
  <c r="A479" i="6"/>
  <c r="A468" i="6"/>
  <c r="A447" i="6"/>
  <c r="A436" i="6"/>
  <c r="A415" i="6"/>
  <c r="A404" i="6"/>
  <c r="A383" i="6"/>
  <c r="A372" i="6"/>
  <c r="A351" i="6"/>
  <c r="A340" i="6"/>
  <c r="A319" i="6"/>
  <c r="A308" i="6"/>
  <c r="A285" i="6"/>
  <c r="P285" i="6"/>
  <c r="A265" i="6"/>
  <c r="P265" i="6"/>
  <c r="A245" i="6"/>
  <c r="P245" i="6"/>
  <c r="A233" i="6"/>
  <c r="P233" i="6"/>
  <c r="A209" i="6"/>
  <c r="P209" i="6"/>
  <c r="A197" i="6"/>
  <c r="P197" i="6"/>
  <c r="A181" i="6"/>
  <c r="P181" i="6"/>
  <c r="A169" i="6"/>
  <c r="P169" i="6"/>
  <c r="A149" i="6"/>
  <c r="P149" i="6"/>
  <c r="A133" i="6"/>
  <c r="P133" i="6"/>
  <c r="A117" i="6"/>
  <c r="P117" i="6"/>
  <c r="A105" i="6"/>
  <c r="P105" i="6"/>
  <c r="A93" i="6"/>
  <c r="P93" i="6"/>
  <c r="A81" i="6"/>
  <c r="P81" i="6"/>
  <c r="A61" i="6"/>
  <c r="P61" i="6"/>
  <c r="A49" i="6"/>
  <c r="P49" i="6"/>
  <c r="A37" i="6"/>
  <c r="P37" i="6"/>
  <c r="P1309" i="6"/>
  <c r="P1277" i="6"/>
  <c r="P1245" i="6"/>
  <c r="P1213" i="6"/>
  <c r="P1181" i="6"/>
  <c r="P1157" i="6"/>
  <c r="P1125" i="6"/>
  <c r="P1093" i="6"/>
  <c r="P1061" i="6"/>
  <c r="P1029" i="6"/>
  <c r="P997" i="6"/>
  <c r="P965" i="6"/>
  <c r="P925" i="6"/>
  <c r="P893" i="6"/>
  <c r="P861" i="6"/>
  <c r="P829" i="6"/>
  <c r="P797" i="6"/>
  <c r="P773" i="6"/>
  <c r="P741" i="6"/>
  <c r="P709" i="6"/>
  <c r="P677" i="6"/>
  <c r="P645" i="6"/>
  <c r="P605" i="6"/>
  <c r="P573" i="6"/>
  <c r="P533" i="6"/>
  <c r="P517" i="6"/>
  <c r="P461" i="6"/>
  <c r="P429" i="6"/>
  <c r="P397" i="6"/>
  <c r="P365" i="6"/>
  <c r="P333" i="6"/>
  <c r="P301" i="6"/>
  <c r="P533" i="4"/>
  <c r="U533" i="4"/>
  <c r="P469" i="4"/>
  <c r="U469" i="4"/>
  <c r="P405" i="4"/>
  <c r="U405" i="4"/>
  <c r="P293" i="4"/>
  <c r="U293" i="4"/>
  <c r="P261" i="4"/>
  <c r="U261" i="4"/>
  <c r="P101" i="4"/>
  <c r="U101" i="4"/>
  <c r="U601" i="4"/>
  <c r="U545" i="4"/>
  <c r="U529" i="4"/>
  <c r="U513" i="4"/>
  <c r="U497" i="4"/>
  <c r="U481" i="4"/>
  <c r="U465" i="4"/>
  <c r="U449" i="4"/>
  <c r="U433" i="4"/>
  <c r="U417" i="4"/>
  <c r="U401" i="4"/>
  <c r="U385" i="4"/>
  <c r="U365" i="4"/>
  <c r="U345" i="4"/>
  <c r="U329" i="4"/>
  <c r="U313" i="4"/>
  <c r="U285" i="4"/>
  <c r="A1324" i="6"/>
  <c r="P1324" i="6"/>
  <c r="A1276" i="6"/>
  <c r="P1276" i="6"/>
  <c r="A1272" i="6"/>
  <c r="P1272" i="6"/>
  <c r="A1260" i="6"/>
  <c r="P1260" i="6"/>
  <c r="A1244" i="6"/>
  <c r="P1244" i="6"/>
  <c r="A1240" i="6"/>
  <c r="P1240" i="6"/>
  <c r="A1228" i="6"/>
  <c r="P1228" i="6"/>
  <c r="A1212" i="6"/>
  <c r="P1212" i="6"/>
  <c r="A1180" i="6"/>
  <c r="P1180" i="6"/>
  <c r="A1164" i="6"/>
  <c r="P1164" i="6"/>
  <c r="A1144" i="6"/>
  <c r="P1144" i="6"/>
  <c r="A1132" i="6"/>
  <c r="P1132" i="6"/>
  <c r="A1084" i="6"/>
  <c r="P1084" i="6"/>
  <c r="A1068" i="6"/>
  <c r="P1068" i="6"/>
  <c r="A1020" i="6"/>
  <c r="P1020" i="6"/>
  <c r="A1016" i="6"/>
  <c r="P1016" i="6"/>
  <c r="A972" i="6"/>
  <c r="P972" i="6"/>
  <c r="A936" i="6"/>
  <c r="P936" i="6"/>
  <c r="A924" i="6"/>
  <c r="P924" i="6"/>
  <c r="A908" i="6"/>
  <c r="P908" i="6"/>
  <c r="A892" i="6"/>
  <c r="P892" i="6"/>
  <c r="A888" i="6"/>
  <c r="P888" i="6"/>
  <c r="A876" i="6"/>
  <c r="P876" i="6"/>
  <c r="A844" i="6"/>
  <c r="P844" i="6"/>
  <c r="A290" i="6"/>
  <c r="P290" i="6"/>
  <c r="A286" i="6"/>
  <c r="P286" i="6"/>
  <c r="A274" i="6"/>
  <c r="P274" i="6"/>
  <c r="A270" i="6"/>
  <c r="P270" i="6"/>
  <c r="A258" i="6"/>
  <c r="P258" i="6"/>
  <c r="A254" i="6"/>
  <c r="P254" i="6"/>
  <c r="A242" i="6"/>
  <c r="P242" i="6"/>
  <c r="A238" i="6"/>
  <c r="P238" i="6"/>
  <c r="A226" i="6"/>
  <c r="P226" i="6"/>
  <c r="A222" i="6"/>
  <c r="P222" i="6"/>
  <c r="A210" i="6"/>
  <c r="P210" i="6"/>
  <c r="A206" i="6"/>
  <c r="P206" i="6"/>
  <c r="A194" i="6"/>
  <c r="P194" i="6"/>
  <c r="A190" i="6"/>
  <c r="P190" i="6"/>
  <c r="A178" i="6"/>
  <c r="P178" i="6"/>
  <c r="A174" i="6"/>
  <c r="P174" i="6"/>
  <c r="A162" i="6"/>
  <c r="P162" i="6"/>
  <c r="A158" i="6"/>
  <c r="P158" i="6"/>
  <c r="A146" i="6"/>
  <c r="P146" i="6"/>
  <c r="A142" i="6"/>
  <c r="P142" i="6"/>
  <c r="A130" i="6"/>
  <c r="P130" i="6"/>
  <c r="A126" i="6"/>
  <c r="P126" i="6"/>
  <c r="A114" i="6"/>
  <c r="P114" i="6"/>
  <c r="A110" i="6"/>
  <c r="P110" i="6"/>
  <c r="A98" i="6"/>
  <c r="P98" i="6"/>
  <c r="A94" i="6"/>
  <c r="P94" i="6"/>
  <c r="A82" i="6"/>
  <c r="P82" i="6"/>
  <c r="A78" i="6"/>
  <c r="P78" i="6"/>
  <c r="A66" i="6"/>
  <c r="P66" i="6"/>
  <c r="A62" i="6"/>
  <c r="P62" i="6"/>
  <c r="A50" i="6"/>
  <c r="P50" i="6"/>
  <c r="A46" i="6"/>
  <c r="P46" i="6"/>
  <c r="P26" i="6"/>
  <c r="P2009" i="6"/>
  <c r="P2005" i="6"/>
  <c r="P2001" i="6"/>
  <c r="P1997" i="6"/>
  <c r="P1993" i="6"/>
  <c r="P1989" i="6"/>
  <c r="P1985" i="6"/>
  <c r="P1981" i="6"/>
  <c r="P1977" i="6"/>
  <c r="P1973" i="6"/>
  <c r="P1969" i="6"/>
  <c r="P1965" i="6"/>
  <c r="P1961" i="6"/>
  <c r="P1957" i="6"/>
  <c r="P1953" i="6"/>
  <c r="P1949" i="6"/>
  <c r="P1945" i="6"/>
  <c r="P1941" i="6"/>
  <c r="P1937" i="6"/>
  <c r="P1933" i="6"/>
  <c r="P1929" i="6"/>
  <c r="P1925" i="6"/>
  <c r="P1921" i="6"/>
  <c r="P1917" i="6"/>
  <c r="P1913" i="6"/>
  <c r="P1909" i="6"/>
  <c r="P1905" i="6"/>
  <c r="P1901" i="6"/>
  <c r="P1897" i="6"/>
  <c r="P1893" i="6"/>
  <c r="P1889" i="6"/>
  <c r="P1885" i="6"/>
  <c r="P1881" i="6"/>
  <c r="P1877" i="6"/>
  <c r="P1873" i="6"/>
  <c r="P1869" i="6"/>
  <c r="P1865" i="6"/>
  <c r="P1861" i="6"/>
  <c r="P1857" i="6"/>
  <c r="P1853" i="6"/>
  <c r="P1849" i="6"/>
  <c r="P1845" i="6"/>
  <c r="P1841" i="6"/>
  <c r="P1837" i="6"/>
  <c r="P1833" i="6"/>
  <c r="P1829" i="6"/>
  <c r="P1825" i="6"/>
  <c r="P1821" i="6"/>
  <c r="P1817" i="6"/>
  <c r="P1813" i="6"/>
  <c r="P1809" i="6"/>
  <c r="P1805" i="6"/>
  <c r="P1801" i="6"/>
  <c r="P1797" i="6"/>
  <c r="P1793" i="6"/>
  <c r="P1789" i="6"/>
  <c r="P1785" i="6"/>
  <c r="P1781" i="6"/>
  <c r="P1777" i="6"/>
  <c r="P1773" i="6"/>
  <c r="P1769" i="6"/>
  <c r="P1765" i="6"/>
  <c r="P1761" i="6"/>
  <c r="P1757" i="6"/>
  <c r="P1753" i="6"/>
  <c r="P1749" i="6"/>
  <c r="P1745" i="6"/>
  <c r="P1741" i="6"/>
  <c r="P1737" i="6"/>
  <c r="P1733" i="6"/>
  <c r="P1729" i="6"/>
  <c r="P1725" i="6"/>
  <c r="P1721" i="6"/>
  <c r="P1717" i="6"/>
  <c r="P1713" i="6"/>
  <c r="P1709" i="6"/>
  <c r="P1705" i="6"/>
  <c r="P1701" i="6"/>
  <c r="P1697" i="6"/>
  <c r="P1693" i="6"/>
  <c r="P1689" i="6"/>
  <c r="P1685" i="6"/>
  <c r="P1681" i="6"/>
  <c r="P1677" i="6"/>
  <c r="P1673" i="6"/>
  <c r="P1669" i="6"/>
  <c r="P1665" i="6"/>
  <c r="P1661" i="6"/>
  <c r="P1657" i="6"/>
  <c r="P1653" i="6"/>
  <c r="P1649" i="6"/>
  <c r="P1645" i="6"/>
  <c r="P1641" i="6"/>
  <c r="P1637" i="6"/>
  <c r="P1633" i="6"/>
  <c r="P1629" i="6"/>
  <c r="P1625" i="6"/>
  <c r="P1621" i="6"/>
  <c r="P1617" i="6"/>
  <c r="P1613" i="6"/>
  <c r="P1609" i="6"/>
  <c r="P1605" i="6"/>
  <c r="P1601" i="6"/>
  <c r="P1597" i="6"/>
  <c r="P1593" i="6"/>
  <c r="P1589" i="6"/>
  <c r="P1585" i="6"/>
  <c r="P1581" i="6"/>
  <c r="P1577" i="6"/>
  <c r="P1573" i="6"/>
  <c r="P1569" i="6"/>
  <c r="P1565" i="6"/>
  <c r="P1561" i="6"/>
  <c r="P1557" i="6"/>
  <c r="P1553" i="6"/>
  <c r="P1549" i="6"/>
  <c r="P1545" i="6"/>
  <c r="P1541" i="6"/>
  <c r="P1537" i="6"/>
  <c r="P1533" i="6"/>
  <c r="P1529" i="6"/>
  <c r="P1525" i="6"/>
  <c r="P1521" i="6"/>
  <c r="P1517" i="6"/>
  <c r="P1513" i="6"/>
  <c r="P1509" i="6"/>
  <c r="P1505" i="6"/>
  <c r="P1501" i="6"/>
  <c r="P1497" i="6"/>
  <c r="P1493" i="6"/>
  <c r="P1489" i="6"/>
  <c r="P1485" i="6"/>
  <c r="P1481" i="6"/>
  <c r="P1477" i="6"/>
  <c r="P1473" i="6"/>
  <c r="P1469" i="6"/>
  <c r="P1465" i="6"/>
  <c r="P1461" i="6"/>
  <c r="P1457" i="6"/>
  <c r="P1453" i="6"/>
  <c r="P1449" i="6"/>
  <c r="P1445" i="6"/>
  <c r="P1441" i="6"/>
  <c r="P1437" i="6"/>
  <c r="P1433" i="6"/>
  <c r="P1429" i="6"/>
  <c r="P1425" i="6"/>
  <c r="P1421" i="6"/>
  <c r="P1417" i="6"/>
  <c r="P1413" i="6"/>
  <c r="P1409" i="6"/>
  <c r="P1405" i="6"/>
  <c r="P1401" i="6"/>
  <c r="P1397" i="6"/>
  <c r="P1393" i="6"/>
  <c r="P1389" i="6"/>
  <c r="P1385" i="6"/>
  <c r="P1381" i="6"/>
  <c r="P1377" i="6"/>
  <c r="P1373" i="6"/>
  <c r="P1369" i="6"/>
  <c r="P1365" i="6"/>
  <c r="P1361" i="6"/>
  <c r="P1357" i="6"/>
  <c r="P1353" i="6"/>
  <c r="P1349" i="6"/>
  <c r="P1345" i="6"/>
  <c r="P1341" i="6"/>
  <c r="P1326" i="6"/>
  <c r="P1318" i="6"/>
  <c r="P1310" i="6"/>
  <c r="P1294" i="6"/>
  <c r="P1286" i="6"/>
  <c r="P1278" i="6"/>
  <c r="P1262" i="6"/>
  <c r="P1254" i="6"/>
  <c r="P1246" i="6"/>
  <c r="P1230" i="6"/>
  <c r="P1222" i="6"/>
  <c r="P1214" i="6"/>
  <c r="P1198" i="6"/>
  <c r="P1190" i="6"/>
  <c r="P1182" i="6"/>
  <c r="P1166" i="6"/>
  <c r="P1158" i="6"/>
  <c r="P1150" i="6"/>
  <c r="P1134" i="6"/>
  <c r="P1126" i="6"/>
  <c r="P1118" i="6"/>
  <c r="P1102" i="6"/>
  <c r="P1094" i="6"/>
  <c r="P1086" i="6"/>
  <c r="P1070" i="6"/>
  <c r="P1062" i="6"/>
  <c r="P1054" i="6"/>
  <c r="P1038" i="6"/>
  <c r="P1030" i="6"/>
  <c r="P1022" i="6"/>
  <c r="P1006" i="6"/>
  <c r="P998" i="6"/>
  <c r="P990" i="6"/>
  <c r="P974" i="6"/>
  <c r="P966" i="6"/>
  <c r="P958" i="6"/>
  <c r="P942" i="6"/>
  <c r="P934" i="6"/>
  <c r="P926" i="6"/>
  <c r="P910" i="6"/>
  <c r="P902" i="6"/>
  <c r="P894" i="6"/>
  <c r="P878" i="6"/>
  <c r="P870" i="6"/>
  <c r="P862" i="6"/>
  <c r="P846" i="6"/>
  <c r="P838" i="6"/>
  <c r="P830" i="6"/>
  <c r="P814" i="6"/>
  <c r="P806" i="6"/>
  <c r="P798" i="6"/>
  <c r="P782" i="6"/>
  <c r="P774" i="6"/>
  <c r="P766" i="6"/>
  <c r="P750" i="6"/>
  <c r="P742" i="6"/>
  <c r="P734" i="6"/>
  <c r="P718" i="6"/>
  <c r="P710" i="6"/>
  <c r="P702" i="6"/>
  <c r="P686" i="6"/>
  <c r="P678" i="6"/>
  <c r="P670" i="6"/>
  <c r="P654" i="6"/>
  <c r="P646" i="6"/>
  <c r="P638" i="6"/>
  <c r="P622" i="6"/>
  <c r="P614" i="6"/>
  <c r="P606" i="6"/>
  <c r="P590" i="6"/>
  <c r="P582" i="6"/>
  <c r="P574" i="6"/>
  <c r="P558" i="6"/>
  <c r="P550" i="6"/>
  <c r="P542" i="6"/>
  <c r="P526" i="6"/>
  <c r="P518" i="6"/>
  <c r="P510" i="6"/>
  <c r="P494" i="6"/>
  <c r="P486" i="6"/>
  <c r="P478" i="6"/>
  <c r="P462" i="6"/>
  <c r="P454" i="6"/>
  <c r="P446" i="6"/>
  <c r="P430" i="6"/>
  <c r="P422" i="6"/>
  <c r="P414" i="6"/>
  <c r="P398" i="6"/>
  <c r="P390" i="6"/>
  <c r="P382" i="6"/>
  <c r="P366" i="6"/>
  <c r="P358" i="6"/>
  <c r="P350" i="6"/>
  <c r="P334" i="6"/>
  <c r="P326" i="6"/>
  <c r="P318" i="6"/>
  <c r="P302" i="6"/>
  <c r="P294" i="6"/>
  <c r="P283" i="6"/>
  <c r="P272" i="6"/>
  <c r="P262" i="6"/>
  <c r="P251" i="6"/>
  <c r="P240" i="6"/>
  <c r="P230" i="6"/>
  <c r="P219" i="6"/>
  <c r="P208" i="6"/>
  <c r="P198" i="6"/>
  <c r="P187" i="6"/>
  <c r="P176" i="6"/>
  <c r="P166" i="6"/>
  <c r="P155" i="6"/>
  <c r="P144" i="6"/>
  <c r="P134" i="6"/>
  <c r="P123" i="6"/>
  <c r="P112" i="6"/>
  <c r="P102" i="6"/>
  <c r="P91" i="6"/>
  <c r="P80" i="6"/>
  <c r="P70" i="6"/>
  <c r="P59" i="6"/>
  <c r="P48" i="6"/>
  <c r="P38" i="6"/>
  <c r="A1339" i="6"/>
  <c r="A1328" i="6"/>
  <c r="A1307" i="6"/>
  <c r="A1296" i="6"/>
  <c r="A1275" i="6"/>
  <c r="A1264" i="6"/>
  <c r="A1243" i="6"/>
  <c r="A1232" i="6"/>
  <c r="A1211" i="6"/>
  <c r="A1200" i="6"/>
  <c r="A1179" i="6"/>
  <c r="A1168" i="6"/>
  <c r="A1147" i="6"/>
  <c r="A1136" i="6"/>
  <c r="A1115" i="6"/>
  <c r="A1104" i="6"/>
  <c r="A1083" i="6"/>
  <c r="A1072" i="6"/>
  <c r="A1051" i="6"/>
  <c r="A1040" i="6"/>
  <c r="A1019" i="6"/>
  <c r="A1008" i="6"/>
  <c r="A987" i="6"/>
  <c r="A976" i="6"/>
  <c r="A955" i="6"/>
  <c r="A944" i="6"/>
  <c r="A923" i="6"/>
  <c r="A912" i="6"/>
  <c r="A891" i="6"/>
  <c r="A880" i="6"/>
  <c r="A859" i="6"/>
  <c r="A848" i="6"/>
  <c r="A827" i="6"/>
  <c r="A816" i="6"/>
  <c r="A795" i="6"/>
  <c r="A784" i="6"/>
  <c r="A763" i="6"/>
  <c r="A752" i="6"/>
  <c r="A731" i="6"/>
  <c r="A720" i="6"/>
  <c r="A699" i="6"/>
  <c r="A688" i="6"/>
  <c r="A667" i="6"/>
  <c r="A656" i="6"/>
  <c r="A635" i="6"/>
  <c r="A624" i="6"/>
  <c r="A603" i="6"/>
  <c r="A592" i="6"/>
  <c r="A571" i="6"/>
  <c r="A560" i="6"/>
  <c r="A539" i="6"/>
  <c r="A528" i="6"/>
  <c r="A507" i="6"/>
  <c r="A496" i="6"/>
  <c r="A475" i="6"/>
  <c r="A464" i="6"/>
  <c r="A443" i="6"/>
  <c r="A432" i="6"/>
  <c r="A411" i="6"/>
  <c r="A400" i="6"/>
  <c r="A379" i="6"/>
  <c r="A368" i="6"/>
  <c r="A347" i="6"/>
  <c r="A336" i="6"/>
  <c r="A315" i="6"/>
  <c r="A304" i="6"/>
  <c r="A15" i="4"/>
  <c r="K15" i="4"/>
  <c r="U15" i="4" s="1"/>
  <c r="U2000" i="4"/>
  <c r="A2000" i="4"/>
  <c r="U1996" i="4"/>
  <c r="A1996" i="4"/>
  <c r="U1992" i="4"/>
  <c r="A1992" i="4"/>
  <c r="U1988" i="4"/>
  <c r="A1988" i="4"/>
  <c r="U1984" i="4"/>
  <c r="A1984" i="4"/>
  <c r="U1980" i="4"/>
  <c r="A1980" i="4"/>
  <c r="U1976" i="4"/>
  <c r="A1976" i="4"/>
  <c r="U1972" i="4"/>
  <c r="A1972" i="4"/>
  <c r="U1968" i="4"/>
  <c r="A1968" i="4"/>
  <c r="U1964" i="4"/>
  <c r="A1964" i="4"/>
  <c r="U1960" i="4"/>
  <c r="A1960" i="4"/>
  <c r="U1956" i="4"/>
  <c r="A1956" i="4"/>
  <c r="U1952" i="4"/>
  <c r="A1952" i="4"/>
  <c r="U1948" i="4"/>
  <c r="A1948" i="4"/>
  <c r="U1944" i="4"/>
  <c r="A1944" i="4"/>
  <c r="U1940" i="4"/>
  <c r="A1940" i="4"/>
  <c r="U1936" i="4"/>
  <c r="A1936" i="4"/>
  <c r="U1932" i="4"/>
  <c r="A1932" i="4"/>
  <c r="U1928" i="4"/>
  <c r="A1928" i="4"/>
  <c r="U1924" i="4"/>
  <c r="A1924" i="4"/>
  <c r="U1920" i="4"/>
  <c r="A1920" i="4"/>
  <c r="U1916" i="4"/>
  <c r="A1916" i="4"/>
  <c r="U1912" i="4"/>
  <c r="A1912" i="4"/>
  <c r="U1908" i="4"/>
  <c r="A1908" i="4"/>
  <c r="U1904" i="4"/>
  <c r="A1904" i="4"/>
  <c r="U1900" i="4"/>
  <c r="A1900" i="4"/>
  <c r="U1896" i="4"/>
  <c r="A1896" i="4"/>
  <c r="U1892" i="4"/>
  <c r="A1892" i="4"/>
  <c r="U1888" i="4"/>
  <c r="A1888" i="4"/>
  <c r="U1884" i="4"/>
  <c r="A1884" i="4"/>
  <c r="U1880" i="4"/>
  <c r="A1880" i="4"/>
  <c r="U1876" i="4"/>
  <c r="A1876" i="4"/>
  <c r="U1872" i="4"/>
  <c r="A1872" i="4"/>
  <c r="U1868" i="4"/>
  <c r="A1868" i="4"/>
  <c r="U1864" i="4"/>
  <c r="A1864" i="4"/>
  <c r="U1860" i="4"/>
  <c r="A1860" i="4"/>
  <c r="U1856" i="4"/>
  <c r="A1856" i="4"/>
  <c r="U1852" i="4"/>
  <c r="A1852" i="4"/>
  <c r="U1848" i="4"/>
  <c r="A1848" i="4"/>
  <c r="U1844" i="4"/>
  <c r="A1844" i="4"/>
  <c r="U1840" i="4"/>
  <c r="A1840" i="4"/>
  <c r="U1836" i="4"/>
  <c r="A1836" i="4"/>
  <c r="U1832" i="4"/>
  <c r="A1832" i="4"/>
  <c r="U1828" i="4"/>
  <c r="A1828" i="4"/>
  <c r="U1824" i="4"/>
  <c r="A1824" i="4"/>
  <c r="U1820" i="4"/>
  <c r="A1820" i="4"/>
  <c r="U1816" i="4"/>
  <c r="A1816" i="4"/>
  <c r="U1812" i="4"/>
  <c r="A1812" i="4"/>
  <c r="U612" i="4"/>
  <c r="U608" i="4"/>
  <c r="U604" i="4"/>
  <c r="U600" i="4"/>
  <c r="U596" i="4"/>
  <c r="U592" i="4"/>
  <c r="U588" i="4"/>
  <c r="U584" i="4"/>
  <c r="K580" i="4"/>
  <c r="P580" i="4" s="1"/>
  <c r="K576" i="4"/>
  <c r="P576" i="4" s="1"/>
  <c r="K572" i="4"/>
  <c r="P572" i="4" s="1"/>
  <c r="K568" i="4"/>
  <c r="P568" i="4" s="1"/>
  <c r="U564" i="4"/>
  <c r="U560" i="4"/>
  <c r="U556" i="4"/>
  <c r="U552" i="4"/>
  <c r="U548" i="4"/>
  <c r="U544" i="4"/>
  <c r="U540" i="4"/>
  <c r="U536" i="4"/>
  <c r="U532" i="4"/>
  <c r="U528" i="4"/>
  <c r="U524" i="4"/>
  <c r="U520" i="4"/>
  <c r="U516" i="4"/>
  <c r="U512" i="4"/>
  <c r="U508" i="4"/>
  <c r="U504" i="4"/>
  <c r="U76" i="4"/>
  <c r="U60" i="4"/>
  <c r="U44" i="4"/>
  <c r="U28" i="4"/>
  <c r="A1808" i="4"/>
  <c r="A1804" i="4"/>
  <c r="A1800" i="4"/>
  <c r="A1796" i="4"/>
  <c r="A1792" i="4"/>
  <c r="A1788" i="4"/>
  <c r="A1784" i="4"/>
  <c r="A1780" i="4"/>
  <c r="A1776" i="4"/>
  <c r="A1772" i="4"/>
  <c r="A1768" i="4"/>
  <c r="A1764" i="4"/>
  <c r="A1760" i="4"/>
  <c r="A1756" i="4"/>
  <c r="A1752" i="4"/>
  <c r="A1748" i="4"/>
  <c r="A1744" i="4"/>
  <c r="A1740" i="4"/>
  <c r="A1736" i="4"/>
  <c r="A1732" i="4"/>
  <c r="A1728" i="4"/>
  <c r="A1724" i="4"/>
  <c r="A1720" i="4"/>
  <c r="A1716" i="4"/>
  <c r="A1712" i="4"/>
  <c r="A1708" i="4"/>
  <c r="A1704" i="4"/>
  <c r="A1700" i="4"/>
  <c r="A1696" i="4"/>
  <c r="A1692" i="4"/>
  <c r="A1688" i="4"/>
  <c r="A1684" i="4"/>
  <c r="A1680" i="4"/>
  <c r="A1676" i="4"/>
  <c r="A1672" i="4"/>
  <c r="A1668" i="4"/>
  <c r="A1664" i="4"/>
  <c r="A1660" i="4"/>
  <c r="A1656" i="4"/>
  <c r="A1652" i="4"/>
  <c r="A1648" i="4"/>
  <c r="A1644" i="4"/>
  <c r="A1640" i="4"/>
  <c r="A1636" i="4"/>
  <c r="A1632" i="4"/>
  <c r="A1628" i="4"/>
  <c r="A1624" i="4"/>
  <c r="A1620" i="4"/>
  <c r="A1616" i="4"/>
  <c r="A1612" i="4"/>
  <c r="A1608" i="4"/>
  <c r="A1604" i="4"/>
  <c r="A1600" i="4"/>
  <c r="A1596" i="4"/>
  <c r="A1592" i="4"/>
  <c r="A1588" i="4"/>
  <c r="A1584" i="4"/>
  <c r="A1580" i="4"/>
  <c r="A1576" i="4"/>
  <c r="A1572" i="4"/>
  <c r="A1568" i="4"/>
  <c r="A1564" i="4"/>
  <c r="A1560" i="4"/>
  <c r="A1556" i="4"/>
  <c r="A1552" i="4"/>
  <c r="A1548" i="4"/>
  <c r="A1544" i="4"/>
  <c r="A1540" i="4"/>
  <c r="A1536" i="4"/>
  <c r="A1532" i="4"/>
  <c r="A1528" i="4"/>
  <c r="U500" i="4"/>
  <c r="U496" i="4"/>
  <c r="U492" i="4"/>
  <c r="U488" i="4"/>
  <c r="U484" i="4"/>
  <c r="U480" i="4"/>
  <c r="U476" i="4"/>
  <c r="U472" i="4"/>
  <c r="U468" i="4"/>
  <c r="U464" i="4"/>
  <c r="U460" i="4"/>
  <c r="U456" i="4"/>
  <c r="U452" i="4"/>
  <c r="U448" i="4"/>
  <c r="U444" i="4"/>
  <c r="U440" i="4"/>
  <c r="U436" i="4"/>
  <c r="U432" i="4"/>
  <c r="U428" i="4"/>
  <c r="U424" i="4"/>
  <c r="U420" i="4"/>
  <c r="U416" i="4"/>
  <c r="U412" i="4"/>
  <c r="U408" i="4"/>
  <c r="U404" i="4"/>
  <c r="U400" i="4"/>
  <c r="U396" i="4"/>
  <c r="U392" i="4"/>
  <c r="U388" i="4"/>
  <c r="U384" i="4"/>
  <c r="U380" i="4"/>
  <c r="U376" i="4"/>
  <c r="U372" i="4"/>
  <c r="U368" i="4"/>
  <c r="U364" i="4"/>
  <c r="U360" i="4"/>
  <c r="U356" i="4"/>
  <c r="U352" i="4"/>
  <c r="U348" i="4"/>
  <c r="U344" i="4"/>
  <c r="U340" i="4"/>
  <c r="U336" i="4"/>
  <c r="U332" i="4"/>
  <c r="U328" i="4"/>
  <c r="U324" i="4"/>
  <c r="U320" i="4"/>
  <c r="U316" i="4"/>
  <c r="U312" i="4"/>
  <c r="U308" i="4"/>
  <c r="U304" i="4"/>
  <c r="U300" i="4"/>
  <c r="U296" i="4"/>
  <c r="U292" i="4"/>
  <c r="U288" i="4"/>
  <c r="U284" i="4"/>
  <c r="U280" i="4"/>
  <c r="U276" i="4"/>
  <c r="U272" i="4"/>
  <c r="U268" i="4"/>
  <c r="U264" i="4"/>
  <c r="U260" i="4"/>
  <c r="U256" i="4"/>
  <c r="U252" i="4"/>
  <c r="U248" i="4"/>
  <c r="U244" i="4"/>
  <c r="U240" i="4"/>
  <c r="U236" i="4"/>
  <c r="U232" i="4"/>
  <c r="U228" i="4"/>
  <c r="U224" i="4"/>
  <c r="U220" i="4"/>
  <c r="U216" i="4"/>
  <c r="U212" i="4"/>
  <c r="U208" i="4"/>
  <c r="U204" i="4"/>
  <c r="U200" i="4"/>
  <c r="U196" i="4"/>
  <c r="U192" i="4"/>
  <c r="U188" i="4"/>
  <c r="U184" i="4"/>
  <c r="U180" i="4"/>
  <c r="U176" i="4"/>
  <c r="U172" i="4"/>
  <c r="U168" i="4"/>
  <c r="U164" i="4"/>
  <c r="U160" i="4"/>
  <c r="U156" i="4"/>
  <c r="U152" i="4"/>
  <c r="U148" i="4"/>
  <c r="U144" i="4"/>
  <c r="U140" i="4"/>
  <c r="U136" i="4"/>
  <c r="U132" i="4"/>
  <c r="U128" i="4"/>
  <c r="U124" i="4"/>
  <c r="U120" i="4"/>
  <c r="U116" i="4"/>
  <c r="U112" i="4"/>
  <c r="U108" i="4"/>
  <c r="U104" i="4"/>
  <c r="U100" i="4"/>
  <c r="U96" i="4"/>
  <c r="U92" i="4"/>
  <c r="U88" i="4"/>
  <c r="U84" i="4"/>
  <c r="U80" i="4"/>
  <c r="U72" i="4"/>
  <c r="U68" i="4"/>
  <c r="U64" i="4"/>
  <c r="U56" i="4"/>
  <c r="U52" i="4"/>
  <c r="U48" i="4"/>
  <c r="U40" i="4"/>
  <c r="U36" i="4"/>
  <c r="U32" i="4"/>
  <c r="U20" i="4"/>
  <c r="U581" i="4"/>
  <c r="U66" i="4"/>
  <c r="U22" i="4"/>
  <c r="P16" i="4"/>
  <c r="U611" i="4"/>
  <c r="U607" i="4"/>
  <c r="U603" i="4"/>
  <c r="U599" i="4"/>
  <c r="U595" i="4"/>
  <c r="U591" i="4"/>
  <c r="U587" i="4"/>
  <c r="U583" i="4"/>
  <c r="U579" i="4"/>
  <c r="U575" i="4"/>
  <c r="U571" i="4"/>
  <c r="U567" i="4"/>
  <c r="U563" i="4"/>
  <c r="U559" i="4"/>
  <c r="U555" i="4"/>
  <c r="U551" i="4"/>
  <c r="U547" i="4"/>
  <c r="U543" i="4"/>
  <c r="U539" i="4"/>
  <c r="U535" i="4"/>
  <c r="U531" i="4"/>
  <c r="U527" i="4"/>
  <c r="U523" i="4"/>
  <c r="U519" i="4"/>
  <c r="U515" i="4"/>
  <c r="U511" i="4"/>
  <c r="U507" i="4"/>
  <c r="U503" i="4"/>
  <c r="U499" i="4"/>
  <c r="U495" i="4"/>
  <c r="U491" i="4"/>
  <c r="U487" i="4"/>
  <c r="U483" i="4"/>
  <c r="U479" i="4"/>
  <c r="U475" i="4"/>
  <c r="U471" i="4"/>
  <c r="U467" i="4"/>
  <c r="U463" i="4"/>
  <c r="U459" i="4"/>
  <c r="U455" i="4"/>
  <c r="U451" i="4"/>
  <c r="U447" i="4"/>
  <c r="U443" i="4"/>
  <c r="U439" i="4"/>
  <c r="U435" i="4"/>
  <c r="U431" i="4"/>
  <c r="U427" i="4"/>
  <c r="U423" i="4"/>
  <c r="U419" i="4"/>
  <c r="U415" i="4"/>
  <c r="U411" i="4"/>
  <c r="U407" i="4"/>
  <c r="U403" i="4"/>
  <c r="U399" i="4"/>
  <c r="U395" i="4"/>
  <c r="U391" i="4"/>
  <c r="U387" i="4"/>
  <c r="U383" i="4"/>
  <c r="U379" i="4"/>
  <c r="U375" i="4"/>
  <c r="U371" i="4"/>
  <c r="U367" i="4"/>
  <c r="U363" i="4"/>
  <c r="U359" i="4"/>
  <c r="U355" i="4"/>
  <c r="U351" i="4"/>
  <c r="U347" i="4"/>
  <c r="U343" i="4"/>
  <c r="U339" i="4"/>
  <c r="U335" i="4"/>
  <c r="U331" i="4"/>
  <c r="U327" i="4"/>
  <c r="U323" i="4"/>
  <c r="U319" i="4"/>
  <c r="U315" i="4"/>
  <c r="U311" i="4"/>
  <c r="U307" i="4"/>
  <c r="U303" i="4"/>
  <c r="U299" i="4"/>
  <c r="U295" i="4"/>
  <c r="U291" i="4"/>
  <c r="U287" i="4"/>
  <c r="U283" i="4"/>
  <c r="U279" i="4"/>
  <c r="U275" i="4"/>
  <c r="U271" i="4"/>
  <c r="U267" i="4"/>
  <c r="U263" i="4"/>
  <c r="U259" i="4"/>
  <c r="U255" i="4"/>
  <c r="U251" i="4"/>
  <c r="U247" i="4"/>
  <c r="U243" i="4"/>
  <c r="U239" i="4"/>
  <c r="U235" i="4"/>
  <c r="U231" i="4"/>
  <c r="U227" i="4"/>
  <c r="U223" i="4"/>
  <c r="U219" i="4"/>
  <c r="U215" i="4"/>
  <c r="U211" i="4"/>
  <c r="U207" i="4"/>
  <c r="U203" i="4"/>
  <c r="U199" i="4"/>
  <c r="U195" i="4"/>
  <c r="U191" i="4"/>
  <c r="U187" i="4"/>
  <c r="U183" i="4"/>
  <c r="U179" i="4"/>
  <c r="U175" i="4"/>
  <c r="U171" i="4"/>
  <c r="U167" i="4"/>
  <c r="U163" i="4"/>
  <c r="U159" i="4"/>
  <c r="U155" i="4"/>
  <c r="U151" i="4"/>
  <c r="U147" i="4"/>
  <c r="U143" i="4"/>
  <c r="U139" i="4"/>
  <c r="U135" i="4"/>
  <c r="U131" i="4"/>
  <c r="U127" i="4"/>
  <c r="U123" i="4"/>
  <c r="U119" i="4"/>
  <c r="U115" i="4"/>
  <c r="U111" i="4"/>
  <c r="U107" i="4"/>
  <c r="U103" i="4"/>
  <c r="U99" i="4"/>
  <c r="U95" i="4"/>
  <c r="U91" i="4"/>
  <c r="U87" i="4"/>
  <c r="U83" i="4"/>
  <c r="U79" i="4"/>
  <c r="U75" i="4"/>
  <c r="U67" i="4"/>
  <c r="U63" i="4"/>
  <c r="U59" i="4"/>
  <c r="U51" i="4"/>
  <c r="U47" i="4"/>
  <c r="U43" i="4"/>
  <c r="U35" i="4"/>
  <c r="U31" i="4"/>
  <c r="U27" i="4"/>
  <c r="U23" i="4"/>
  <c r="U19" i="4"/>
  <c r="U610" i="4"/>
  <c r="U606" i="4"/>
  <c r="U602" i="4"/>
  <c r="U598" i="4"/>
  <c r="U594" i="4"/>
  <c r="U590" i="4"/>
  <c r="U586" i="4"/>
  <c r="U582" i="4"/>
  <c r="U578" i="4"/>
  <c r="U574" i="4"/>
  <c r="U570" i="4"/>
  <c r="U566" i="4"/>
  <c r="U562" i="4"/>
  <c r="U558" i="4"/>
  <c r="U554" i="4"/>
  <c r="U550" i="4"/>
  <c r="U546" i="4"/>
  <c r="U542" i="4"/>
  <c r="U538" i="4"/>
  <c r="U534" i="4"/>
  <c r="U530" i="4"/>
  <c r="U526" i="4"/>
  <c r="U522" i="4"/>
  <c r="U518" i="4"/>
  <c r="U514" i="4"/>
  <c r="U510" i="4"/>
  <c r="U506" i="4"/>
  <c r="U502" i="4"/>
  <c r="U498" i="4"/>
  <c r="U494" i="4"/>
  <c r="U490" i="4"/>
  <c r="U486" i="4"/>
  <c r="U482" i="4"/>
  <c r="U478" i="4"/>
  <c r="U474" i="4"/>
  <c r="U470" i="4"/>
  <c r="U466" i="4"/>
  <c r="U462" i="4"/>
  <c r="U458" i="4"/>
  <c r="U454" i="4"/>
  <c r="U450" i="4"/>
  <c r="U446" i="4"/>
  <c r="U442" i="4"/>
  <c r="U438" i="4"/>
  <c r="U434" i="4"/>
  <c r="U430" i="4"/>
  <c r="U426" i="4"/>
  <c r="U422" i="4"/>
  <c r="U418" i="4"/>
  <c r="U414" i="4"/>
  <c r="U410" i="4"/>
  <c r="U406" i="4"/>
  <c r="U402" i="4"/>
  <c r="U398" i="4"/>
  <c r="U394" i="4"/>
  <c r="U390" i="4"/>
  <c r="U386" i="4"/>
  <c r="U382" i="4"/>
  <c r="U378" i="4"/>
  <c r="U374" i="4"/>
  <c r="U370" i="4"/>
  <c r="U366" i="4"/>
  <c r="U362" i="4"/>
  <c r="U358" i="4"/>
  <c r="U354" i="4"/>
  <c r="U350" i="4"/>
  <c r="U346" i="4"/>
  <c r="U342" i="4"/>
  <c r="U338" i="4"/>
  <c r="U334" i="4"/>
  <c r="U330" i="4"/>
  <c r="U326" i="4"/>
  <c r="U322" i="4"/>
  <c r="U318" i="4"/>
  <c r="U314" i="4"/>
  <c r="U310" i="4"/>
  <c r="U306" i="4"/>
  <c r="U302" i="4"/>
  <c r="U298" i="4"/>
  <c r="U294" i="4"/>
  <c r="U290" i="4"/>
  <c r="U286" i="4"/>
  <c r="U282" i="4"/>
  <c r="U278" i="4"/>
  <c r="U274" i="4"/>
  <c r="U270" i="4"/>
  <c r="U266" i="4"/>
  <c r="U262" i="4"/>
  <c r="U258" i="4"/>
  <c r="U254" i="4"/>
  <c r="U250" i="4"/>
  <c r="U246" i="4"/>
  <c r="U242" i="4"/>
  <c r="U238" i="4"/>
  <c r="U234" i="4"/>
  <c r="U230" i="4"/>
  <c r="U226" i="4"/>
  <c r="U222" i="4"/>
  <c r="U218" i="4"/>
  <c r="U214" i="4"/>
  <c r="U210" i="4"/>
  <c r="U206" i="4"/>
  <c r="U202" i="4"/>
  <c r="U198" i="4"/>
  <c r="U194" i="4"/>
  <c r="U190" i="4"/>
  <c r="U186" i="4"/>
  <c r="U182" i="4"/>
  <c r="U178" i="4"/>
  <c r="U174" i="4"/>
  <c r="U170" i="4"/>
  <c r="U166" i="4"/>
  <c r="U162" i="4"/>
  <c r="U158" i="4"/>
  <c r="U154" i="4"/>
  <c r="U150" i="4"/>
  <c r="U146" i="4"/>
  <c r="U142" i="4"/>
  <c r="U138" i="4"/>
  <c r="U134" i="4"/>
  <c r="U130" i="4"/>
  <c r="U126" i="4"/>
  <c r="U122" i="4"/>
  <c r="U118" i="4"/>
  <c r="U114" i="4"/>
  <c r="U110" i="4"/>
  <c r="U106" i="4"/>
  <c r="U102" i="4"/>
  <c r="U98" i="4"/>
  <c r="U94" i="4"/>
  <c r="U90" i="4"/>
  <c r="U86" i="4"/>
  <c r="U82" i="4"/>
  <c r="U78" i="4"/>
  <c r="U74" i="4"/>
  <c r="U70" i="4"/>
  <c r="U62" i="4"/>
  <c r="U58" i="4"/>
  <c r="U54" i="4"/>
  <c r="U46" i="4"/>
  <c r="U42" i="4"/>
  <c r="U38" i="4"/>
  <c r="U30" i="4"/>
  <c r="U26" i="4"/>
  <c r="U18" i="4"/>
  <c r="U77" i="4"/>
  <c r="U73" i="4"/>
  <c r="U69" i="4"/>
  <c r="U65" i="4"/>
  <c r="U61" i="4"/>
  <c r="U57" i="4"/>
  <c r="U53" i="4"/>
  <c r="U49" i="4"/>
  <c r="U45" i="4"/>
  <c r="U41" i="4"/>
  <c r="U37" i="4"/>
  <c r="U33" i="4"/>
  <c r="U29" i="4"/>
  <c r="U25" i="4"/>
  <c r="U21" i="4"/>
  <c r="A628" i="3"/>
  <c r="B628" i="3"/>
  <c r="AG628" i="3"/>
  <c r="AH628" i="3"/>
  <c r="L626" i="3"/>
  <c r="A626" i="3"/>
  <c r="B626" i="3"/>
  <c r="AF626" i="3"/>
  <c r="AA618" i="3"/>
  <c r="AA610" i="3"/>
  <c r="AA602" i="3"/>
  <c r="AA594" i="3"/>
  <c r="AA586" i="3"/>
  <c r="AA578" i="3"/>
  <c r="AA570" i="3"/>
  <c r="L535" i="3"/>
  <c r="AF535" i="3" s="1"/>
  <c r="A535" i="3"/>
  <c r="B535" i="3"/>
  <c r="R529" i="3"/>
  <c r="AG529" i="3" s="1"/>
  <c r="A529" i="3"/>
  <c r="B529" i="3"/>
  <c r="AH529" i="3"/>
  <c r="L516" i="3"/>
  <c r="Y516" i="3" s="1"/>
  <c r="A516" i="3"/>
  <c r="B516" i="3"/>
  <c r="A514" i="3"/>
  <c r="B514" i="3"/>
  <c r="L514" i="3"/>
  <c r="AF514" i="3" s="1"/>
  <c r="L493" i="3"/>
  <c r="A493" i="3"/>
  <c r="B493" i="3"/>
  <c r="A486" i="3"/>
  <c r="B486" i="3"/>
  <c r="L486" i="3"/>
  <c r="AF486" i="3" s="1"/>
  <c r="A482" i="3"/>
  <c r="B482" i="3"/>
  <c r="L482" i="3"/>
  <c r="AF482" i="3" s="1"/>
  <c r="R469" i="3"/>
  <c r="AG469" i="3" s="1"/>
  <c r="A469" i="3"/>
  <c r="B469" i="3"/>
  <c r="AH469" i="3"/>
  <c r="L469" i="3"/>
  <c r="Y469" i="3" s="1"/>
  <c r="L458" i="3"/>
  <c r="AF458" i="3" s="1"/>
  <c r="A458" i="3"/>
  <c r="B458" i="3"/>
  <c r="AH458" i="3"/>
  <c r="R458" i="3"/>
  <c r="AA458" i="3" s="1"/>
  <c r="A454" i="3"/>
  <c r="B454" i="3"/>
  <c r="L424" i="3"/>
  <c r="AF424" i="3" s="1"/>
  <c r="A424" i="3"/>
  <c r="B424" i="3"/>
  <c r="R424" i="3"/>
  <c r="AA424" i="3" s="1"/>
  <c r="L404" i="3"/>
  <c r="Y404" i="3" s="1"/>
  <c r="A404" i="3"/>
  <c r="B404" i="3"/>
  <c r="AH404" i="3"/>
  <c r="AF404" i="3"/>
  <c r="R404" i="3"/>
  <c r="AG404" i="3" s="1"/>
  <c r="R401" i="3"/>
  <c r="AG401" i="3" s="1"/>
  <c r="A401" i="3"/>
  <c r="B401" i="3"/>
  <c r="L340" i="3"/>
  <c r="Y340" i="3" s="1"/>
  <c r="A340" i="3"/>
  <c r="B340" i="3"/>
  <c r="AG340" i="3"/>
  <c r="AF340" i="3"/>
  <c r="R340" i="3"/>
  <c r="AA340" i="3" s="1"/>
  <c r="L329" i="3"/>
  <c r="Y329" i="3" s="1"/>
  <c r="A329" i="3"/>
  <c r="B329" i="3"/>
  <c r="AF329" i="3"/>
  <c r="R329" i="3"/>
  <c r="AH329" i="3" s="1"/>
  <c r="L325" i="3"/>
  <c r="Y325" i="3" s="1"/>
  <c r="A325" i="3"/>
  <c r="B325" i="3"/>
  <c r="AF325" i="3"/>
  <c r="AG325" i="3"/>
  <c r="R325" i="3"/>
  <c r="AA325" i="3" s="1"/>
  <c r="R312" i="3"/>
  <c r="AG312" i="3" s="1"/>
  <c r="A312" i="3"/>
  <c r="B312" i="3"/>
  <c r="L312" i="3"/>
  <c r="AF312" i="3" s="1"/>
  <c r="AG632" i="3"/>
  <c r="B632" i="3"/>
  <c r="AH632" i="3"/>
  <c r="A632" i="3"/>
  <c r="L630" i="3"/>
  <c r="A630" i="3"/>
  <c r="B630" i="3"/>
  <c r="AF630" i="3"/>
  <c r="L625" i="3"/>
  <c r="Y625" i="3" s="1"/>
  <c r="A625" i="3"/>
  <c r="B625" i="3"/>
  <c r="AG625" i="3"/>
  <c r="AH625" i="3"/>
  <c r="AA625" i="3"/>
  <c r="L623" i="3"/>
  <c r="AF623" i="3" s="1"/>
  <c r="A623" i="3"/>
  <c r="B623" i="3"/>
  <c r="A619" i="3"/>
  <c r="B619" i="3"/>
  <c r="AF619" i="3"/>
  <c r="AG619" i="3"/>
  <c r="AH619" i="3"/>
  <c r="L619" i="3"/>
  <c r="L615" i="3"/>
  <c r="AF615" i="3" s="1"/>
  <c r="A615" i="3"/>
  <c r="B615" i="3"/>
  <c r="A611" i="3"/>
  <c r="B611" i="3"/>
  <c r="AG611" i="3"/>
  <c r="AH611" i="3"/>
  <c r="L611" i="3"/>
  <c r="AF611" i="3" s="1"/>
  <c r="L607" i="3"/>
  <c r="AF607" i="3" s="1"/>
  <c r="A607" i="3"/>
  <c r="B607" i="3"/>
  <c r="A603" i="3"/>
  <c r="B603" i="3"/>
  <c r="AF603" i="3"/>
  <c r="AG603" i="3"/>
  <c r="AH603" i="3"/>
  <c r="L603" i="3"/>
  <c r="L599" i="3"/>
  <c r="AF599" i="3" s="1"/>
  <c r="A599" i="3"/>
  <c r="B599" i="3"/>
  <c r="A595" i="3"/>
  <c r="B595" i="3"/>
  <c r="AG595" i="3"/>
  <c r="AH595" i="3"/>
  <c r="L595" i="3"/>
  <c r="AF595" i="3" s="1"/>
  <c r="L591" i="3"/>
  <c r="AF591" i="3" s="1"/>
  <c r="A591" i="3"/>
  <c r="B591" i="3"/>
  <c r="A587" i="3"/>
  <c r="B587" i="3"/>
  <c r="AG587" i="3"/>
  <c r="AH587" i="3"/>
  <c r="L587" i="3"/>
  <c r="AF587" i="3" s="1"/>
  <c r="L583" i="3"/>
  <c r="AF583" i="3" s="1"/>
  <c r="A583" i="3"/>
  <c r="B583" i="3"/>
  <c r="A579" i="3"/>
  <c r="B579" i="3"/>
  <c r="AF579" i="3"/>
  <c r="AG579" i="3"/>
  <c r="AH579" i="3"/>
  <c r="L579" i="3"/>
  <c r="L575" i="3"/>
  <c r="AF575" i="3" s="1"/>
  <c r="A575" i="3"/>
  <c r="B575" i="3"/>
  <c r="A571" i="3"/>
  <c r="B571" i="3"/>
  <c r="AF571" i="3"/>
  <c r="AG571" i="3"/>
  <c r="AH571" i="3"/>
  <c r="L571" i="3"/>
  <c r="L567" i="3"/>
  <c r="AF567" i="3" s="1"/>
  <c r="A567" i="3"/>
  <c r="B567" i="3"/>
  <c r="A563" i="3"/>
  <c r="B563" i="3"/>
  <c r="AG563" i="3"/>
  <c r="AH563" i="3"/>
  <c r="L563" i="3"/>
  <c r="AF563" i="3" s="1"/>
  <c r="L559" i="3"/>
  <c r="AF559" i="3" s="1"/>
  <c r="A559" i="3"/>
  <c r="B559" i="3"/>
  <c r="A555" i="3"/>
  <c r="B555" i="3"/>
  <c r="AF555" i="3"/>
  <c r="AG555" i="3"/>
  <c r="AH555" i="3"/>
  <c r="L555" i="3"/>
  <c r="L551" i="3"/>
  <c r="AF551" i="3" s="1"/>
  <c r="A551" i="3"/>
  <c r="B551" i="3"/>
  <c r="A547" i="3"/>
  <c r="B547" i="3"/>
  <c r="AG547" i="3"/>
  <c r="AH547" i="3"/>
  <c r="L547" i="3"/>
  <c r="AF547" i="3" s="1"/>
  <c r="L543" i="3"/>
  <c r="AF543" i="3" s="1"/>
  <c r="A543" i="3"/>
  <c r="B543" i="3"/>
  <c r="R537" i="3"/>
  <c r="AG537" i="3" s="1"/>
  <c r="A537" i="3"/>
  <c r="B537" i="3"/>
  <c r="AH537" i="3"/>
  <c r="L524" i="3"/>
  <c r="Y524" i="3" s="1"/>
  <c r="A524" i="3"/>
  <c r="B524" i="3"/>
  <c r="AG524" i="3"/>
  <c r="AH524" i="3"/>
  <c r="AA524" i="3"/>
  <c r="A522" i="3"/>
  <c r="B522" i="3"/>
  <c r="AH522" i="3"/>
  <c r="AG522" i="3"/>
  <c r="AA522" i="3"/>
  <c r="L522" i="3"/>
  <c r="AF522" i="3" s="1"/>
  <c r="R516" i="3"/>
  <c r="AH516" i="3" s="1"/>
  <c r="R514" i="3"/>
  <c r="AH514" i="3" s="1"/>
  <c r="L511" i="3"/>
  <c r="AF511" i="3" s="1"/>
  <c r="A511" i="3"/>
  <c r="B511" i="3"/>
  <c r="R505" i="3"/>
  <c r="A505" i="3"/>
  <c r="B505" i="3"/>
  <c r="L500" i="3"/>
  <c r="AF500" i="3" s="1"/>
  <c r="A500" i="3"/>
  <c r="B500" i="3"/>
  <c r="AG500" i="3"/>
  <c r="R500" i="3"/>
  <c r="AA500" i="3" s="1"/>
  <c r="L496" i="3"/>
  <c r="Y496" i="3" s="1"/>
  <c r="A496" i="3"/>
  <c r="B496" i="3"/>
  <c r="R496" i="3"/>
  <c r="L477" i="3"/>
  <c r="Y477" i="3" s="1"/>
  <c r="A477" i="3"/>
  <c r="B477" i="3"/>
  <c r="AF477" i="3"/>
  <c r="L440" i="3"/>
  <c r="AF440" i="3" s="1"/>
  <c r="A440" i="3"/>
  <c r="B440" i="3"/>
  <c r="AG440" i="3"/>
  <c r="R440" i="3"/>
  <c r="AA440" i="3" s="1"/>
  <c r="L420" i="3"/>
  <c r="Y420" i="3" s="1"/>
  <c r="A420" i="3"/>
  <c r="B420" i="3"/>
  <c r="R420" i="3"/>
  <c r="R417" i="3"/>
  <c r="AA417" i="3" s="1"/>
  <c r="A417" i="3"/>
  <c r="B417" i="3"/>
  <c r="L410" i="3"/>
  <c r="A410" i="3"/>
  <c r="B410" i="3"/>
  <c r="AF410" i="3"/>
  <c r="AG410" i="3"/>
  <c r="R410" i="3"/>
  <c r="AA410" i="3" s="1"/>
  <c r="L406" i="3"/>
  <c r="AF406" i="3" s="1"/>
  <c r="A406" i="3"/>
  <c r="B406" i="3"/>
  <c r="AF350" i="3"/>
  <c r="B350" i="3"/>
  <c r="A350" i="3"/>
  <c r="L350" i="3"/>
  <c r="A346" i="3"/>
  <c r="B346" i="3"/>
  <c r="L346" i="3"/>
  <c r="AF346" i="3" s="1"/>
  <c r="L629" i="3"/>
  <c r="Y629" i="3" s="1"/>
  <c r="A629" i="3"/>
  <c r="B629" i="3"/>
  <c r="A622" i="3"/>
  <c r="B622" i="3"/>
  <c r="R617" i="3"/>
  <c r="AG617" i="3" s="1"/>
  <c r="A617" i="3"/>
  <c r="B617" i="3"/>
  <c r="AH617" i="3"/>
  <c r="A614" i="3"/>
  <c r="B614" i="3"/>
  <c r="R609" i="3"/>
  <c r="AG609" i="3" s="1"/>
  <c r="A609" i="3"/>
  <c r="B609" i="3"/>
  <c r="A606" i="3"/>
  <c r="B606" i="3"/>
  <c r="R601" i="3"/>
  <c r="AG601" i="3" s="1"/>
  <c r="A601" i="3"/>
  <c r="B601" i="3"/>
  <c r="AH601" i="3"/>
  <c r="A598" i="3"/>
  <c r="B598" i="3"/>
  <c r="R593" i="3"/>
  <c r="AH593" i="3" s="1"/>
  <c r="A593" i="3"/>
  <c r="B593" i="3"/>
  <c r="AG593" i="3"/>
  <c r="A590" i="3"/>
  <c r="B590" i="3"/>
  <c r="R585" i="3"/>
  <c r="A585" i="3"/>
  <c r="B585" i="3"/>
  <c r="A582" i="3"/>
  <c r="B582" i="3"/>
  <c r="R577" i="3"/>
  <c r="AG577" i="3" s="1"/>
  <c r="A577" i="3"/>
  <c r="B577" i="3"/>
  <c r="A574" i="3"/>
  <c r="B574" i="3"/>
  <c r="AF574" i="3"/>
  <c r="R569" i="3"/>
  <c r="AG569" i="3" s="1"/>
  <c r="A569" i="3"/>
  <c r="B569" i="3"/>
  <c r="AH569" i="3"/>
  <c r="A566" i="3"/>
  <c r="B566" i="3"/>
  <c r="R561" i="3"/>
  <c r="A561" i="3"/>
  <c r="B561" i="3"/>
  <c r="AG561" i="3"/>
  <c r="AH561" i="3"/>
  <c r="A558" i="3"/>
  <c r="B558" i="3"/>
  <c r="R553" i="3"/>
  <c r="AG553" i="3" s="1"/>
  <c r="A553" i="3"/>
  <c r="B553" i="3"/>
  <c r="A550" i="3"/>
  <c r="B550" i="3"/>
  <c r="R545" i="3"/>
  <c r="A545" i="3"/>
  <c r="B545" i="3"/>
  <c r="A542" i="3"/>
  <c r="B542" i="3"/>
  <c r="L532" i="3"/>
  <c r="Y532" i="3" s="1"/>
  <c r="A532" i="3"/>
  <c r="B532" i="3"/>
  <c r="A530" i="3"/>
  <c r="B530" i="3"/>
  <c r="L530" i="3"/>
  <c r="AF530" i="3" s="1"/>
  <c r="L519" i="3"/>
  <c r="AF519" i="3" s="1"/>
  <c r="A519" i="3"/>
  <c r="B519" i="3"/>
  <c r="R513" i="3"/>
  <c r="AG513" i="3" s="1"/>
  <c r="A513" i="3"/>
  <c r="B513" i="3"/>
  <c r="L484" i="3"/>
  <c r="AF484" i="3" s="1"/>
  <c r="A484" i="3"/>
  <c r="B484" i="3"/>
  <c r="R484" i="3"/>
  <c r="AA484" i="3" s="1"/>
  <c r="L480" i="3"/>
  <c r="Y480" i="3" s="1"/>
  <c r="A480" i="3"/>
  <c r="B480" i="3"/>
  <c r="R480" i="3"/>
  <c r="AA480" i="3" s="1"/>
  <c r="L456" i="3"/>
  <c r="AF456" i="3" s="1"/>
  <c r="A456" i="3"/>
  <c r="B456" i="3"/>
  <c r="AG456" i="3"/>
  <c r="AH456" i="3"/>
  <c r="R456" i="3"/>
  <c r="AA456" i="3" s="1"/>
  <c r="L436" i="3"/>
  <c r="Y436" i="3" s="1"/>
  <c r="A436" i="3"/>
  <c r="B436" i="3"/>
  <c r="AG436" i="3"/>
  <c r="AH436" i="3"/>
  <c r="R436" i="3"/>
  <c r="AA436" i="3"/>
  <c r="R433" i="3"/>
  <c r="AA433" i="3" s="1"/>
  <c r="A433" i="3"/>
  <c r="B433" i="3"/>
  <c r="AH433" i="3"/>
  <c r="L426" i="3"/>
  <c r="A426" i="3"/>
  <c r="B426" i="3"/>
  <c r="AF426" i="3"/>
  <c r="R426" i="3"/>
  <c r="AA426" i="3" s="1"/>
  <c r="L422" i="3"/>
  <c r="AF422" i="3" s="1"/>
  <c r="A422" i="3"/>
  <c r="B422" i="3"/>
  <c r="L366" i="3"/>
  <c r="AF366" i="3" s="1"/>
  <c r="A366" i="3"/>
  <c r="B366" i="3"/>
  <c r="A338" i="3"/>
  <c r="B338" i="3"/>
  <c r="A327" i="3"/>
  <c r="B327" i="3"/>
  <c r="AF327" i="3"/>
  <c r="L327" i="3"/>
  <c r="R327" i="3"/>
  <c r="AA327" i="3" s="1"/>
  <c r="R314" i="3"/>
  <c r="A314" i="3"/>
  <c r="B314" i="3"/>
  <c r="AF314" i="3"/>
  <c r="AG314" i="3"/>
  <c r="AH314" i="3"/>
  <c r="L314" i="3"/>
  <c r="L633" i="3"/>
  <c r="Y633" i="3" s="1"/>
  <c r="A633" i="3"/>
  <c r="B633" i="3"/>
  <c r="AH633" i="3"/>
  <c r="AF633" i="3"/>
  <c r="AG633" i="3"/>
  <c r="AA633" i="3"/>
  <c r="R629" i="3"/>
  <c r="AA629" i="3" s="1"/>
  <c r="L624" i="3"/>
  <c r="AF624" i="3" s="1"/>
  <c r="A624" i="3"/>
  <c r="B624" i="3"/>
  <c r="R624" i="3"/>
  <c r="AA624" i="3" s="1"/>
  <c r="L622" i="3"/>
  <c r="AF622" i="3" s="1"/>
  <c r="L620" i="3"/>
  <c r="Y620" i="3" s="1"/>
  <c r="A620" i="3"/>
  <c r="B620" i="3"/>
  <c r="AG620" i="3"/>
  <c r="AH620" i="3"/>
  <c r="AA620" i="3"/>
  <c r="A618" i="3"/>
  <c r="B618" i="3"/>
  <c r="AH618" i="3"/>
  <c r="AG618" i="3"/>
  <c r="L618" i="3"/>
  <c r="AF618" i="3" s="1"/>
  <c r="L616" i="3"/>
  <c r="AF616" i="3" s="1"/>
  <c r="B616" i="3"/>
  <c r="A616" i="3"/>
  <c r="R616" i="3"/>
  <c r="L614" i="3"/>
  <c r="AF614" i="3" s="1"/>
  <c r="L612" i="3"/>
  <c r="Y612" i="3" s="1"/>
  <c r="A612" i="3"/>
  <c r="AF612" i="3"/>
  <c r="B612" i="3"/>
  <c r="AG612" i="3"/>
  <c r="AH612" i="3"/>
  <c r="AA612" i="3"/>
  <c r="A610" i="3"/>
  <c r="B610" i="3"/>
  <c r="AH610" i="3"/>
  <c r="AF610" i="3"/>
  <c r="AG610" i="3"/>
  <c r="L610" i="3"/>
  <c r="L608" i="3"/>
  <c r="Y608" i="3" s="1"/>
  <c r="AF608" i="3"/>
  <c r="A608" i="3"/>
  <c r="B608" i="3"/>
  <c r="R608" i="3"/>
  <c r="AA608" i="3" s="1"/>
  <c r="L606" i="3"/>
  <c r="AF606" i="3" s="1"/>
  <c r="L604" i="3"/>
  <c r="Y604" i="3" s="1"/>
  <c r="A604" i="3"/>
  <c r="AF604" i="3"/>
  <c r="B604" i="3"/>
  <c r="AG604" i="3"/>
  <c r="AH604" i="3"/>
  <c r="AA604" i="3"/>
  <c r="A602" i="3"/>
  <c r="B602" i="3"/>
  <c r="AH602" i="3"/>
  <c r="AF602" i="3"/>
  <c r="AG602" i="3"/>
  <c r="L602" i="3"/>
  <c r="L600" i="3"/>
  <c r="AF600" i="3" s="1"/>
  <c r="A600" i="3"/>
  <c r="B600" i="3"/>
  <c r="R600" i="3"/>
  <c r="AA600" i="3" s="1"/>
  <c r="L598" i="3"/>
  <c r="L596" i="3"/>
  <c r="Y596" i="3" s="1"/>
  <c r="A596" i="3"/>
  <c r="B596" i="3"/>
  <c r="AG596" i="3"/>
  <c r="AH596" i="3"/>
  <c r="AA596" i="3"/>
  <c r="A594" i="3"/>
  <c r="B594" i="3"/>
  <c r="AH594" i="3"/>
  <c r="AG594" i="3"/>
  <c r="L594" i="3"/>
  <c r="AF594" i="3" s="1"/>
  <c r="L592" i="3"/>
  <c r="Y592" i="3" s="1"/>
  <c r="A592" i="3"/>
  <c r="B592" i="3"/>
  <c r="R592" i="3"/>
  <c r="AA592" i="3" s="1"/>
  <c r="L590" i="3"/>
  <c r="AF590" i="3" s="1"/>
  <c r="L588" i="3"/>
  <c r="Y588" i="3" s="1"/>
  <c r="A588" i="3"/>
  <c r="B588" i="3"/>
  <c r="AG588" i="3"/>
  <c r="AH588" i="3"/>
  <c r="AA588" i="3"/>
  <c r="A586" i="3"/>
  <c r="B586" i="3"/>
  <c r="AH586" i="3"/>
  <c r="AG586" i="3"/>
  <c r="L586" i="3"/>
  <c r="AF586" i="3" s="1"/>
  <c r="L584" i="3"/>
  <c r="Y584" i="3" s="1"/>
  <c r="A584" i="3"/>
  <c r="B584" i="3"/>
  <c r="R584" i="3"/>
  <c r="AA584" i="3" s="1"/>
  <c r="L582" i="3"/>
  <c r="AF582" i="3" s="1"/>
  <c r="L580" i="3"/>
  <c r="Y580" i="3" s="1"/>
  <c r="A580" i="3"/>
  <c r="B580" i="3"/>
  <c r="AG580" i="3"/>
  <c r="AH580" i="3"/>
  <c r="AA580" i="3"/>
  <c r="A578" i="3"/>
  <c r="B578" i="3"/>
  <c r="AH578" i="3"/>
  <c r="AG578" i="3"/>
  <c r="L578" i="3"/>
  <c r="AF578" i="3" s="1"/>
  <c r="L576" i="3"/>
  <c r="A576" i="3"/>
  <c r="B576" i="3"/>
  <c r="R576" i="3"/>
  <c r="AA576" i="3" s="1"/>
  <c r="L574" i="3"/>
  <c r="L572" i="3"/>
  <c r="Y572" i="3" s="1"/>
  <c r="A572" i="3"/>
  <c r="AF572" i="3"/>
  <c r="B572" i="3"/>
  <c r="AG572" i="3"/>
  <c r="AH572" i="3"/>
  <c r="AA572" i="3"/>
  <c r="A570" i="3"/>
  <c r="B570" i="3"/>
  <c r="AH570" i="3"/>
  <c r="AF570" i="3"/>
  <c r="AG570" i="3"/>
  <c r="L570" i="3"/>
  <c r="L568" i="3"/>
  <c r="Y568" i="3" s="1"/>
  <c r="AF568" i="3"/>
  <c r="B568" i="3"/>
  <c r="A568" i="3"/>
  <c r="R568" i="3"/>
  <c r="L566" i="3"/>
  <c r="AF566" i="3" s="1"/>
  <c r="L564" i="3"/>
  <c r="Y564" i="3" s="1"/>
  <c r="A564" i="3"/>
  <c r="B564" i="3"/>
  <c r="AG564" i="3"/>
  <c r="AH564" i="3"/>
  <c r="AA564" i="3"/>
  <c r="A562" i="3"/>
  <c r="B562" i="3"/>
  <c r="AH562" i="3"/>
  <c r="AG562" i="3"/>
  <c r="L562" i="3"/>
  <c r="AF562" i="3" s="1"/>
  <c r="L560" i="3"/>
  <c r="Y560" i="3" s="1"/>
  <c r="A560" i="3"/>
  <c r="B560" i="3"/>
  <c r="R560" i="3"/>
  <c r="AA560" i="3" s="1"/>
  <c r="L558" i="3"/>
  <c r="AF558" i="3" s="1"/>
  <c r="L556" i="3"/>
  <c r="Y556" i="3" s="1"/>
  <c r="A556" i="3"/>
  <c r="B556" i="3"/>
  <c r="AG556" i="3"/>
  <c r="AH556" i="3"/>
  <c r="AA556" i="3"/>
  <c r="A554" i="3"/>
  <c r="B554" i="3"/>
  <c r="AH554" i="3"/>
  <c r="AG554" i="3"/>
  <c r="L554" i="3"/>
  <c r="AF554" i="3" s="1"/>
  <c r="L552" i="3"/>
  <c r="Y552" i="3" s="1"/>
  <c r="AF552" i="3"/>
  <c r="B552" i="3"/>
  <c r="A552" i="3"/>
  <c r="R552" i="3"/>
  <c r="AA552" i="3" s="1"/>
  <c r="L550" i="3"/>
  <c r="AF550" i="3" s="1"/>
  <c r="L548" i="3"/>
  <c r="Y548" i="3" s="1"/>
  <c r="A548" i="3"/>
  <c r="B548" i="3"/>
  <c r="AG548" i="3"/>
  <c r="AH548" i="3"/>
  <c r="AA548" i="3"/>
  <c r="A546" i="3"/>
  <c r="B546" i="3"/>
  <c r="AH546" i="3"/>
  <c r="AG546" i="3"/>
  <c r="L546" i="3"/>
  <c r="L544" i="3"/>
  <c r="Y544" i="3" s="1"/>
  <c r="AF544" i="3"/>
  <c r="A544" i="3"/>
  <c r="B544" i="3"/>
  <c r="R544" i="3"/>
  <c r="AA544" i="3" s="1"/>
  <c r="L542" i="3"/>
  <c r="AF542" i="3" s="1"/>
  <c r="L540" i="3"/>
  <c r="Y540" i="3" s="1"/>
  <c r="A540" i="3"/>
  <c r="B540" i="3"/>
  <c r="AG540" i="3"/>
  <c r="AH540" i="3"/>
  <c r="AA540" i="3"/>
  <c r="A538" i="3"/>
  <c r="B538" i="3"/>
  <c r="AH538" i="3"/>
  <c r="AG538" i="3"/>
  <c r="AA538" i="3"/>
  <c r="L538" i="3"/>
  <c r="AF538" i="3" s="1"/>
  <c r="R532" i="3"/>
  <c r="AG532" i="3" s="1"/>
  <c r="R530" i="3"/>
  <c r="AG530" i="3" s="1"/>
  <c r="L527" i="3"/>
  <c r="AF527" i="3" s="1"/>
  <c r="A527" i="3"/>
  <c r="B527" i="3"/>
  <c r="R521" i="3"/>
  <c r="AG521" i="3" s="1"/>
  <c r="A521" i="3"/>
  <c r="B521" i="3"/>
  <c r="L508" i="3"/>
  <c r="Y508" i="3" s="1"/>
  <c r="A508" i="3"/>
  <c r="B508" i="3"/>
  <c r="AG508" i="3"/>
  <c r="AH508" i="3"/>
  <c r="AA508" i="3"/>
  <c r="A506" i="3"/>
  <c r="B506" i="3"/>
  <c r="AH506" i="3"/>
  <c r="AG506" i="3"/>
  <c r="AA506" i="3"/>
  <c r="L506" i="3"/>
  <c r="AF506" i="3" s="1"/>
  <c r="A502" i="3"/>
  <c r="B502" i="3"/>
  <c r="L502" i="3"/>
  <c r="AF502" i="3" s="1"/>
  <c r="A498" i="3"/>
  <c r="B498" i="3"/>
  <c r="L498" i="3"/>
  <c r="AF498" i="3" s="1"/>
  <c r="L463" i="3"/>
  <c r="Y463" i="3" s="1"/>
  <c r="A463" i="3"/>
  <c r="B463" i="3"/>
  <c r="L452" i="3"/>
  <c r="Y452" i="3" s="1"/>
  <c r="A452" i="3"/>
  <c r="B452" i="3"/>
  <c r="AG452" i="3"/>
  <c r="R452" i="3"/>
  <c r="AA452" i="3" s="1"/>
  <c r="R449" i="3"/>
  <c r="AA449" i="3" s="1"/>
  <c r="A449" i="3"/>
  <c r="B449" i="3"/>
  <c r="L442" i="3"/>
  <c r="A442" i="3"/>
  <c r="B442" i="3"/>
  <c r="R442" i="3"/>
  <c r="AA442" i="3" s="1"/>
  <c r="L438" i="3"/>
  <c r="A438" i="3"/>
  <c r="B438" i="3"/>
  <c r="AF438" i="3"/>
  <c r="L408" i="3"/>
  <c r="AF408" i="3" s="1"/>
  <c r="A408" i="3"/>
  <c r="B408" i="3"/>
  <c r="AG408" i="3"/>
  <c r="R408" i="3"/>
  <c r="AA408" i="3" s="1"/>
  <c r="L382" i="3"/>
  <c r="AF382" i="3"/>
  <c r="A382" i="3"/>
  <c r="B382" i="3"/>
  <c r="L348" i="3"/>
  <c r="A348" i="3"/>
  <c r="B348" i="3"/>
  <c r="AF348" i="3"/>
  <c r="R348" i="3"/>
  <c r="Y348" i="3"/>
  <c r="R310" i="3"/>
  <c r="AG310" i="3" s="1"/>
  <c r="A310" i="3"/>
  <c r="B310" i="3"/>
  <c r="L308" i="3"/>
  <c r="Y308" i="3" s="1"/>
  <c r="A308" i="3"/>
  <c r="B308" i="3"/>
  <c r="AF308" i="3"/>
  <c r="R304" i="3"/>
  <c r="A304" i="3"/>
  <c r="B304" i="3"/>
  <c r="AG304" i="3"/>
  <c r="AH304" i="3"/>
  <c r="L304" i="3"/>
  <c r="L284" i="3"/>
  <c r="Y284" i="3" s="1"/>
  <c r="A284" i="3"/>
  <c r="B284" i="3"/>
  <c r="R280" i="3"/>
  <c r="A280" i="3"/>
  <c r="B280" i="3"/>
  <c r="AG280" i="3"/>
  <c r="AH280" i="3"/>
  <c r="L276" i="3"/>
  <c r="Y276" i="3" s="1"/>
  <c r="A276" i="3"/>
  <c r="B276" i="3"/>
  <c r="R276" i="3"/>
  <c r="AG276" i="3" s="1"/>
  <c r="R270" i="3"/>
  <c r="A270" i="3"/>
  <c r="B270" i="3"/>
  <c r="L265" i="3"/>
  <c r="A265" i="3"/>
  <c r="B265" i="3"/>
  <c r="AF265" i="3"/>
  <c r="Y265" i="3"/>
  <c r="R232" i="3"/>
  <c r="A232" i="3"/>
  <c r="B232" i="3"/>
  <c r="AG232" i="3"/>
  <c r="AH232" i="3"/>
  <c r="L232" i="3"/>
  <c r="L227" i="3"/>
  <c r="AF227" i="3" s="1"/>
  <c r="A227" i="3"/>
  <c r="B227" i="3"/>
  <c r="A223" i="3"/>
  <c r="B223" i="3"/>
  <c r="L223" i="3"/>
  <c r="AF223" i="3" s="1"/>
  <c r="R223" i="3"/>
  <c r="AA223" i="3" s="1"/>
  <c r="A220" i="3"/>
  <c r="B220" i="3"/>
  <c r="L220" i="3"/>
  <c r="AF220" i="3" s="1"/>
  <c r="L218" i="3"/>
  <c r="Y218" i="3" s="1"/>
  <c r="A218" i="3"/>
  <c r="B218" i="3"/>
  <c r="A203" i="3"/>
  <c r="B203" i="3"/>
  <c r="AF203" i="3"/>
  <c r="L203" i="3"/>
  <c r="L200" i="3"/>
  <c r="AF200" i="3" s="1"/>
  <c r="A200" i="3"/>
  <c r="B200" i="3"/>
  <c r="L197" i="3"/>
  <c r="Y197" i="3" s="1"/>
  <c r="A197" i="3"/>
  <c r="B197" i="3"/>
  <c r="AF197" i="3"/>
  <c r="R197" i="3"/>
  <c r="AA197" i="3" s="1"/>
  <c r="A191" i="3"/>
  <c r="B191" i="3"/>
  <c r="R187" i="3"/>
  <c r="A187" i="3"/>
  <c r="B187" i="3"/>
  <c r="AG187" i="3"/>
  <c r="AH187" i="3"/>
  <c r="L187" i="3"/>
  <c r="AF187" i="3" s="1"/>
  <c r="R183" i="3"/>
  <c r="AG183" i="3" s="1"/>
  <c r="A183" i="3"/>
  <c r="B183" i="3"/>
  <c r="AH183" i="3"/>
  <c r="L178" i="3"/>
  <c r="Y178" i="3" s="1"/>
  <c r="A178" i="3"/>
  <c r="B178" i="3"/>
  <c r="R161" i="3"/>
  <c r="AH161" i="3" s="1"/>
  <c r="A161" i="3"/>
  <c r="B161" i="3"/>
  <c r="AF161" i="3"/>
  <c r="AG161" i="3"/>
  <c r="L161" i="3"/>
  <c r="A152" i="3"/>
  <c r="B152" i="3"/>
  <c r="L152" i="3"/>
  <c r="AF152" i="3" s="1"/>
  <c r="R152" i="3"/>
  <c r="AA152" i="3" s="1"/>
  <c r="A136" i="3"/>
  <c r="B136" i="3"/>
  <c r="AG136" i="3"/>
  <c r="R136" i="3"/>
  <c r="AH136" i="3" s="1"/>
  <c r="L133" i="3"/>
  <c r="Y133" i="3" s="1"/>
  <c r="A133" i="3"/>
  <c r="B133" i="3"/>
  <c r="AF133" i="3"/>
  <c r="R133" i="3"/>
  <c r="L122" i="3"/>
  <c r="Y122" i="3" s="1"/>
  <c r="A122" i="3"/>
  <c r="B122" i="3"/>
  <c r="AF122" i="3"/>
  <c r="R122" i="3"/>
  <c r="AA122" i="3" s="1"/>
  <c r="L117" i="3"/>
  <c r="Y117" i="3" s="1"/>
  <c r="A117" i="3"/>
  <c r="B117" i="3"/>
  <c r="AF117" i="3"/>
  <c r="R117" i="3"/>
  <c r="AH117" i="3" s="1"/>
  <c r="L106" i="3"/>
  <c r="Y106" i="3" s="1"/>
  <c r="A106" i="3"/>
  <c r="B106" i="3"/>
  <c r="AF106" i="3"/>
  <c r="R106" i="3"/>
  <c r="AG106" i="3" s="1"/>
  <c r="AA106" i="3"/>
  <c r="L90" i="3"/>
  <c r="Y90" i="3" s="1"/>
  <c r="A90" i="3"/>
  <c r="B90" i="3"/>
  <c r="AF90" i="3"/>
  <c r="R90" i="3"/>
  <c r="AG90" i="3" s="1"/>
  <c r="AA90" i="3"/>
  <c r="L74" i="3"/>
  <c r="Y74" i="3" s="1"/>
  <c r="A74" i="3"/>
  <c r="B74" i="3"/>
  <c r="R74" i="3"/>
  <c r="AG74" i="3" s="1"/>
  <c r="AA74" i="3"/>
  <c r="A68" i="3"/>
  <c r="B68" i="3"/>
  <c r="B16" i="3"/>
  <c r="A16" i="3"/>
  <c r="AA16" i="3"/>
  <c r="AH16" i="3"/>
  <c r="AG16" i="3"/>
  <c r="AF16" i="3"/>
  <c r="A631" i="3"/>
  <c r="B631" i="3"/>
  <c r="AG631" i="3"/>
  <c r="AH631" i="3"/>
  <c r="A627" i="3"/>
  <c r="B627" i="3"/>
  <c r="AG627" i="3"/>
  <c r="AH627" i="3"/>
  <c r="R621" i="3"/>
  <c r="A621" i="3"/>
  <c r="B621" i="3"/>
  <c r="AG621" i="3"/>
  <c r="AH621" i="3"/>
  <c r="AF621" i="3"/>
  <c r="R613" i="3"/>
  <c r="AG613" i="3" s="1"/>
  <c r="A613" i="3"/>
  <c r="B613" i="3"/>
  <c r="AH613" i="3"/>
  <c r="AF613" i="3"/>
  <c r="R605" i="3"/>
  <c r="AA605" i="3" s="1"/>
  <c r="A605" i="3"/>
  <c r="B605" i="3"/>
  <c r="AF605" i="3"/>
  <c r="R597" i="3"/>
  <c r="AG597" i="3" s="1"/>
  <c r="A597" i="3"/>
  <c r="B597" i="3"/>
  <c r="AH597" i="3"/>
  <c r="AF597" i="3"/>
  <c r="R589" i="3"/>
  <c r="A589" i="3"/>
  <c r="B589" i="3"/>
  <c r="AG589" i="3"/>
  <c r="AH589" i="3"/>
  <c r="AF589" i="3"/>
  <c r="R581" i="3"/>
  <c r="AG581" i="3" s="1"/>
  <c r="A581" i="3"/>
  <c r="B581" i="3"/>
  <c r="AH581" i="3"/>
  <c r="AF581" i="3"/>
  <c r="R573" i="3"/>
  <c r="A573" i="3"/>
  <c r="B573" i="3"/>
  <c r="AG573" i="3"/>
  <c r="AH573" i="3"/>
  <c r="AF573" i="3"/>
  <c r="R565" i="3"/>
  <c r="AG565" i="3" s="1"/>
  <c r="A565" i="3"/>
  <c r="B565" i="3"/>
  <c r="AF565" i="3"/>
  <c r="R557" i="3"/>
  <c r="AH557" i="3" s="1"/>
  <c r="A557" i="3"/>
  <c r="B557" i="3"/>
  <c r="AG557" i="3"/>
  <c r="AF557" i="3"/>
  <c r="R549" i="3"/>
  <c r="AG549" i="3" s="1"/>
  <c r="A549" i="3"/>
  <c r="B549" i="3"/>
  <c r="AH549" i="3"/>
  <c r="AF549" i="3"/>
  <c r="R541" i="3"/>
  <c r="AG541" i="3" s="1"/>
  <c r="A541" i="3"/>
  <c r="B541" i="3"/>
  <c r="AH541" i="3"/>
  <c r="AF541" i="3"/>
  <c r="R533" i="3"/>
  <c r="AG533" i="3" s="1"/>
  <c r="A533" i="3"/>
  <c r="B533" i="3"/>
  <c r="AF533" i="3"/>
  <c r="R525" i="3"/>
  <c r="AH525" i="3" s="1"/>
  <c r="A525" i="3"/>
  <c r="B525" i="3"/>
  <c r="AG525" i="3"/>
  <c r="AF525" i="3"/>
  <c r="R517" i="3"/>
  <c r="AG517" i="3" s="1"/>
  <c r="A517" i="3"/>
  <c r="B517" i="3"/>
  <c r="AH517" i="3"/>
  <c r="AF517" i="3"/>
  <c r="R509" i="3"/>
  <c r="AG509" i="3" s="1"/>
  <c r="A509" i="3"/>
  <c r="B509" i="3"/>
  <c r="AF509" i="3"/>
  <c r="A503" i="3"/>
  <c r="B503" i="3"/>
  <c r="AF503" i="3"/>
  <c r="AG503" i="3"/>
  <c r="AH503" i="3"/>
  <c r="L492" i="3"/>
  <c r="Y492" i="3" s="1"/>
  <c r="A492" i="3"/>
  <c r="B492" i="3"/>
  <c r="AF492" i="3"/>
  <c r="AG492" i="3"/>
  <c r="AH492" i="3"/>
  <c r="A490" i="3"/>
  <c r="B490" i="3"/>
  <c r="A487" i="3"/>
  <c r="B487" i="3"/>
  <c r="AF487" i="3"/>
  <c r="AG487" i="3"/>
  <c r="AH487" i="3"/>
  <c r="L476" i="3"/>
  <c r="Y476" i="3" s="1"/>
  <c r="A476" i="3"/>
  <c r="B476" i="3"/>
  <c r="AG476" i="3"/>
  <c r="AH476" i="3"/>
  <c r="A474" i="3"/>
  <c r="B474" i="3"/>
  <c r="L466" i="3"/>
  <c r="AF466" i="3" s="1"/>
  <c r="A466" i="3"/>
  <c r="B466" i="3"/>
  <c r="AH466" i="3"/>
  <c r="AG466" i="3"/>
  <c r="L464" i="3"/>
  <c r="A464" i="3"/>
  <c r="B464" i="3"/>
  <c r="AG464" i="3"/>
  <c r="AH464" i="3"/>
  <c r="A459" i="3"/>
  <c r="B459" i="3"/>
  <c r="AF459" i="3"/>
  <c r="AG459" i="3"/>
  <c r="AH459" i="3"/>
  <c r="R453" i="3"/>
  <c r="AA453" i="3" s="1"/>
  <c r="A453" i="3"/>
  <c r="B453" i="3"/>
  <c r="AG453" i="3"/>
  <c r="AH453" i="3"/>
  <c r="AF453" i="3"/>
  <c r="L447" i="3"/>
  <c r="Y447" i="3" s="1"/>
  <c r="A447" i="3"/>
  <c r="B447" i="3"/>
  <c r="A443" i="3"/>
  <c r="B443" i="3"/>
  <c r="AF443" i="3"/>
  <c r="AG443" i="3"/>
  <c r="AH443" i="3"/>
  <c r="R437" i="3"/>
  <c r="AA437" i="3" s="1"/>
  <c r="A437" i="3"/>
  <c r="B437" i="3"/>
  <c r="AG437" i="3"/>
  <c r="AF437" i="3"/>
  <c r="L431" i="3"/>
  <c r="Y431" i="3" s="1"/>
  <c r="A431" i="3"/>
  <c r="B431" i="3"/>
  <c r="A427" i="3"/>
  <c r="B427" i="3"/>
  <c r="AF427" i="3"/>
  <c r="AG427" i="3"/>
  <c r="AH427" i="3"/>
  <c r="R421" i="3"/>
  <c r="AA421" i="3" s="1"/>
  <c r="A421" i="3"/>
  <c r="B421" i="3"/>
  <c r="AF421" i="3"/>
  <c r="L415" i="3"/>
  <c r="Y415" i="3" s="1"/>
  <c r="A415" i="3"/>
  <c r="B415" i="3"/>
  <c r="A411" i="3"/>
  <c r="B411" i="3"/>
  <c r="AF411" i="3"/>
  <c r="AG411" i="3"/>
  <c r="AH411" i="3"/>
  <c r="R405" i="3"/>
  <c r="AA405" i="3" s="1"/>
  <c r="A405" i="3"/>
  <c r="B405" i="3"/>
  <c r="AH405" i="3"/>
  <c r="AF405" i="3"/>
  <c r="L399" i="3"/>
  <c r="Y399" i="3" s="1"/>
  <c r="A399" i="3"/>
  <c r="B399" i="3"/>
  <c r="A395" i="3"/>
  <c r="B395" i="3"/>
  <c r="AG395" i="3"/>
  <c r="AF395" i="3"/>
  <c r="R389" i="3"/>
  <c r="AA389" i="3" s="1"/>
  <c r="A389" i="3"/>
  <c r="B389" i="3"/>
  <c r="AH389" i="3"/>
  <c r="AF389" i="3"/>
  <c r="AG389" i="3"/>
  <c r="L386" i="3"/>
  <c r="AF386" i="3" s="1"/>
  <c r="A386" i="3"/>
  <c r="B386" i="3"/>
  <c r="AG386" i="3"/>
  <c r="AH386" i="3"/>
  <c r="L384" i="3"/>
  <c r="Y384" i="3" s="1"/>
  <c r="A384" i="3"/>
  <c r="B384" i="3"/>
  <c r="AG384" i="3"/>
  <c r="AF384" i="3"/>
  <c r="R384" i="3"/>
  <c r="AA384" i="3" s="1"/>
  <c r="R381" i="3"/>
  <c r="AG381" i="3" s="1"/>
  <c r="A381" i="3"/>
  <c r="B381" i="3"/>
  <c r="AF381" i="3"/>
  <c r="A379" i="3"/>
  <c r="B379" i="3"/>
  <c r="AF379" i="3"/>
  <c r="AG379" i="3"/>
  <c r="AH379" i="3"/>
  <c r="R373" i="3"/>
  <c r="AA373" i="3" s="1"/>
  <c r="A373" i="3"/>
  <c r="B373" i="3"/>
  <c r="AF373" i="3"/>
  <c r="L370" i="3"/>
  <c r="AF370" i="3" s="1"/>
  <c r="A370" i="3"/>
  <c r="B370" i="3"/>
  <c r="AG370" i="3"/>
  <c r="AH370" i="3"/>
  <c r="L368" i="3"/>
  <c r="Y368" i="3" s="1"/>
  <c r="A368" i="3"/>
  <c r="B368" i="3"/>
  <c r="AG368" i="3"/>
  <c r="AH368" i="3"/>
  <c r="R368" i="3"/>
  <c r="AA368" i="3" s="1"/>
  <c r="R365" i="3"/>
  <c r="AA365" i="3" s="1"/>
  <c r="A365" i="3"/>
  <c r="B365" i="3"/>
  <c r="AF365" i="3"/>
  <c r="AG365" i="3"/>
  <c r="A363" i="3"/>
  <c r="B363" i="3"/>
  <c r="AF363" i="3"/>
  <c r="AG363" i="3"/>
  <c r="AH363" i="3"/>
  <c r="R357" i="3"/>
  <c r="AA357" i="3" s="1"/>
  <c r="A357" i="3"/>
  <c r="B357" i="3"/>
  <c r="AF357" i="3"/>
  <c r="AG357" i="3"/>
  <c r="A354" i="3"/>
  <c r="B354" i="3"/>
  <c r="L345" i="3"/>
  <c r="Y345" i="3" s="1"/>
  <c r="A345" i="3"/>
  <c r="B345" i="3"/>
  <c r="AF345" i="3"/>
  <c r="L343" i="3"/>
  <c r="AF343" i="3" s="1"/>
  <c r="A343" i="3"/>
  <c r="B343" i="3"/>
  <c r="L337" i="3"/>
  <c r="Y337" i="3" s="1"/>
  <c r="A337" i="3"/>
  <c r="B337" i="3"/>
  <c r="A335" i="3"/>
  <c r="B335" i="3"/>
  <c r="AF335" i="3"/>
  <c r="AG335" i="3"/>
  <c r="AH335" i="3"/>
  <c r="R335" i="3"/>
  <c r="L331" i="3"/>
  <c r="AF331" i="3" s="1"/>
  <c r="A331" i="3"/>
  <c r="B331" i="3"/>
  <c r="AG331" i="3"/>
  <c r="AH331" i="3"/>
  <c r="L324" i="3"/>
  <c r="Y324" i="3" s="1"/>
  <c r="A324" i="3"/>
  <c r="B324" i="3"/>
  <c r="AG324" i="3"/>
  <c r="AH324" i="3"/>
  <c r="A322" i="3"/>
  <c r="B322" i="3"/>
  <c r="A320" i="3"/>
  <c r="B320" i="3"/>
  <c r="AF320" i="3"/>
  <c r="L316" i="3"/>
  <c r="AF316" i="3" s="1"/>
  <c r="A316" i="3"/>
  <c r="B316" i="3"/>
  <c r="AG316" i="3"/>
  <c r="AH316" i="3"/>
  <c r="L313" i="3"/>
  <c r="Y313" i="3" s="1"/>
  <c r="A313" i="3"/>
  <c r="B313" i="3"/>
  <c r="R313" i="3"/>
  <c r="AA310" i="3"/>
  <c r="R308" i="3"/>
  <c r="AG308" i="3" s="1"/>
  <c r="L305" i="3"/>
  <c r="Y305" i="3" s="1"/>
  <c r="A305" i="3"/>
  <c r="B305" i="3"/>
  <c r="AH305" i="3"/>
  <c r="AF305" i="3"/>
  <c r="AG305" i="3"/>
  <c r="AA305" i="3"/>
  <c r="A303" i="3"/>
  <c r="B303" i="3"/>
  <c r="AF303" i="3"/>
  <c r="AG303" i="3"/>
  <c r="AH303" i="3"/>
  <c r="R296" i="3"/>
  <c r="AG296" i="3" s="1"/>
  <c r="A296" i="3"/>
  <c r="B296" i="3"/>
  <c r="AH296" i="3"/>
  <c r="AF296" i="3"/>
  <c r="L292" i="3"/>
  <c r="Y292" i="3" s="1"/>
  <c r="A292" i="3"/>
  <c r="B292" i="3"/>
  <c r="R292" i="3"/>
  <c r="AG292" i="3" s="1"/>
  <c r="R286" i="3"/>
  <c r="AA286" i="3" s="1"/>
  <c r="AG286" i="3"/>
  <c r="A286" i="3"/>
  <c r="B286" i="3"/>
  <c r="R284" i="3"/>
  <c r="AG284" i="3" s="1"/>
  <c r="L281" i="3"/>
  <c r="Y281" i="3" s="1"/>
  <c r="A281" i="3"/>
  <c r="B281" i="3"/>
  <c r="AH281" i="3"/>
  <c r="AF281" i="3"/>
  <c r="AG281" i="3"/>
  <c r="L280" i="3"/>
  <c r="AF280" i="3" s="1"/>
  <c r="R278" i="3"/>
  <c r="AH278" i="3" s="1"/>
  <c r="A278" i="3"/>
  <c r="B278" i="3"/>
  <c r="AG278" i="3"/>
  <c r="L275" i="3"/>
  <c r="AF275" i="3" s="1"/>
  <c r="A275" i="3"/>
  <c r="B275" i="3"/>
  <c r="R265" i="3"/>
  <c r="AH265" i="3" s="1"/>
  <c r="R248" i="3"/>
  <c r="AG248" i="3" s="1"/>
  <c r="A248" i="3"/>
  <c r="B248" i="3"/>
  <c r="AH248" i="3"/>
  <c r="AF248" i="3"/>
  <c r="L248" i="3"/>
  <c r="L243" i="3"/>
  <c r="AF243" i="3" s="1"/>
  <c r="A243" i="3"/>
  <c r="B243" i="3"/>
  <c r="A239" i="3"/>
  <c r="B239" i="3"/>
  <c r="AG239" i="3"/>
  <c r="L239" i="3"/>
  <c r="AF239" i="3" s="1"/>
  <c r="R239" i="3"/>
  <c r="AA239" i="3" s="1"/>
  <c r="L236" i="3"/>
  <c r="Y236" i="3" s="1"/>
  <c r="A236" i="3"/>
  <c r="B236" i="3"/>
  <c r="AG236" i="3"/>
  <c r="AH236" i="3"/>
  <c r="L229" i="3"/>
  <c r="Y229" i="3" s="1"/>
  <c r="A229" i="3"/>
  <c r="B229" i="3"/>
  <c r="AH229" i="3"/>
  <c r="AF229" i="3"/>
  <c r="AG229" i="3"/>
  <c r="R226" i="3"/>
  <c r="AG226" i="3" s="1"/>
  <c r="A226" i="3"/>
  <c r="B226" i="3"/>
  <c r="L226" i="3"/>
  <c r="AF226" i="3" s="1"/>
  <c r="R222" i="3"/>
  <c r="A222" i="3"/>
  <c r="B222" i="3"/>
  <c r="R220" i="3"/>
  <c r="AG220" i="3" s="1"/>
  <c r="L209" i="3"/>
  <c r="Y209" i="3" s="1"/>
  <c r="A209" i="3"/>
  <c r="AH209" i="3"/>
  <c r="B209" i="3"/>
  <c r="AF209" i="3"/>
  <c r="AG209" i="3"/>
  <c r="L207" i="3"/>
  <c r="AF207" i="3" s="1"/>
  <c r="A207" i="3"/>
  <c r="B207" i="3"/>
  <c r="A199" i="3"/>
  <c r="B199" i="3"/>
  <c r="L199" i="3"/>
  <c r="AF199" i="3" s="1"/>
  <c r="L193" i="3"/>
  <c r="Y193" i="3" s="1"/>
  <c r="A193" i="3"/>
  <c r="AH193" i="3"/>
  <c r="B193" i="3"/>
  <c r="AF193" i="3"/>
  <c r="AG193" i="3"/>
  <c r="L190" i="3"/>
  <c r="Y190" i="3" s="1"/>
  <c r="A190" i="3"/>
  <c r="B190" i="3"/>
  <c r="AF190" i="3"/>
  <c r="AA183" i="3"/>
  <c r="R178" i="3"/>
  <c r="AA178" i="3" s="1"/>
  <c r="R155" i="3"/>
  <c r="AH155" i="3" s="1"/>
  <c r="A155" i="3"/>
  <c r="B155" i="3"/>
  <c r="L155" i="3"/>
  <c r="AF155" i="3" s="1"/>
  <c r="L146" i="3"/>
  <c r="AF146" i="3" s="1"/>
  <c r="A146" i="3"/>
  <c r="B146" i="3"/>
  <c r="AG146" i="3"/>
  <c r="R146" i="3"/>
  <c r="AA146" i="3" s="1"/>
  <c r="L142" i="3"/>
  <c r="Y142" i="3" s="1"/>
  <c r="A142" i="3"/>
  <c r="B142" i="3"/>
  <c r="R142" i="3"/>
  <c r="L119" i="3"/>
  <c r="AF119" i="3" s="1"/>
  <c r="A119" i="3"/>
  <c r="B119" i="3"/>
  <c r="L501" i="3"/>
  <c r="A501" i="3"/>
  <c r="B501" i="3"/>
  <c r="AF501" i="3"/>
  <c r="L497" i="3"/>
  <c r="AF497" i="3" s="1"/>
  <c r="A497" i="3"/>
  <c r="B497" i="3"/>
  <c r="A495" i="3"/>
  <c r="B495" i="3"/>
  <c r="L489" i="3"/>
  <c r="Y489" i="3" s="1"/>
  <c r="A489" i="3"/>
  <c r="B489" i="3"/>
  <c r="L485" i="3"/>
  <c r="AF485" i="3" s="1"/>
  <c r="A485" i="3"/>
  <c r="B485" i="3"/>
  <c r="L481" i="3"/>
  <c r="AF481" i="3" s="1"/>
  <c r="A481" i="3"/>
  <c r="B481" i="3"/>
  <c r="A479" i="3"/>
  <c r="B479" i="3"/>
  <c r="L473" i="3"/>
  <c r="Y473" i="3" s="1"/>
  <c r="A473" i="3"/>
  <c r="B473" i="3"/>
  <c r="AF473" i="3"/>
  <c r="L471" i="3"/>
  <c r="Y471" i="3" s="1"/>
  <c r="A471" i="3"/>
  <c r="B471" i="3"/>
  <c r="A467" i="3"/>
  <c r="B467" i="3"/>
  <c r="AF467" i="3"/>
  <c r="A462" i="3"/>
  <c r="B462" i="3"/>
  <c r="L460" i="3"/>
  <c r="A460" i="3"/>
  <c r="B460" i="3"/>
  <c r="AG460" i="3"/>
  <c r="AH460" i="3"/>
  <c r="R457" i="3"/>
  <c r="AG457" i="3" s="1"/>
  <c r="A457" i="3"/>
  <c r="B457" i="3"/>
  <c r="AH457" i="3"/>
  <c r="L450" i="3"/>
  <c r="AF450" i="3" s="1"/>
  <c r="A450" i="3"/>
  <c r="B450" i="3"/>
  <c r="L448" i="3"/>
  <c r="AF448" i="3" s="1"/>
  <c r="A448" i="3"/>
  <c r="B448" i="3"/>
  <c r="AG448" i="3"/>
  <c r="AH448" i="3"/>
  <c r="L446" i="3"/>
  <c r="AF446" i="3" s="1"/>
  <c r="B446" i="3"/>
  <c r="A446" i="3"/>
  <c r="L444" i="3"/>
  <c r="Y444" i="3" s="1"/>
  <c r="A444" i="3"/>
  <c r="B444" i="3"/>
  <c r="AG444" i="3"/>
  <c r="AH444" i="3"/>
  <c r="R441" i="3"/>
  <c r="A441" i="3"/>
  <c r="B441" i="3"/>
  <c r="AG441" i="3"/>
  <c r="AH441" i="3"/>
  <c r="L434" i="3"/>
  <c r="AF434" i="3" s="1"/>
  <c r="A434" i="3"/>
  <c r="B434" i="3"/>
  <c r="L432" i="3"/>
  <c r="AF432" i="3" s="1"/>
  <c r="A432" i="3"/>
  <c r="B432" i="3"/>
  <c r="AG432" i="3"/>
  <c r="AH432" i="3"/>
  <c r="L430" i="3"/>
  <c r="A430" i="3"/>
  <c r="B430" i="3"/>
  <c r="AF430" i="3"/>
  <c r="L428" i="3"/>
  <c r="Y428" i="3" s="1"/>
  <c r="A428" i="3"/>
  <c r="B428" i="3"/>
  <c r="AF428" i="3"/>
  <c r="AG428" i="3"/>
  <c r="AH428" i="3"/>
  <c r="R425" i="3"/>
  <c r="AG425" i="3" s="1"/>
  <c r="A425" i="3"/>
  <c r="B425" i="3"/>
  <c r="L418" i="3"/>
  <c r="A418" i="3"/>
  <c r="B418" i="3"/>
  <c r="AF418" i="3"/>
  <c r="L416" i="3"/>
  <c r="AF416" i="3" s="1"/>
  <c r="A416" i="3"/>
  <c r="B416" i="3"/>
  <c r="AG416" i="3"/>
  <c r="AH416" i="3"/>
  <c r="L414" i="3"/>
  <c r="AF414" i="3" s="1"/>
  <c r="B414" i="3"/>
  <c r="A414" i="3"/>
  <c r="L412" i="3"/>
  <c r="Y412" i="3" s="1"/>
  <c r="A412" i="3"/>
  <c r="B412" i="3"/>
  <c r="AG412" i="3"/>
  <c r="AH412" i="3"/>
  <c r="R409" i="3"/>
  <c r="A409" i="3"/>
  <c r="B409" i="3"/>
  <c r="AG409" i="3"/>
  <c r="AH409" i="3"/>
  <c r="L402" i="3"/>
  <c r="AF402" i="3" s="1"/>
  <c r="A402" i="3"/>
  <c r="B402" i="3"/>
  <c r="L400" i="3"/>
  <c r="A400" i="3"/>
  <c r="B400" i="3"/>
  <c r="AH400" i="3"/>
  <c r="AF400" i="3"/>
  <c r="AG400" i="3"/>
  <c r="L398" i="3"/>
  <c r="AF398" i="3" s="1"/>
  <c r="A398" i="3"/>
  <c r="B398" i="3"/>
  <c r="L396" i="3"/>
  <c r="Y396" i="3" s="1"/>
  <c r="A396" i="3"/>
  <c r="B396" i="3"/>
  <c r="AH396" i="3"/>
  <c r="AG396" i="3"/>
  <c r="R393" i="3"/>
  <c r="A393" i="3"/>
  <c r="B393" i="3"/>
  <c r="AG393" i="3"/>
  <c r="AH393" i="3"/>
  <c r="R377" i="3"/>
  <c r="AG377" i="3" s="1"/>
  <c r="A377" i="3"/>
  <c r="B377" i="3"/>
  <c r="R361" i="3"/>
  <c r="AH361" i="3" s="1"/>
  <c r="A361" i="3"/>
  <c r="B361" i="3"/>
  <c r="AG361" i="3"/>
  <c r="L353" i="3"/>
  <c r="Y353" i="3" s="1"/>
  <c r="A353" i="3"/>
  <c r="B353" i="3"/>
  <c r="A351" i="3"/>
  <c r="B351" i="3"/>
  <c r="R351" i="3"/>
  <c r="L347" i="3"/>
  <c r="A347" i="3"/>
  <c r="B347" i="3"/>
  <c r="AF347" i="3"/>
  <c r="A342" i="3"/>
  <c r="B342" i="3"/>
  <c r="A339" i="3"/>
  <c r="B339" i="3"/>
  <c r="AG339" i="3"/>
  <c r="AH339" i="3"/>
  <c r="R339" i="3"/>
  <c r="R326" i="3"/>
  <c r="AA326" i="3" s="1"/>
  <c r="A326" i="3"/>
  <c r="B326" i="3"/>
  <c r="AH326" i="3"/>
  <c r="L321" i="3"/>
  <c r="Y321" i="3" s="1"/>
  <c r="A321" i="3"/>
  <c r="B321" i="3"/>
  <c r="AH321" i="3"/>
  <c r="AG321" i="3"/>
  <c r="R318" i="3"/>
  <c r="AG318" i="3" s="1"/>
  <c r="A318" i="3"/>
  <c r="B318" i="3"/>
  <c r="A311" i="3"/>
  <c r="B311" i="3"/>
  <c r="R311" i="3"/>
  <c r="AA311" i="3" s="1"/>
  <c r="L301" i="3"/>
  <c r="Y301" i="3" s="1"/>
  <c r="A301" i="3"/>
  <c r="B301" i="3"/>
  <c r="L297" i="3"/>
  <c r="A297" i="3"/>
  <c r="B297" i="3"/>
  <c r="AH297" i="3"/>
  <c r="AF297" i="3"/>
  <c r="AG297" i="3"/>
  <c r="Y297" i="3"/>
  <c r="R294" i="3"/>
  <c r="AH294" i="3" s="1"/>
  <c r="A294" i="3"/>
  <c r="B294" i="3"/>
  <c r="L291" i="3"/>
  <c r="AF291" i="3" s="1"/>
  <c r="A291" i="3"/>
  <c r="B291" i="3"/>
  <c r="L283" i="3"/>
  <c r="AF283" i="3" s="1"/>
  <c r="A283" i="3"/>
  <c r="B283" i="3"/>
  <c r="L277" i="3"/>
  <c r="Y277" i="3" s="1"/>
  <c r="A277" i="3"/>
  <c r="B277" i="3"/>
  <c r="AF277" i="3"/>
  <c r="R274" i="3"/>
  <c r="AG274" i="3" s="1"/>
  <c r="A274" i="3"/>
  <c r="B274" i="3"/>
  <c r="A271" i="3"/>
  <c r="B271" i="3"/>
  <c r="L271" i="3"/>
  <c r="AF271" i="3" s="1"/>
  <c r="R264" i="3"/>
  <c r="A264" i="3"/>
  <c r="B264" i="3"/>
  <c r="AG264" i="3"/>
  <c r="AH264" i="3"/>
  <c r="L264" i="3"/>
  <c r="AF264" i="3" s="1"/>
  <c r="L259" i="3"/>
  <c r="A259" i="3"/>
  <c r="B259" i="3"/>
  <c r="AF259" i="3"/>
  <c r="A255" i="3"/>
  <c r="B255" i="3"/>
  <c r="AH255" i="3"/>
  <c r="L255" i="3"/>
  <c r="R255" i="3"/>
  <c r="AA255" i="3" s="1"/>
  <c r="L252" i="3"/>
  <c r="Y252" i="3" s="1"/>
  <c r="A252" i="3"/>
  <c r="B252" i="3"/>
  <c r="L245" i="3"/>
  <c r="Y245" i="3" s="1"/>
  <c r="A245" i="3"/>
  <c r="B245" i="3"/>
  <c r="AF245" i="3"/>
  <c r="R242" i="3"/>
  <c r="AG242" i="3" s="1"/>
  <c r="A242" i="3"/>
  <c r="B242" i="3"/>
  <c r="L242" i="3"/>
  <c r="AF242" i="3" s="1"/>
  <c r="R238" i="3"/>
  <c r="A238" i="3"/>
  <c r="B238" i="3"/>
  <c r="L233" i="3"/>
  <c r="Y233" i="3" s="1"/>
  <c r="B233" i="3"/>
  <c r="A233" i="3"/>
  <c r="L212" i="3"/>
  <c r="AF212" i="3" s="1"/>
  <c r="A212" i="3"/>
  <c r="B212" i="3"/>
  <c r="R177" i="3"/>
  <c r="AG177" i="3" s="1"/>
  <c r="A177" i="3"/>
  <c r="B177" i="3"/>
  <c r="L177" i="3"/>
  <c r="AF177" i="3" s="1"/>
  <c r="L172" i="3"/>
  <c r="AF172" i="3" s="1"/>
  <c r="A172" i="3"/>
  <c r="B172" i="3"/>
  <c r="A168" i="3"/>
  <c r="B168" i="3"/>
  <c r="L168" i="3"/>
  <c r="AF168" i="3" s="1"/>
  <c r="R168" i="3"/>
  <c r="AA168" i="3" s="1"/>
  <c r="L165" i="3"/>
  <c r="A165" i="3"/>
  <c r="B165" i="3"/>
  <c r="L145" i="3"/>
  <c r="Y145" i="3" s="1"/>
  <c r="A145" i="3"/>
  <c r="B145" i="3"/>
  <c r="AG145" i="3"/>
  <c r="R145" i="3"/>
  <c r="AH145" i="3" s="1"/>
  <c r="L98" i="3"/>
  <c r="Y98" i="3" s="1"/>
  <c r="A98" i="3"/>
  <c r="B98" i="3"/>
  <c r="R98" i="3"/>
  <c r="AA98" i="3" s="1"/>
  <c r="L82" i="3"/>
  <c r="Y82" i="3" s="1"/>
  <c r="A82" i="3"/>
  <c r="B82" i="3"/>
  <c r="R82" i="3"/>
  <c r="AA82" i="3" s="1"/>
  <c r="A539" i="3"/>
  <c r="B539" i="3"/>
  <c r="AF539" i="3"/>
  <c r="AG539" i="3"/>
  <c r="AH539" i="3"/>
  <c r="L536" i="3"/>
  <c r="Y536" i="3" s="1"/>
  <c r="AG536" i="3"/>
  <c r="AH536" i="3"/>
  <c r="A536" i="3"/>
  <c r="B536" i="3"/>
  <c r="A534" i="3"/>
  <c r="B534" i="3"/>
  <c r="AF534" i="3"/>
  <c r="A531" i="3"/>
  <c r="B531" i="3"/>
  <c r="AF531" i="3"/>
  <c r="AG531" i="3"/>
  <c r="AH531" i="3"/>
  <c r="L528" i="3"/>
  <c r="Y528" i="3" s="1"/>
  <c r="A528" i="3"/>
  <c r="B528" i="3"/>
  <c r="AG528" i="3"/>
  <c r="AH528" i="3"/>
  <c r="A526" i="3"/>
  <c r="AF526" i="3"/>
  <c r="B526" i="3"/>
  <c r="A523" i="3"/>
  <c r="B523" i="3"/>
  <c r="AF523" i="3"/>
  <c r="AG523" i="3"/>
  <c r="AH523" i="3"/>
  <c r="L520" i="3"/>
  <c r="Y520" i="3" s="1"/>
  <c r="A520" i="3"/>
  <c r="B520" i="3"/>
  <c r="AG520" i="3"/>
  <c r="AH520" i="3"/>
  <c r="A518" i="3"/>
  <c r="B518" i="3"/>
  <c r="AF518" i="3"/>
  <c r="A515" i="3"/>
  <c r="B515" i="3"/>
  <c r="AF515" i="3"/>
  <c r="AG515" i="3"/>
  <c r="AH515" i="3"/>
  <c r="L512" i="3"/>
  <c r="Y512" i="3" s="1"/>
  <c r="A512" i="3"/>
  <c r="B512" i="3"/>
  <c r="AG512" i="3"/>
  <c r="AH512" i="3"/>
  <c r="AF510" i="3"/>
  <c r="B510" i="3"/>
  <c r="A510" i="3"/>
  <c r="A507" i="3"/>
  <c r="B507" i="3"/>
  <c r="AF507" i="3"/>
  <c r="AG507" i="3"/>
  <c r="AH507" i="3"/>
  <c r="L504" i="3"/>
  <c r="Y504" i="3" s="1"/>
  <c r="A504" i="3"/>
  <c r="B504" i="3"/>
  <c r="AG504" i="3"/>
  <c r="AH504" i="3"/>
  <c r="Y501" i="3"/>
  <c r="L499" i="3"/>
  <c r="AF499" i="3" s="1"/>
  <c r="A499" i="3"/>
  <c r="B499" i="3"/>
  <c r="Y497" i="3"/>
  <c r="A494" i="3"/>
  <c r="B494" i="3"/>
  <c r="A491" i="3"/>
  <c r="B491" i="3"/>
  <c r="AF491" i="3"/>
  <c r="L488" i="3"/>
  <c r="Y488" i="3" s="1"/>
  <c r="A488" i="3"/>
  <c r="B488" i="3"/>
  <c r="AG488" i="3"/>
  <c r="AH488" i="3"/>
  <c r="Y485" i="3"/>
  <c r="L483" i="3"/>
  <c r="AF483" i="3" s="1"/>
  <c r="A483" i="3"/>
  <c r="B483" i="3"/>
  <c r="Y481" i="3"/>
  <c r="A478" i="3"/>
  <c r="B478" i="3"/>
  <c r="A475" i="3"/>
  <c r="B475" i="3"/>
  <c r="AF475" i="3"/>
  <c r="L472" i="3"/>
  <c r="Y472" i="3" s="1"/>
  <c r="A472" i="3"/>
  <c r="B472" i="3"/>
  <c r="AG472" i="3"/>
  <c r="AH472" i="3"/>
  <c r="A470" i="3"/>
  <c r="B470" i="3"/>
  <c r="L468" i="3"/>
  <c r="Y468" i="3" s="1"/>
  <c r="A468" i="3"/>
  <c r="B468" i="3"/>
  <c r="AF468" i="3"/>
  <c r="AG468" i="3"/>
  <c r="AH468" i="3"/>
  <c r="R467" i="3"/>
  <c r="AG467" i="3" s="1"/>
  <c r="R465" i="3"/>
  <c r="AA465" i="3" s="1"/>
  <c r="A465" i="3"/>
  <c r="B465" i="3"/>
  <c r="AH465" i="3"/>
  <c r="R461" i="3"/>
  <c r="AA461" i="3" s="1"/>
  <c r="A461" i="3"/>
  <c r="B461" i="3"/>
  <c r="AH461" i="3"/>
  <c r="AF461" i="3"/>
  <c r="AA460" i="3"/>
  <c r="AA457" i="3"/>
  <c r="L455" i="3"/>
  <c r="Y455" i="3" s="1"/>
  <c r="A455" i="3"/>
  <c r="B455" i="3"/>
  <c r="A451" i="3"/>
  <c r="B451" i="3"/>
  <c r="AF451" i="3"/>
  <c r="AG451" i="3"/>
  <c r="AH451" i="3"/>
  <c r="R450" i="3"/>
  <c r="AA450" i="3" s="1"/>
  <c r="Y448" i="3"/>
  <c r="R445" i="3"/>
  <c r="AA445" i="3" s="1"/>
  <c r="A445" i="3"/>
  <c r="B445" i="3"/>
  <c r="AH445" i="3"/>
  <c r="AF445" i="3"/>
  <c r="AA444" i="3"/>
  <c r="AA441" i="3"/>
  <c r="L439" i="3"/>
  <c r="Y439" i="3" s="1"/>
  <c r="A439" i="3"/>
  <c r="B439" i="3"/>
  <c r="A435" i="3"/>
  <c r="B435" i="3"/>
  <c r="AF435" i="3"/>
  <c r="AG435" i="3"/>
  <c r="AH435" i="3"/>
  <c r="R434" i="3"/>
  <c r="AA434" i="3" s="1"/>
  <c r="Y432" i="3"/>
  <c r="R429" i="3"/>
  <c r="AA429" i="3" s="1"/>
  <c r="A429" i="3"/>
  <c r="B429" i="3"/>
  <c r="AG429" i="3"/>
  <c r="AH429" i="3"/>
  <c r="AF429" i="3"/>
  <c r="AA428" i="3"/>
  <c r="AA425" i="3"/>
  <c r="L423" i="3"/>
  <c r="Y423" i="3" s="1"/>
  <c r="A423" i="3"/>
  <c r="B423" i="3"/>
  <c r="AF423" i="3"/>
  <c r="A419" i="3"/>
  <c r="B419" i="3"/>
  <c r="AF419" i="3"/>
  <c r="AG419" i="3"/>
  <c r="AH419" i="3"/>
  <c r="R418" i="3"/>
  <c r="AA418" i="3" s="1"/>
  <c r="Y416" i="3"/>
  <c r="R413" i="3"/>
  <c r="A413" i="3"/>
  <c r="B413" i="3"/>
  <c r="AF413" i="3"/>
  <c r="AA412" i="3"/>
  <c r="AA409" i="3"/>
  <c r="L407" i="3"/>
  <c r="A407" i="3"/>
  <c r="B407" i="3"/>
  <c r="A403" i="3"/>
  <c r="B403" i="3"/>
  <c r="AG403" i="3"/>
  <c r="AH403" i="3"/>
  <c r="AF403" i="3"/>
  <c r="R402" i="3"/>
  <c r="AA402" i="3" s="1"/>
  <c r="Y400" i="3"/>
  <c r="R397" i="3"/>
  <c r="AA397" i="3" s="1"/>
  <c r="A397" i="3"/>
  <c r="B397" i="3"/>
  <c r="AF397" i="3"/>
  <c r="AG397" i="3"/>
  <c r="AH397" i="3"/>
  <c r="AA396" i="3"/>
  <c r="AA393" i="3"/>
  <c r="L391" i="3"/>
  <c r="Y391" i="3" s="1"/>
  <c r="A391" i="3"/>
  <c r="B391" i="3"/>
  <c r="AF391" i="3"/>
  <c r="A387" i="3"/>
  <c r="B387" i="3"/>
  <c r="AF387" i="3"/>
  <c r="R387" i="3"/>
  <c r="AG387" i="3" s="1"/>
  <c r="L383" i="3"/>
  <c r="Y383" i="3" s="1"/>
  <c r="A383" i="3"/>
  <c r="B383" i="3"/>
  <c r="AH383" i="3"/>
  <c r="L380" i="3"/>
  <c r="Y380" i="3" s="1"/>
  <c r="A380" i="3"/>
  <c r="B380" i="3"/>
  <c r="AG380" i="3"/>
  <c r="R380" i="3"/>
  <c r="AA380" i="3" s="1"/>
  <c r="AA377" i="3"/>
  <c r="L375" i="3"/>
  <c r="Y375" i="3" s="1"/>
  <c r="A375" i="3"/>
  <c r="B375" i="3"/>
  <c r="A371" i="3"/>
  <c r="B371" i="3"/>
  <c r="AF371" i="3"/>
  <c r="R371" i="3"/>
  <c r="AG371" i="3" s="1"/>
  <c r="L367" i="3"/>
  <c r="Y367" i="3" s="1"/>
  <c r="A367" i="3"/>
  <c r="B367" i="3"/>
  <c r="L364" i="3"/>
  <c r="Y364" i="3" s="1"/>
  <c r="A364" i="3"/>
  <c r="B364" i="3"/>
  <c r="AF364" i="3"/>
  <c r="R364" i="3"/>
  <c r="AA361" i="3"/>
  <c r="L359" i="3"/>
  <c r="Y359" i="3" s="1"/>
  <c r="A359" i="3"/>
  <c r="B359" i="3"/>
  <c r="A355" i="3"/>
  <c r="B355" i="3"/>
  <c r="AF355" i="3"/>
  <c r="AG355" i="3"/>
  <c r="AH355" i="3"/>
  <c r="R355" i="3"/>
  <c r="L351" i="3"/>
  <c r="AF351" i="3" s="1"/>
  <c r="R347" i="3"/>
  <c r="AG347" i="3" s="1"/>
  <c r="L344" i="3"/>
  <c r="AF344" i="3" s="1"/>
  <c r="A344" i="3"/>
  <c r="B344" i="3"/>
  <c r="AG344" i="3"/>
  <c r="AH344" i="3"/>
  <c r="Y344" i="3"/>
  <c r="L339" i="3"/>
  <c r="AF339" i="3" s="1"/>
  <c r="AF334" i="3"/>
  <c r="A334" i="3"/>
  <c r="B334" i="3"/>
  <c r="L332" i="3"/>
  <c r="A332" i="3"/>
  <c r="B332" i="3"/>
  <c r="R332" i="3"/>
  <c r="AA332" i="3" s="1"/>
  <c r="A330" i="3"/>
  <c r="B330" i="3"/>
  <c r="L330" i="3"/>
  <c r="A328" i="3"/>
  <c r="B328" i="3"/>
  <c r="AA321" i="3"/>
  <c r="L317" i="3"/>
  <c r="Y317" i="3" s="1"/>
  <c r="A317" i="3"/>
  <c r="B317" i="3"/>
  <c r="AH317" i="3"/>
  <c r="AF317" i="3"/>
  <c r="AG317" i="3"/>
  <c r="A315" i="3"/>
  <c r="B315" i="3"/>
  <c r="L311" i="3"/>
  <c r="AF311" i="3" s="1"/>
  <c r="R306" i="3"/>
  <c r="AG306" i="3" s="1"/>
  <c r="A306" i="3"/>
  <c r="B306" i="3"/>
  <c r="AF306" i="3"/>
  <c r="AH306" i="3"/>
  <c r="R301" i="3"/>
  <c r="AA301" i="3" s="1"/>
  <c r="L299" i="3"/>
  <c r="A299" i="3"/>
  <c r="B299" i="3"/>
  <c r="AF299" i="3"/>
  <c r="AA297" i="3"/>
  <c r="L293" i="3"/>
  <c r="Y293" i="3" s="1"/>
  <c r="A293" i="3"/>
  <c r="B293" i="3"/>
  <c r="AH293" i="3"/>
  <c r="AF293" i="3"/>
  <c r="AG293" i="3"/>
  <c r="R290" i="3"/>
  <c r="AG290" i="3" s="1"/>
  <c r="A290" i="3"/>
  <c r="B290" i="3"/>
  <c r="AF290" i="3"/>
  <c r="A287" i="3"/>
  <c r="B287" i="3"/>
  <c r="AG287" i="3"/>
  <c r="AH287" i="3"/>
  <c r="L287" i="3"/>
  <c r="AF287" i="3" s="1"/>
  <c r="L285" i="3"/>
  <c r="Y285" i="3" s="1"/>
  <c r="A285" i="3"/>
  <c r="B285" i="3"/>
  <c r="R285" i="3"/>
  <c r="AA285" i="3" s="1"/>
  <c r="R277" i="3"/>
  <c r="AA277" i="3" s="1"/>
  <c r="L274" i="3"/>
  <c r="AF274" i="3" s="1"/>
  <c r="R271" i="3"/>
  <c r="AA271" i="3" s="1"/>
  <c r="L268" i="3"/>
  <c r="Y268" i="3" s="1"/>
  <c r="A268" i="3"/>
  <c r="B268" i="3"/>
  <c r="AG268" i="3"/>
  <c r="AH268" i="3"/>
  <c r="L261" i="3"/>
  <c r="Y261" i="3" s="1"/>
  <c r="A261" i="3"/>
  <c r="B261" i="3"/>
  <c r="AH261" i="3"/>
  <c r="AG261" i="3"/>
  <c r="R258" i="3"/>
  <c r="AH258" i="3" s="1"/>
  <c r="A258" i="3"/>
  <c r="B258" i="3"/>
  <c r="L258" i="3"/>
  <c r="AF258" i="3" s="1"/>
  <c r="R254" i="3"/>
  <c r="AA254" i="3" s="1"/>
  <c r="A254" i="3"/>
  <c r="B254" i="3"/>
  <c r="AG254" i="3"/>
  <c r="AH254" i="3"/>
  <c r="R252" i="3"/>
  <c r="AG252" i="3" s="1"/>
  <c r="L249" i="3"/>
  <c r="AH249" i="3"/>
  <c r="A249" i="3"/>
  <c r="B249" i="3"/>
  <c r="AF249" i="3"/>
  <c r="AG249" i="3"/>
  <c r="Y249" i="3"/>
  <c r="AA249" i="3"/>
  <c r="R245" i="3"/>
  <c r="AA245" i="3" s="1"/>
  <c r="R233" i="3"/>
  <c r="AA233" i="3" s="1"/>
  <c r="L214" i="3"/>
  <c r="A214" i="3"/>
  <c r="B214" i="3"/>
  <c r="AF214" i="3"/>
  <c r="Y214" i="3"/>
  <c r="L201" i="3"/>
  <c r="AF201" i="3" s="1"/>
  <c r="A201" i="3"/>
  <c r="B201" i="3"/>
  <c r="R201" i="3"/>
  <c r="A195" i="3"/>
  <c r="B195" i="3"/>
  <c r="L195" i="3"/>
  <c r="AF195" i="3" s="1"/>
  <c r="L188" i="3"/>
  <c r="AF188" i="3" s="1"/>
  <c r="A188" i="3"/>
  <c r="B188" i="3"/>
  <c r="A184" i="3"/>
  <c r="B184" i="3"/>
  <c r="AH184" i="3"/>
  <c r="L184" i="3"/>
  <c r="AF184" i="3" s="1"/>
  <c r="R184" i="3"/>
  <c r="AA184" i="3" s="1"/>
  <c r="L181" i="3"/>
  <c r="Y181" i="3" s="1"/>
  <c r="A181" i="3"/>
  <c r="B181" i="3"/>
  <c r="AH181" i="3"/>
  <c r="AF181" i="3"/>
  <c r="AG181" i="3"/>
  <c r="L174" i="3"/>
  <c r="Y174" i="3" s="1"/>
  <c r="A174" i="3"/>
  <c r="B174" i="3"/>
  <c r="AG174" i="3"/>
  <c r="AH174" i="3"/>
  <c r="R171" i="3"/>
  <c r="AG171" i="3" s="1"/>
  <c r="A171" i="3"/>
  <c r="B171" i="3"/>
  <c r="L171" i="3"/>
  <c r="AF171" i="3" s="1"/>
  <c r="R167" i="3"/>
  <c r="A167" i="3"/>
  <c r="B167" i="3"/>
  <c r="R165" i="3"/>
  <c r="AG165" i="3" s="1"/>
  <c r="L162" i="3"/>
  <c r="Y162" i="3" s="1"/>
  <c r="A162" i="3"/>
  <c r="B162" i="3"/>
  <c r="AF162" i="3"/>
  <c r="R162" i="3"/>
  <c r="AG162" i="3" s="1"/>
  <c r="L134" i="3"/>
  <c r="AF134" i="3" s="1"/>
  <c r="A134" i="3"/>
  <c r="B134" i="3"/>
  <c r="R134" i="3"/>
  <c r="AG134" i="3" s="1"/>
  <c r="A115" i="3"/>
  <c r="B115" i="3"/>
  <c r="L115" i="3"/>
  <c r="AF115" i="3" s="1"/>
  <c r="A66" i="3"/>
  <c r="B66" i="3"/>
  <c r="L66" i="3"/>
  <c r="AF66" i="3" s="1"/>
  <c r="L269" i="3"/>
  <c r="Y269" i="3" s="1"/>
  <c r="A269" i="3"/>
  <c r="B269" i="3"/>
  <c r="AF269" i="3"/>
  <c r="L267" i="3"/>
  <c r="A267" i="3"/>
  <c r="B267" i="3"/>
  <c r="AF267" i="3"/>
  <c r="R262" i="3"/>
  <c r="AG262" i="3" s="1"/>
  <c r="A262" i="3"/>
  <c r="B262" i="3"/>
  <c r="L260" i="3"/>
  <c r="Y260" i="3" s="1"/>
  <c r="A260" i="3"/>
  <c r="B260" i="3"/>
  <c r="L253" i="3"/>
  <c r="Y253" i="3" s="1"/>
  <c r="A253" i="3"/>
  <c r="B253" i="3"/>
  <c r="L251" i="3"/>
  <c r="A251" i="3"/>
  <c r="B251" i="3"/>
  <c r="AF251" i="3"/>
  <c r="R246" i="3"/>
  <c r="A246" i="3"/>
  <c r="B246" i="3"/>
  <c r="AG246" i="3"/>
  <c r="AH246" i="3"/>
  <c r="L244" i="3"/>
  <c r="Y244" i="3" s="1"/>
  <c r="A244" i="3"/>
  <c r="B244" i="3"/>
  <c r="L237" i="3"/>
  <c r="Y237" i="3" s="1"/>
  <c r="A237" i="3"/>
  <c r="B237" i="3"/>
  <c r="AG237" i="3"/>
  <c r="L235" i="3"/>
  <c r="A235" i="3"/>
  <c r="B235" i="3"/>
  <c r="AF235" i="3"/>
  <c r="R230" i="3"/>
  <c r="A230" i="3"/>
  <c r="B230" i="3"/>
  <c r="AG230" i="3"/>
  <c r="AH230" i="3"/>
  <c r="L228" i="3"/>
  <c r="Y228" i="3" s="1"/>
  <c r="A228" i="3"/>
  <c r="B228" i="3"/>
  <c r="L221" i="3"/>
  <c r="Y221" i="3" s="1"/>
  <c r="A221" i="3"/>
  <c r="B221" i="3"/>
  <c r="AF221" i="3"/>
  <c r="L216" i="3"/>
  <c r="AF216" i="3" s="1"/>
  <c r="A216" i="3"/>
  <c r="B216" i="3"/>
  <c r="A211" i="3"/>
  <c r="B211" i="3"/>
  <c r="A208" i="3"/>
  <c r="B208" i="3"/>
  <c r="AF208" i="3"/>
  <c r="L206" i="3"/>
  <c r="Y206" i="3" s="1"/>
  <c r="A206" i="3"/>
  <c r="B206" i="3"/>
  <c r="AF206" i="3"/>
  <c r="A204" i="3"/>
  <c r="B204" i="3"/>
  <c r="AF204" i="3"/>
  <c r="L192" i="3"/>
  <c r="AF192" i="3" s="1"/>
  <c r="A192" i="3"/>
  <c r="B192" i="3"/>
  <c r="A189" i="3"/>
  <c r="B189" i="3"/>
  <c r="AH189" i="3"/>
  <c r="L182" i="3"/>
  <c r="Y182" i="3" s="1"/>
  <c r="A182" i="3"/>
  <c r="B182" i="3"/>
  <c r="L180" i="3"/>
  <c r="AF180" i="3" s="1"/>
  <c r="A180" i="3"/>
  <c r="B180" i="3"/>
  <c r="R175" i="3"/>
  <c r="AH175" i="3" s="1"/>
  <c r="A175" i="3"/>
  <c r="B175" i="3"/>
  <c r="AG175" i="3"/>
  <c r="L173" i="3"/>
  <c r="Y173" i="3" s="1"/>
  <c r="A173" i="3"/>
  <c r="B173" i="3"/>
  <c r="AF173" i="3"/>
  <c r="L166" i="3"/>
  <c r="Y166" i="3" s="1"/>
  <c r="A166" i="3"/>
  <c r="B166" i="3"/>
  <c r="L164" i="3"/>
  <c r="AF164" i="3" s="1"/>
  <c r="A164" i="3"/>
  <c r="B164" i="3"/>
  <c r="R159" i="3"/>
  <c r="AA159" i="3" s="1"/>
  <c r="A159" i="3"/>
  <c r="B159" i="3"/>
  <c r="L157" i="3"/>
  <c r="Y157" i="3" s="1"/>
  <c r="A157" i="3"/>
  <c r="B157" i="3"/>
  <c r="AH157" i="3"/>
  <c r="AF157" i="3"/>
  <c r="L150" i="3"/>
  <c r="Y150" i="3" s="1"/>
  <c r="A150" i="3"/>
  <c r="B150" i="3"/>
  <c r="L148" i="3"/>
  <c r="AF148" i="3" s="1"/>
  <c r="B148" i="3"/>
  <c r="A148" i="3"/>
  <c r="L139" i="3"/>
  <c r="AF139" i="3" s="1"/>
  <c r="A139" i="3"/>
  <c r="B139" i="3"/>
  <c r="L137" i="3"/>
  <c r="AF137" i="3" s="1"/>
  <c r="A137" i="3"/>
  <c r="B137" i="3"/>
  <c r="AH137" i="3"/>
  <c r="AG137" i="3"/>
  <c r="L130" i="3"/>
  <c r="Y130" i="3" s="1"/>
  <c r="A130" i="3"/>
  <c r="B130" i="3"/>
  <c r="AG130" i="3"/>
  <c r="AH130" i="3"/>
  <c r="L129" i="3"/>
  <c r="Y129" i="3" s="1"/>
  <c r="A129" i="3"/>
  <c r="B129" i="3"/>
  <c r="AH129" i="3"/>
  <c r="AF129" i="3"/>
  <c r="A127" i="3"/>
  <c r="B127" i="3"/>
  <c r="A124" i="3"/>
  <c r="B124" i="3"/>
  <c r="L118" i="3"/>
  <c r="Y118" i="3" s="1"/>
  <c r="A118" i="3"/>
  <c r="B118" i="3"/>
  <c r="AF118" i="3"/>
  <c r="AG118" i="3"/>
  <c r="AH118" i="3"/>
  <c r="L113" i="3"/>
  <c r="Y113" i="3" s="1"/>
  <c r="A113" i="3"/>
  <c r="B113" i="3"/>
  <c r="AG113" i="3"/>
  <c r="A111" i="3"/>
  <c r="B111" i="3"/>
  <c r="A108" i="3"/>
  <c r="B108" i="3"/>
  <c r="R99" i="3"/>
  <c r="AG99" i="3" s="1"/>
  <c r="A99" i="3"/>
  <c r="B99" i="3"/>
  <c r="AF99" i="3"/>
  <c r="AH99" i="3"/>
  <c r="R91" i="3"/>
  <c r="AH91" i="3" s="1"/>
  <c r="A91" i="3"/>
  <c r="B91" i="3"/>
  <c r="AF91" i="3"/>
  <c r="AG91" i="3"/>
  <c r="R83" i="3"/>
  <c r="AG83" i="3" s="1"/>
  <c r="A83" i="3"/>
  <c r="B83" i="3"/>
  <c r="AF83" i="3"/>
  <c r="R75" i="3"/>
  <c r="AA75" i="3" s="1"/>
  <c r="A75" i="3"/>
  <c r="B75" i="3"/>
  <c r="AF75" i="3"/>
  <c r="L67" i="3"/>
  <c r="Y67" i="3" s="1"/>
  <c r="A67" i="3"/>
  <c r="B67" i="3"/>
  <c r="AG67" i="3"/>
  <c r="AH67" i="3"/>
  <c r="A64" i="3"/>
  <c r="B64" i="3"/>
  <c r="A62" i="3"/>
  <c r="B62" i="3"/>
  <c r="A58" i="3"/>
  <c r="B58" i="3"/>
  <c r="AF58" i="3"/>
  <c r="L55" i="3"/>
  <c r="AF55" i="3" s="1"/>
  <c r="A55" i="3"/>
  <c r="B55" i="3"/>
  <c r="AG55" i="3"/>
  <c r="AH55" i="3"/>
  <c r="A53" i="3"/>
  <c r="B53" i="3"/>
  <c r="L51" i="3"/>
  <c r="Y51" i="3" s="1"/>
  <c r="A51" i="3"/>
  <c r="B51" i="3"/>
  <c r="AG51" i="3"/>
  <c r="AH51" i="3"/>
  <c r="R49" i="3"/>
  <c r="L47" i="3"/>
  <c r="AF47" i="3" s="1"/>
  <c r="A47" i="3"/>
  <c r="B47" i="3"/>
  <c r="AG47" i="3"/>
  <c r="AH47" i="3"/>
  <c r="L45" i="3"/>
  <c r="AF45" i="3" s="1"/>
  <c r="A45" i="3"/>
  <c r="B45" i="3"/>
  <c r="A40" i="3"/>
  <c r="B40" i="3"/>
  <c r="A37" i="3"/>
  <c r="B37" i="3"/>
  <c r="A33" i="3"/>
  <c r="B33" i="3"/>
  <c r="L31" i="3"/>
  <c r="Y31" i="3" s="1"/>
  <c r="A31" i="3"/>
  <c r="B31" i="3"/>
  <c r="A29" i="3"/>
  <c r="B29" i="3"/>
  <c r="L19" i="3"/>
  <c r="Y19" i="3" s="1"/>
  <c r="A19" i="3"/>
  <c r="B19" i="3"/>
  <c r="L394" i="3"/>
  <c r="AF394" i="3" s="1"/>
  <c r="A394" i="3"/>
  <c r="B394" i="3"/>
  <c r="AH394" i="3"/>
  <c r="AG394" i="3"/>
  <c r="L392" i="3"/>
  <c r="Y392" i="3" s="1"/>
  <c r="A392" i="3"/>
  <c r="B392" i="3"/>
  <c r="AH392" i="3"/>
  <c r="AG392" i="3"/>
  <c r="L390" i="3"/>
  <c r="A390" i="3"/>
  <c r="B390" i="3"/>
  <c r="L388" i="3"/>
  <c r="Y388" i="3" s="1"/>
  <c r="A388" i="3"/>
  <c r="B388" i="3"/>
  <c r="AG388" i="3"/>
  <c r="AH388" i="3"/>
  <c r="R385" i="3"/>
  <c r="AA385" i="3" s="1"/>
  <c r="A385" i="3"/>
  <c r="B385" i="3"/>
  <c r="AH385" i="3"/>
  <c r="L378" i="3"/>
  <c r="Y378" i="3" s="1"/>
  <c r="A378" i="3"/>
  <c r="B378" i="3"/>
  <c r="AG378" i="3"/>
  <c r="AH378" i="3"/>
  <c r="L376" i="3"/>
  <c r="Y376" i="3" s="1"/>
  <c r="A376" i="3"/>
  <c r="B376" i="3"/>
  <c r="AG376" i="3"/>
  <c r="AH376" i="3"/>
  <c r="AF376" i="3"/>
  <c r="L374" i="3"/>
  <c r="AF374" i="3" s="1"/>
  <c r="A374" i="3"/>
  <c r="B374" i="3"/>
  <c r="L372" i="3"/>
  <c r="Y372" i="3" s="1"/>
  <c r="A372" i="3"/>
  <c r="B372" i="3"/>
  <c r="AG372" i="3"/>
  <c r="AH372" i="3"/>
  <c r="R369" i="3"/>
  <c r="AA369" i="3" s="1"/>
  <c r="A369" i="3"/>
  <c r="B369" i="3"/>
  <c r="L362" i="3"/>
  <c r="A362" i="3"/>
  <c r="B362" i="3"/>
  <c r="AF362" i="3"/>
  <c r="AG362" i="3"/>
  <c r="AH362" i="3"/>
  <c r="L360" i="3"/>
  <c r="Y360" i="3" s="1"/>
  <c r="A360" i="3"/>
  <c r="B360" i="3"/>
  <c r="AG360" i="3"/>
  <c r="AH360" i="3"/>
  <c r="L358" i="3"/>
  <c r="AF358" i="3" s="1"/>
  <c r="A358" i="3"/>
  <c r="B358" i="3"/>
  <c r="L356" i="3"/>
  <c r="Y356" i="3" s="1"/>
  <c r="A356" i="3"/>
  <c r="B356" i="3"/>
  <c r="AG356" i="3"/>
  <c r="AH356" i="3"/>
  <c r="L352" i="3"/>
  <c r="Y352" i="3" s="1"/>
  <c r="A352" i="3"/>
  <c r="B352" i="3"/>
  <c r="AG352" i="3"/>
  <c r="AH352" i="3"/>
  <c r="L349" i="3"/>
  <c r="A349" i="3"/>
  <c r="B349" i="3"/>
  <c r="L341" i="3"/>
  <c r="Y341" i="3" s="1"/>
  <c r="A341" i="3"/>
  <c r="B341" i="3"/>
  <c r="L336" i="3"/>
  <c r="Y336" i="3" s="1"/>
  <c r="A336" i="3"/>
  <c r="B336" i="3"/>
  <c r="AG336" i="3"/>
  <c r="AH336" i="3"/>
  <c r="L333" i="3"/>
  <c r="Y333" i="3" s="1"/>
  <c r="A333" i="3"/>
  <c r="B333" i="3"/>
  <c r="AF333" i="3"/>
  <c r="A323" i="3"/>
  <c r="B323" i="3"/>
  <c r="A319" i="3"/>
  <c r="B319" i="3"/>
  <c r="AF319" i="3"/>
  <c r="AG319" i="3"/>
  <c r="AH319" i="3"/>
  <c r="L309" i="3"/>
  <c r="A309" i="3"/>
  <c r="B309" i="3"/>
  <c r="AH309" i="3"/>
  <c r="AG309" i="3"/>
  <c r="A307" i="3"/>
  <c r="B307" i="3"/>
  <c r="AH307" i="3"/>
  <c r="R302" i="3"/>
  <c r="AA302" i="3" s="1"/>
  <c r="A302" i="3"/>
  <c r="B302" i="3"/>
  <c r="AG302" i="3"/>
  <c r="L300" i="3"/>
  <c r="Y300" i="3" s="1"/>
  <c r="A300" i="3"/>
  <c r="B300" i="3"/>
  <c r="AG300" i="3"/>
  <c r="AH300" i="3"/>
  <c r="AF300" i="3"/>
  <c r="R298" i="3"/>
  <c r="AH298" i="3" s="1"/>
  <c r="A298" i="3"/>
  <c r="B298" i="3"/>
  <c r="AF298" i="3"/>
  <c r="AG298" i="3"/>
  <c r="A295" i="3"/>
  <c r="B295" i="3"/>
  <c r="AF295" i="3"/>
  <c r="AG295" i="3"/>
  <c r="AH295" i="3"/>
  <c r="L289" i="3"/>
  <c r="Y289" i="3" s="1"/>
  <c r="A289" i="3"/>
  <c r="B289" i="3"/>
  <c r="AH289" i="3"/>
  <c r="AF289" i="3"/>
  <c r="AG289" i="3"/>
  <c r="R288" i="3"/>
  <c r="A288" i="3"/>
  <c r="B288" i="3"/>
  <c r="AG288" i="3"/>
  <c r="AH288" i="3"/>
  <c r="AF288" i="3"/>
  <c r="R282" i="3"/>
  <c r="AH282" i="3" s="1"/>
  <c r="A282" i="3"/>
  <c r="B282" i="3"/>
  <c r="AF282" i="3"/>
  <c r="A279" i="3"/>
  <c r="B279" i="3"/>
  <c r="AF279" i="3"/>
  <c r="AG279" i="3"/>
  <c r="AH279" i="3"/>
  <c r="L273" i="3"/>
  <c r="Y273" i="3" s="1"/>
  <c r="A273" i="3"/>
  <c r="AH273" i="3"/>
  <c r="B273" i="3"/>
  <c r="AF273" i="3"/>
  <c r="AG273" i="3"/>
  <c r="R272" i="3"/>
  <c r="AH272" i="3" s="1"/>
  <c r="A272" i="3"/>
  <c r="B272" i="3"/>
  <c r="AG272" i="3"/>
  <c r="AF272" i="3"/>
  <c r="R269" i="3"/>
  <c r="AA269" i="3" s="1"/>
  <c r="R266" i="3"/>
  <c r="A266" i="3"/>
  <c r="B266" i="3"/>
  <c r="AF266" i="3"/>
  <c r="A263" i="3"/>
  <c r="B263" i="3"/>
  <c r="AF263" i="3"/>
  <c r="AG263" i="3"/>
  <c r="AH263" i="3"/>
  <c r="AA262" i="3"/>
  <c r="R260" i="3"/>
  <c r="AH260" i="3" s="1"/>
  <c r="L257" i="3"/>
  <c r="Y257" i="3" s="1"/>
  <c r="A257" i="3"/>
  <c r="AH257" i="3"/>
  <c r="B257" i="3"/>
  <c r="AF257" i="3"/>
  <c r="AG257" i="3"/>
  <c r="R256" i="3"/>
  <c r="AG256" i="3" s="1"/>
  <c r="A256" i="3"/>
  <c r="B256" i="3"/>
  <c r="AF256" i="3"/>
  <c r="R253" i="3"/>
  <c r="AA253" i="3" s="1"/>
  <c r="R250" i="3"/>
  <c r="A250" i="3"/>
  <c r="B250" i="3"/>
  <c r="AF250" i="3"/>
  <c r="A247" i="3"/>
  <c r="B247" i="3"/>
  <c r="AF247" i="3"/>
  <c r="AG247" i="3"/>
  <c r="AH247" i="3"/>
  <c r="AA246" i="3"/>
  <c r="R244" i="3"/>
  <c r="AH244" i="3" s="1"/>
  <c r="L241" i="3"/>
  <c r="Y241" i="3" s="1"/>
  <c r="A241" i="3"/>
  <c r="AH241" i="3"/>
  <c r="B241" i="3"/>
  <c r="AF241" i="3"/>
  <c r="AG241" i="3"/>
  <c r="R240" i="3"/>
  <c r="A240" i="3"/>
  <c r="B240" i="3"/>
  <c r="AG240" i="3"/>
  <c r="AH240" i="3"/>
  <c r="AF240" i="3"/>
  <c r="R237" i="3"/>
  <c r="AA237" i="3" s="1"/>
  <c r="R234" i="3"/>
  <c r="AH234" i="3" s="1"/>
  <c r="A234" i="3"/>
  <c r="B234" i="3"/>
  <c r="AF234" i="3"/>
  <c r="A231" i="3"/>
  <c r="B231" i="3"/>
  <c r="AF231" i="3"/>
  <c r="AG231" i="3"/>
  <c r="AH231" i="3"/>
  <c r="AA230" i="3"/>
  <c r="R228" i="3"/>
  <c r="AH228" i="3" s="1"/>
  <c r="L225" i="3"/>
  <c r="Y225" i="3" s="1"/>
  <c r="A225" i="3"/>
  <c r="AH225" i="3"/>
  <c r="B225" i="3"/>
  <c r="AF225" i="3"/>
  <c r="AG225" i="3"/>
  <c r="R224" i="3"/>
  <c r="AG224" i="3" s="1"/>
  <c r="A224" i="3"/>
  <c r="B224" i="3"/>
  <c r="AF224" i="3"/>
  <c r="R221" i="3"/>
  <c r="AA221" i="3" s="1"/>
  <c r="A219" i="3"/>
  <c r="B219" i="3"/>
  <c r="AF219" i="3"/>
  <c r="L217" i="3"/>
  <c r="Y217" i="3" s="1"/>
  <c r="AH217" i="3"/>
  <c r="A217" i="3"/>
  <c r="B217" i="3"/>
  <c r="AG217" i="3"/>
  <c r="AF217" i="3"/>
  <c r="A215" i="3"/>
  <c r="B215" i="3"/>
  <c r="AF215" i="3"/>
  <c r="L213" i="3"/>
  <c r="Y213" i="3" s="1"/>
  <c r="A213" i="3"/>
  <c r="B213" i="3"/>
  <c r="AH213" i="3"/>
  <c r="AF213" i="3"/>
  <c r="AG213" i="3"/>
  <c r="L210" i="3"/>
  <c r="Y210" i="3" s="1"/>
  <c r="A210" i="3"/>
  <c r="B210" i="3"/>
  <c r="R208" i="3"/>
  <c r="AG208" i="3" s="1"/>
  <c r="L205" i="3"/>
  <c r="A205" i="3"/>
  <c r="B205" i="3"/>
  <c r="AH205" i="3"/>
  <c r="AG205" i="3"/>
  <c r="R204" i="3"/>
  <c r="AG204" i="3" s="1"/>
  <c r="L202" i="3"/>
  <c r="Y202" i="3" s="1"/>
  <c r="A202" i="3"/>
  <c r="B202" i="3"/>
  <c r="AF202" i="3"/>
  <c r="L198" i="3"/>
  <c r="Y198" i="3" s="1"/>
  <c r="A198" i="3"/>
  <c r="B198" i="3"/>
  <c r="L196" i="3"/>
  <c r="A196" i="3"/>
  <c r="B196" i="3"/>
  <c r="AG196" i="3"/>
  <c r="AH196" i="3"/>
  <c r="AF196" i="3"/>
  <c r="L194" i="3"/>
  <c r="Y194" i="3" s="1"/>
  <c r="A194" i="3"/>
  <c r="B194" i="3"/>
  <c r="R192" i="3"/>
  <c r="R189" i="3"/>
  <c r="AA189" i="3" s="1"/>
  <c r="L186" i="3"/>
  <c r="Y186" i="3" s="1"/>
  <c r="A186" i="3"/>
  <c r="B186" i="3"/>
  <c r="R185" i="3"/>
  <c r="A185" i="3"/>
  <c r="B185" i="3"/>
  <c r="AH185" i="3"/>
  <c r="AF185" i="3"/>
  <c r="AG185" i="3"/>
  <c r="R182" i="3"/>
  <c r="AA182" i="3" s="1"/>
  <c r="R179" i="3"/>
  <c r="AH179" i="3" s="1"/>
  <c r="A179" i="3"/>
  <c r="B179" i="3"/>
  <c r="AF179" i="3"/>
  <c r="AG179" i="3"/>
  <c r="A176" i="3"/>
  <c r="B176" i="3"/>
  <c r="AG176" i="3"/>
  <c r="AH176" i="3"/>
  <c r="AF176" i="3"/>
  <c r="AA175" i="3"/>
  <c r="R173" i="3"/>
  <c r="AG173" i="3" s="1"/>
  <c r="L170" i="3"/>
  <c r="Y170" i="3" s="1"/>
  <c r="A170" i="3"/>
  <c r="B170" i="3"/>
  <c r="AG170" i="3"/>
  <c r="AH170" i="3"/>
  <c r="R169" i="3"/>
  <c r="AG169" i="3" s="1"/>
  <c r="A169" i="3"/>
  <c r="B169" i="3"/>
  <c r="AF169" i="3"/>
  <c r="R166" i="3"/>
  <c r="AA166" i="3" s="1"/>
  <c r="R163" i="3"/>
  <c r="A163" i="3"/>
  <c r="B163" i="3"/>
  <c r="AF163" i="3"/>
  <c r="AG163" i="3"/>
  <c r="AH163" i="3"/>
  <c r="A160" i="3"/>
  <c r="B160" i="3"/>
  <c r="AG160" i="3"/>
  <c r="AH160" i="3"/>
  <c r="AF160" i="3"/>
  <c r="R157" i="3"/>
  <c r="AG157" i="3" s="1"/>
  <c r="L154" i="3"/>
  <c r="Y154" i="3" s="1"/>
  <c r="A154" i="3"/>
  <c r="B154" i="3"/>
  <c r="AG154" i="3"/>
  <c r="AH154" i="3"/>
  <c r="R153" i="3"/>
  <c r="AG153" i="3" s="1"/>
  <c r="A153" i="3"/>
  <c r="B153" i="3"/>
  <c r="AH153" i="3"/>
  <c r="AF153" i="3"/>
  <c r="R150" i="3"/>
  <c r="AA150" i="3" s="1"/>
  <c r="R147" i="3"/>
  <c r="AH147" i="3" s="1"/>
  <c r="A147" i="3"/>
  <c r="B147" i="3"/>
  <c r="AF147" i="3"/>
  <c r="AG147" i="3"/>
  <c r="L144" i="3"/>
  <c r="A144" i="3"/>
  <c r="B144" i="3"/>
  <c r="AF144" i="3"/>
  <c r="A140" i="3"/>
  <c r="B140" i="3"/>
  <c r="AG140" i="3"/>
  <c r="AH140" i="3"/>
  <c r="AF140" i="3"/>
  <c r="L138" i="3"/>
  <c r="Y138" i="3" s="1"/>
  <c r="A138" i="3"/>
  <c r="B138" i="3"/>
  <c r="AG138" i="3"/>
  <c r="AH138" i="3"/>
  <c r="Y137" i="3"/>
  <c r="A135" i="3"/>
  <c r="B135" i="3"/>
  <c r="AF135" i="3"/>
  <c r="L132" i="3"/>
  <c r="A132" i="3"/>
  <c r="AG132" i="3"/>
  <c r="B132" i="3"/>
  <c r="AF132" i="3"/>
  <c r="AA130" i="3"/>
  <c r="R129" i="3"/>
  <c r="AG129" i="3" s="1"/>
  <c r="L127" i="3"/>
  <c r="AF127" i="3" s="1"/>
  <c r="L125" i="3"/>
  <c r="Y125" i="3" s="1"/>
  <c r="A125" i="3"/>
  <c r="B125" i="3"/>
  <c r="AH125" i="3"/>
  <c r="AF125" i="3"/>
  <c r="AG125" i="3"/>
  <c r="R124" i="3"/>
  <c r="AG124" i="3" s="1"/>
  <c r="A120" i="3"/>
  <c r="B120" i="3"/>
  <c r="AG120" i="3"/>
  <c r="AH120" i="3"/>
  <c r="AA118" i="3"/>
  <c r="AG116" i="3"/>
  <c r="AH116" i="3"/>
  <c r="A116" i="3"/>
  <c r="B116" i="3"/>
  <c r="L114" i="3"/>
  <c r="Y114" i="3" s="1"/>
  <c r="A114" i="3"/>
  <c r="B114" i="3"/>
  <c r="AF114" i="3"/>
  <c r="AG114" i="3"/>
  <c r="AH114" i="3"/>
  <c r="R113" i="3"/>
  <c r="AH113" i="3" s="1"/>
  <c r="L111" i="3"/>
  <c r="AF111" i="3" s="1"/>
  <c r="L109" i="3"/>
  <c r="Y109" i="3" s="1"/>
  <c r="A109" i="3"/>
  <c r="B109" i="3"/>
  <c r="AH109" i="3"/>
  <c r="AG109" i="3"/>
  <c r="R108" i="3"/>
  <c r="AH108" i="3" s="1"/>
  <c r="A104" i="3"/>
  <c r="B104" i="3"/>
  <c r="AG104" i="3"/>
  <c r="AH104" i="3"/>
  <c r="AF104" i="3"/>
  <c r="R103" i="3"/>
  <c r="AH103" i="3" s="1"/>
  <c r="A103" i="3"/>
  <c r="B103" i="3"/>
  <c r="AG103" i="3"/>
  <c r="L101" i="3"/>
  <c r="A101" i="3"/>
  <c r="B101" i="3"/>
  <c r="Y99" i="3"/>
  <c r="A96" i="3"/>
  <c r="B96" i="3"/>
  <c r="AG96" i="3"/>
  <c r="AH96" i="3"/>
  <c r="AF96" i="3"/>
  <c r="R95" i="3"/>
  <c r="AG95" i="3" s="1"/>
  <c r="A95" i="3"/>
  <c r="B95" i="3"/>
  <c r="L93" i="3"/>
  <c r="AF93" i="3" s="1"/>
  <c r="A93" i="3"/>
  <c r="B93" i="3"/>
  <c r="Y91" i="3"/>
  <c r="A88" i="3"/>
  <c r="B88" i="3"/>
  <c r="AG88" i="3"/>
  <c r="AH88" i="3"/>
  <c r="R87" i="3"/>
  <c r="AH87" i="3" s="1"/>
  <c r="A87" i="3"/>
  <c r="B87" i="3"/>
  <c r="L85" i="3"/>
  <c r="A85" i="3"/>
  <c r="B85" i="3"/>
  <c r="AF85" i="3"/>
  <c r="Y83" i="3"/>
  <c r="A80" i="3"/>
  <c r="B80" i="3"/>
  <c r="AG80" i="3"/>
  <c r="AH80" i="3"/>
  <c r="AF80" i="3"/>
  <c r="R79" i="3"/>
  <c r="AH79" i="3" s="1"/>
  <c r="A79" i="3"/>
  <c r="B79" i="3"/>
  <c r="AG79" i="3"/>
  <c r="L77" i="3"/>
  <c r="A77" i="3"/>
  <c r="B77" i="3"/>
  <c r="AF77" i="3"/>
  <c r="Y75" i="3"/>
  <c r="A72" i="3"/>
  <c r="B72" i="3"/>
  <c r="A70" i="3"/>
  <c r="B70" i="3"/>
  <c r="AA67" i="3"/>
  <c r="A65" i="3"/>
  <c r="B65" i="3"/>
  <c r="AF65" i="3"/>
  <c r="AG65" i="3"/>
  <c r="AH65" i="3"/>
  <c r="L63" i="3"/>
  <c r="Y63" i="3" s="1"/>
  <c r="A63" i="3"/>
  <c r="B63" i="3"/>
  <c r="AH63" i="3"/>
  <c r="AG63" i="3"/>
  <c r="A61" i="3"/>
  <c r="B61" i="3"/>
  <c r="AF61" i="3"/>
  <c r="L59" i="3"/>
  <c r="Y59" i="3" s="1"/>
  <c r="A59" i="3"/>
  <c r="B59" i="3"/>
  <c r="AG59" i="3"/>
  <c r="AH59" i="3"/>
  <c r="R58" i="3"/>
  <c r="AG58" i="3" s="1"/>
  <c r="L53" i="3"/>
  <c r="AF53" i="3" s="1"/>
  <c r="AA51" i="3"/>
  <c r="Y47" i="3"/>
  <c r="R44" i="3"/>
  <c r="A44" i="3"/>
  <c r="B44" i="3"/>
  <c r="AF44" i="3"/>
  <c r="A41" i="3"/>
  <c r="B41" i="3"/>
  <c r="AF41" i="3"/>
  <c r="AG41" i="3"/>
  <c r="AH41" i="3"/>
  <c r="L40" i="3"/>
  <c r="AF40" i="3" s="1"/>
  <c r="R37" i="3"/>
  <c r="AG37" i="3" s="1"/>
  <c r="R33" i="3"/>
  <c r="AG33" i="3" s="1"/>
  <c r="AA31" i="3"/>
  <c r="R29" i="3"/>
  <c r="AG29" i="3" s="1"/>
  <c r="R24" i="3"/>
  <c r="A24" i="3"/>
  <c r="B24" i="3"/>
  <c r="A22" i="3"/>
  <c r="B22" i="3"/>
  <c r="R19" i="3"/>
  <c r="L158" i="3"/>
  <c r="Y158" i="3" s="1"/>
  <c r="A158" i="3"/>
  <c r="B158" i="3"/>
  <c r="AF158" i="3"/>
  <c r="AG158" i="3"/>
  <c r="AH158" i="3"/>
  <c r="L156" i="3"/>
  <c r="AF156" i="3" s="1"/>
  <c r="A156" i="3"/>
  <c r="B156" i="3"/>
  <c r="R151" i="3"/>
  <c r="AA151" i="3" s="1"/>
  <c r="A151" i="3"/>
  <c r="B151" i="3"/>
  <c r="L149" i="3"/>
  <c r="Y149" i="3" s="1"/>
  <c r="A149" i="3"/>
  <c r="B149" i="3"/>
  <c r="AH149" i="3"/>
  <c r="AG149" i="3"/>
  <c r="A143" i="3"/>
  <c r="B143" i="3"/>
  <c r="L141" i="3"/>
  <c r="Y141" i="3" s="1"/>
  <c r="A141" i="3"/>
  <c r="B141" i="3"/>
  <c r="AH141" i="3"/>
  <c r="AG141" i="3"/>
  <c r="A131" i="3"/>
  <c r="B131" i="3"/>
  <c r="AF131" i="3"/>
  <c r="A128" i="3"/>
  <c r="B128" i="3"/>
  <c r="AG128" i="3"/>
  <c r="AH128" i="3"/>
  <c r="L126" i="3"/>
  <c r="Y126" i="3" s="1"/>
  <c r="A126" i="3"/>
  <c r="B126" i="3"/>
  <c r="AG126" i="3"/>
  <c r="AH126" i="3"/>
  <c r="A123" i="3"/>
  <c r="B123" i="3"/>
  <c r="L121" i="3"/>
  <c r="Y121" i="3" s="1"/>
  <c r="A121" i="3"/>
  <c r="B121" i="3"/>
  <c r="AH121" i="3"/>
  <c r="AF121" i="3"/>
  <c r="AG121" i="3"/>
  <c r="A112" i="3"/>
  <c r="B112" i="3"/>
  <c r="AG112" i="3"/>
  <c r="AH112" i="3"/>
  <c r="L110" i="3"/>
  <c r="Y110" i="3" s="1"/>
  <c r="A110" i="3"/>
  <c r="B110" i="3"/>
  <c r="AF110" i="3"/>
  <c r="AG110" i="3"/>
  <c r="AH110" i="3"/>
  <c r="A107" i="3"/>
  <c r="B107" i="3"/>
  <c r="Y105" i="3"/>
  <c r="A105" i="3"/>
  <c r="B105" i="3"/>
  <c r="AH105" i="3"/>
  <c r="AF105" i="3"/>
  <c r="AG105" i="3"/>
  <c r="L102" i="3"/>
  <c r="Y102" i="3" s="1"/>
  <c r="A102" i="3"/>
  <c r="B102" i="3"/>
  <c r="AF102" i="3"/>
  <c r="AG102" i="3"/>
  <c r="AH102" i="3"/>
  <c r="R100" i="3"/>
  <c r="AG100" i="3" s="1"/>
  <c r="A100" i="3"/>
  <c r="B100" i="3"/>
  <c r="AH100" i="3"/>
  <c r="AF100" i="3"/>
  <c r="Y97" i="3"/>
  <c r="A97" i="3"/>
  <c r="B97" i="3"/>
  <c r="AH97" i="3"/>
  <c r="AF97" i="3"/>
  <c r="AG97" i="3"/>
  <c r="L94" i="3"/>
  <c r="Y94" i="3" s="1"/>
  <c r="A94" i="3"/>
  <c r="B94" i="3"/>
  <c r="AG94" i="3"/>
  <c r="AH94" i="3"/>
  <c r="R92" i="3"/>
  <c r="AH92" i="3" s="1"/>
  <c r="A92" i="3"/>
  <c r="B92" i="3"/>
  <c r="AG92" i="3"/>
  <c r="AF92" i="3"/>
  <c r="Y89" i="3"/>
  <c r="A89" i="3"/>
  <c r="B89" i="3"/>
  <c r="AH89" i="3"/>
  <c r="AF89" i="3"/>
  <c r="AG89" i="3"/>
  <c r="L86" i="3"/>
  <c r="Y86" i="3" s="1"/>
  <c r="A86" i="3"/>
  <c r="B86" i="3"/>
  <c r="AF86" i="3"/>
  <c r="AG86" i="3"/>
  <c r="AH86" i="3"/>
  <c r="R84" i="3"/>
  <c r="AG84" i="3" s="1"/>
  <c r="A84" i="3"/>
  <c r="AF84" i="3"/>
  <c r="B84" i="3"/>
  <c r="Y81" i="3"/>
  <c r="A81" i="3"/>
  <c r="B81" i="3"/>
  <c r="AH81" i="3"/>
  <c r="AF81" i="3"/>
  <c r="AG81" i="3"/>
  <c r="L78" i="3"/>
  <c r="Y78" i="3" s="1"/>
  <c r="A78" i="3"/>
  <c r="B78" i="3"/>
  <c r="AG78" i="3"/>
  <c r="AH78" i="3"/>
  <c r="R76" i="3"/>
  <c r="AG76" i="3" s="1"/>
  <c r="A76" i="3"/>
  <c r="B76" i="3"/>
  <c r="AF76" i="3"/>
  <c r="Y73" i="3"/>
  <c r="A73" i="3"/>
  <c r="B73" i="3"/>
  <c r="AF73" i="3"/>
  <c r="L71" i="3"/>
  <c r="Y71" i="3" s="1"/>
  <c r="A71" i="3"/>
  <c r="B71" i="3"/>
  <c r="AG71" i="3"/>
  <c r="AH71" i="3"/>
  <c r="A69" i="3"/>
  <c r="B69" i="3"/>
  <c r="R52" i="3"/>
  <c r="AH52" i="3"/>
  <c r="A52" i="3"/>
  <c r="AF52" i="3"/>
  <c r="B52" i="3"/>
  <c r="AG52" i="3"/>
  <c r="A49" i="3"/>
  <c r="B49" i="3"/>
  <c r="AF49" i="3"/>
  <c r="R48" i="3"/>
  <c r="AG48" i="3" s="1"/>
  <c r="A48" i="3"/>
  <c r="B48" i="3"/>
  <c r="Y42" i="3"/>
  <c r="A42" i="3"/>
  <c r="B42" i="3"/>
  <c r="AF42" i="3"/>
  <c r="AH42" i="3"/>
  <c r="L39" i="3"/>
  <c r="Y39" i="3" s="1"/>
  <c r="A39" i="3"/>
  <c r="B39" i="3"/>
  <c r="AG39" i="3"/>
  <c r="AH39" i="3"/>
  <c r="A38" i="3"/>
  <c r="B38" i="3"/>
  <c r="L36" i="3"/>
  <c r="AF36" i="3" s="1"/>
  <c r="AH36" i="3"/>
  <c r="A36" i="3"/>
  <c r="B36" i="3"/>
  <c r="R31" i="3"/>
  <c r="AG31" i="3" s="1"/>
  <c r="R28" i="3"/>
  <c r="A28" i="3"/>
  <c r="B28" i="3"/>
  <c r="AG28" i="3"/>
  <c r="AH28" i="3"/>
  <c r="A26" i="3"/>
  <c r="B26" i="3"/>
  <c r="L23" i="3"/>
  <c r="Y23" i="3" s="1"/>
  <c r="A23" i="3"/>
  <c r="B23" i="3"/>
  <c r="AF23" i="3"/>
  <c r="AG23" i="3"/>
  <c r="AH23" i="3"/>
  <c r="A21" i="3"/>
  <c r="B21" i="3"/>
  <c r="R60" i="3"/>
  <c r="AG60" i="3" s="1"/>
  <c r="A60" i="3"/>
  <c r="B60" i="3"/>
  <c r="AF60" i="3"/>
  <c r="A57" i="3"/>
  <c r="B57" i="3"/>
  <c r="AF57" i="3"/>
  <c r="AG57" i="3"/>
  <c r="AH57" i="3"/>
  <c r="A56" i="3"/>
  <c r="B56" i="3"/>
  <c r="A54" i="3"/>
  <c r="B54" i="3"/>
  <c r="L52" i="3"/>
  <c r="Y52" i="3" s="1"/>
  <c r="Y50" i="3"/>
  <c r="A50" i="3"/>
  <c r="B50" i="3"/>
  <c r="AF50" i="3"/>
  <c r="AG50" i="3"/>
  <c r="AH50" i="3"/>
  <c r="L46" i="3"/>
  <c r="Y46" i="3" s="1"/>
  <c r="A46" i="3"/>
  <c r="B46" i="3"/>
  <c r="L43" i="3"/>
  <c r="Y43" i="3" s="1"/>
  <c r="A43" i="3"/>
  <c r="B43" i="3"/>
  <c r="AG43" i="3"/>
  <c r="AH43" i="3"/>
  <c r="R42" i="3"/>
  <c r="AG42" i="3" s="1"/>
  <c r="AA39" i="3"/>
  <c r="R38" i="3"/>
  <c r="AG38" i="3" s="1"/>
  <c r="L35" i="3"/>
  <c r="Y35" i="3" s="1"/>
  <c r="A35" i="3"/>
  <c r="B35" i="3"/>
  <c r="AG35" i="3"/>
  <c r="AH35" i="3"/>
  <c r="A30" i="3"/>
  <c r="B30" i="3"/>
  <c r="L27" i="3"/>
  <c r="Y27" i="3" s="1"/>
  <c r="A27" i="3"/>
  <c r="B27" i="3"/>
  <c r="AG27" i="3"/>
  <c r="AH27" i="3"/>
  <c r="A25" i="3"/>
  <c r="B25" i="3"/>
  <c r="AG25" i="3"/>
  <c r="AH25" i="3"/>
  <c r="AA23" i="3"/>
  <c r="R20" i="3"/>
  <c r="A20" i="3"/>
  <c r="B20" i="3"/>
  <c r="A17" i="3"/>
  <c r="B17" i="3"/>
  <c r="A32" i="3"/>
  <c r="AF32" i="3"/>
  <c r="B32" i="3"/>
  <c r="P33" i="6"/>
  <c r="L25" i="6"/>
  <c r="F15" i="6" s="1"/>
  <c r="G17" i="6" s="1"/>
  <c r="A34" i="6"/>
  <c r="S15" i="4"/>
  <c r="U24" i="4"/>
  <c r="AH34" i="3"/>
  <c r="A34" i="3"/>
  <c r="B34" i="3"/>
  <c r="AG34" i="3"/>
  <c r="A18" i="3"/>
  <c r="B18" i="3"/>
  <c r="AD16" i="3"/>
  <c r="L631" i="3"/>
  <c r="AF631" i="3" s="1"/>
  <c r="L627" i="3"/>
  <c r="AF627" i="3" s="1"/>
  <c r="Y623" i="3"/>
  <c r="AA617" i="3"/>
  <c r="Y615" i="3"/>
  <c r="Y614" i="3"/>
  <c r="AA609" i="3"/>
  <c r="Y607" i="3"/>
  <c r="Y606" i="3"/>
  <c r="AA601" i="3"/>
  <c r="Y599" i="3"/>
  <c r="AA593" i="3"/>
  <c r="Y591" i="3"/>
  <c r="Y590" i="3"/>
  <c r="Y583" i="3"/>
  <c r="Y582" i="3"/>
  <c r="AA577" i="3"/>
  <c r="Y575" i="3"/>
  <c r="Y574" i="3"/>
  <c r="AA569" i="3"/>
  <c r="Y567" i="3"/>
  <c r="Y566" i="3"/>
  <c r="AA561" i="3"/>
  <c r="Y559" i="3"/>
  <c r="Y558" i="3"/>
  <c r="AA553" i="3"/>
  <c r="Y551" i="3"/>
  <c r="Y550" i="3"/>
  <c r="AA545" i="3"/>
  <c r="Y543" i="3"/>
  <c r="Y542" i="3"/>
  <c r="AA537" i="3"/>
  <c r="Y535" i="3"/>
  <c r="Y534" i="3"/>
  <c r="AA529" i="3"/>
  <c r="Y527" i="3"/>
  <c r="Y526" i="3"/>
  <c r="AA521" i="3"/>
  <c r="Y519" i="3"/>
  <c r="Y518" i="3"/>
  <c r="AA513" i="3"/>
  <c r="Y511" i="3"/>
  <c r="Y510" i="3"/>
  <c r="R499" i="3"/>
  <c r="AG499" i="3" s="1"/>
  <c r="R490" i="3"/>
  <c r="AH490" i="3" s="1"/>
  <c r="R483" i="3"/>
  <c r="AG483" i="3" s="1"/>
  <c r="R474" i="3"/>
  <c r="AH474" i="3" s="1"/>
  <c r="L462" i="3"/>
  <c r="Y462" i="3" s="1"/>
  <c r="R462" i="3"/>
  <c r="AA462" i="3" s="1"/>
  <c r="L632" i="3"/>
  <c r="Y632" i="3" s="1"/>
  <c r="AA631" i="3"/>
  <c r="Y630" i="3"/>
  <c r="L628" i="3"/>
  <c r="Y628" i="3" s="1"/>
  <c r="AA627" i="3"/>
  <c r="Y626" i="3"/>
  <c r="R623" i="3"/>
  <c r="AA619" i="3"/>
  <c r="R615" i="3"/>
  <c r="AA611" i="3"/>
  <c r="R607" i="3"/>
  <c r="AA603" i="3"/>
  <c r="R599" i="3"/>
  <c r="AA599" i="3" s="1"/>
  <c r="AA595" i="3"/>
  <c r="R591" i="3"/>
  <c r="AG591" i="3" s="1"/>
  <c r="AA587" i="3"/>
  <c r="R583" i="3"/>
  <c r="AA579" i="3"/>
  <c r="R575" i="3"/>
  <c r="AG575" i="3" s="1"/>
  <c r="AA571" i="3"/>
  <c r="R567" i="3"/>
  <c r="AA567" i="3" s="1"/>
  <c r="AA563" i="3"/>
  <c r="R559" i="3"/>
  <c r="AA555" i="3"/>
  <c r="R551" i="3"/>
  <c r="AG551" i="3" s="1"/>
  <c r="AA547" i="3"/>
  <c r="R543" i="3"/>
  <c r="AA539" i="3"/>
  <c r="R535" i="3"/>
  <c r="AH535" i="3" s="1"/>
  <c r="AA531" i="3"/>
  <c r="R527" i="3"/>
  <c r="AA523" i="3"/>
  <c r="R519" i="3"/>
  <c r="AA515" i="3"/>
  <c r="R511" i="3"/>
  <c r="AG511" i="3" s="1"/>
  <c r="AA507" i="3"/>
  <c r="R502" i="3"/>
  <c r="AH502" i="3" s="1"/>
  <c r="Y502" i="3"/>
  <c r="R495" i="3"/>
  <c r="AA495" i="3" s="1"/>
  <c r="L494" i="3"/>
  <c r="AF494" i="3" s="1"/>
  <c r="Y491" i="3"/>
  <c r="AA490" i="3"/>
  <c r="R486" i="3"/>
  <c r="Y486" i="3"/>
  <c r="R479" i="3"/>
  <c r="AG479" i="3" s="1"/>
  <c r="L478" i="3"/>
  <c r="AF478" i="3" s="1"/>
  <c r="Y475" i="3"/>
  <c r="AA632" i="3"/>
  <c r="Y631" i="3"/>
  <c r="R630" i="3"/>
  <c r="AA630" i="3" s="1"/>
  <c r="AA628" i="3"/>
  <c r="R626" i="3"/>
  <c r="AA626" i="3" s="1"/>
  <c r="R622" i="3"/>
  <c r="AA622" i="3" s="1"/>
  <c r="AA621" i="3"/>
  <c r="Y619" i="3"/>
  <c r="Y618" i="3"/>
  <c r="L617" i="3"/>
  <c r="Y617" i="3" s="1"/>
  <c r="R614" i="3"/>
  <c r="AA614" i="3" s="1"/>
  <c r="AA613" i="3"/>
  <c r="Y611" i="3"/>
  <c r="Y610" i="3"/>
  <c r="L609" i="3"/>
  <c r="Y609" i="3" s="1"/>
  <c r="R606" i="3"/>
  <c r="AA606" i="3" s="1"/>
  <c r="Y603" i="3"/>
  <c r="Y602" i="3"/>
  <c r="L601" i="3"/>
  <c r="Y601" i="3" s="1"/>
  <c r="R598" i="3"/>
  <c r="AA598" i="3" s="1"/>
  <c r="AA597" i="3"/>
  <c r="Y595" i="3"/>
  <c r="Y594" i="3"/>
  <c r="L593" i="3"/>
  <c r="Y593" i="3" s="1"/>
  <c r="R590" i="3"/>
  <c r="AA590" i="3" s="1"/>
  <c r="AA589" i="3"/>
  <c r="Y587" i="3"/>
  <c r="Y586" i="3"/>
  <c r="L585" i="3"/>
  <c r="Y585" i="3" s="1"/>
  <c r="R582" i="3"/>
  <c r="AA582" i="3" s="1"/>
  <c r="AA581" i="3"/>
  <c r="Y579" i="3"/>
  <c r="Y578" i="3"/>
  <c r="L577" i="3"/>
  <c r="Y577" i="3" s="1"/>
  <c r="R574" i="3"/>
  <c r="AA574" i="3" s="1"/>
  <c r="AA573" i="3"/>
  <c r="Y571" i="3"/>
  <c r="Y570" i="3"/>
  <c r="L569" i="3"/>
  <c r="Y569" i="3" s="1"/>
  <c r="R566" i="3"/>
  <c r="AA566" i="3" s="1"/>
  <c r="AA565" i="3"/>
  <c r="Y563" i="3"/>
  <c r="Y562" i="3"/>
  <c r="L561" i="3"/>
  <c r="Y561" i="3" s="1"/>
  <c r="R558" i="3"/>
  <c r="AA558" i="3" s="1"/>
  <c r="AA557" i="3"/>
  <c r="Y555" i="3"/>
  <c r="Y554" i="3"/>
  <c r="L553" i="3"/>
  <c r="Y553" i="3" s="1"/>
  <c r="R550" i="3"/>
  <c r="AA550" i="3" s="1"/>
  <c r="AA549" i="3"/>
  <c r="Y547" i="3"/>
  <c r="L545" i="3"/>
  <c r="Y545" i="3" s="1"/>
  <c r="R542" i="3"/>
  <c r="AA542" i="3" s="1"/>
  <c r="AA541" i="3"/>
  <c r="Y539" i="3"/>
  <c r="Y538" i="3"/>
  <c r="L537" i="3"/>
  <c r="Y537" i="3" s="1"/>
  <c r="R534" i="3"/>
  <c r="AA534" i="3" s="1"/>
  <c r="AA533" i="3"/>
  <c r="Y531" i="3"/>
  <c r="Y530" i="3"/>
  <c r="L529" i="3"/>
  <c r="Y529" i="3" s="1"/>
  <c r="R526" i="3"/>
  <c r="AA526" i="3" s="1"/>
  <c r="AA525" i="3"/>
  <c r="Y523" i="3"/>
  <c r="Y522" i="3"/>
  <c r="L521" i="3"/>
  <c r="Y521" i="3" s="1"/>
  <c r="R518" i="3"/>
  <c r="AA518" i="3" s="1"/>
  <c r="AA517" i="3"/>
  <c r="Y515" i="3"/>
  <c r="Y514" i="3"/>
  <c r="L513" i="3"/>
  <c r="Y513" i="3" s="1"/>
  <c r="R510" i="3"/>
  <c r="AA510" i="3" s="1"/>
  <c r="AA509" i="3"/>
  <c r="Y507" i="3"/>
  <c r="Y506" i="3"/>
  <c r="L505" i="3"/>
  <c r="Y505" i="3" s="1"/>
  <c r="Y503" i="3"/>
  <c r="AA503" i="3"/>
  <c r="R498" i="3"/>
  <c r="AA498" i="3" s="1"/>
  <c r="Y498" i="3"/>
  <c r="L495" i="3"/>
  <c r="Y495" i="3" s="1"/>
  <c r="R491" i="3"/>
  <c r="AA491" i="3" s="1"/>
  <c r="L490" i="3"/>
  <c r="Y490" i="3" s="1"/>
  <c r="Y487" i="3"/>
  <c r="AA487" i="3"/>
  <c r="R482" i="3"/>
  <c r="AA482" i="3" s="1"/>
  <c r="Y482" i="3"/>
  <c r="L479" i="3"/>
  <c r="Y479" i="3" s="1"/>
  <c r="R475" i="3"/>
  <c r="AA475" i="3" s="1"/>
  <c r="L474" i="3"/>
  <c r="Y474" i="3" s="1"/>
  <c r="L470" i="3"/>
  <c r="Y470" i="3" s="1"/>
  <c r="R470" i="3"/>
  <c r="AA470" i="3" s="1"/>
  <c r="L454" i="3"/>
  <c r="AF454" i="3" s="1"/>
  <c r="R454" i="3"/>
  <c r="AA454" i="3" s="1"/>
  <c r="AA591" i="3"/>
  <c r="AA575" i="3"/>
  <c r="AA511" i="3"/>
  <c r="Y499" i="3"/>
  <c r="R494" i="3"/>
  <c r="AA494" i="3" s="1"/>
  <c r="Y483" i="3"/>
  <c r="R478" i="3"/>
  <c r="AA478" i="3" s="1"/>
  <c r="Y478" i="3"/>
  <c r="R501" i="3"/>
  <c r="AA501" i="3" s="1"/>
  <c r="R497" i="3"/>
  <c r="AA497" i="3" s="1"/>
  <c r="R493" i="3"/>
  <c r="AA493" i="3" s="1"/>
  <c r="R489" i="3"/>
  <c r="AA489" i="3" s="1"/>
  <c r="R485" i="3"/>
  <c r="AA485" i="3" s="1"/>
  <c r="R481" i="3"/>
  <c r="AA481" i="3" s="1"/>
  <c r="R477" i="3"/>
  <c r="AA477" i="3" s="1"/>
  <c r="R473" i="3"/>
  <c r="AA473" i="3" s="1"/>
  <c r="R471" i="3"/>
  <c r="AA467" i="3"/>
  <c r="R463" i="3"/>
  <c r="AH463" i="3" s="1"/>
  <c r="AA459" i="3"/>
  <c r="R455" i="3"/>
  <c r="AA451" i="3"/>
  <c r="R447" i="3"/>
  <c r="AA447" i="3" s="1"/>
  <c r="AA443" i="3"/>
  <c r="R439" i="3"/>
  <c r="AA439" i="3" s="1"/>
  <c r="AA435" i="3"/>
  <c r="R431" i="3"/>
  <c r="AH431" i="3" s="1"/>
  <c r="AA427" i="3"/>
  <c r="R423" i="3"/>
  <c r="AA419" i="3"/>
  <c r="R415" i="3"/>
  <c r="AG415" i="3" s="1"/>
  <c r="AA411" i="3"/>
  <c r="R407" i="3"/>
  <c r="AA403" i="3"/>
  <c r="R399" i="3"/>
  <c r="R391" i="3"/>
  <c r="AG391" i="3" s="1"/>
  <c r="AA387" i="3"/>
  <c r="R383" i="3"/>
  <c r="AG383" i="3" s="1"/>
  <c r="AA379" i="3"/>
  <c r="R375" i="3"/>
  <c r="AG375" i="3" s="1"/>
  <c r="R367" i="3"/>
  <c r="AG367" i="3" s="1"/>
  <c r="AA363" i="3"/>
  <c r="R359" i="3"/>
  <c r="Y355" i="3"/>
  <c r="AA355" i="3"/>
  <c r="R350" i="3"/>
  <c r="AA350" i="3" s="1"/>
  <c r="Y350" i="3"/>
  <c r="R343" i="3"/>
  <c r="AH343" i="3" s="1"/>
  <c r="L342" i="3"/>
  <c r="Y339" i="3"/>
  <c r="AA339" i="3"/>
  <c r="R334" i="3"/>
  <c r="AA334" i="3" s="1"/>
  <c r="Y334" i="3"/>
  <c r="L328" i="3"/>
  <c r="Y328" i="3" s="1"/>
  <c r="Y323" i="3"/>
  <c r="L323" i="3"/>
  <c r="AF323" i="3" s="1"/>
  <c r="R323" i="3"/>
  <c r="AA323" i="3" s="1"/>
  <c r="L322" i="3"/>
  <c r="AF322" i="3" s="1"/>
  <c r="R320" i="3"/>
  <c r="AA320" i="3" s="1"/>
  <c r="Y320" i="3"/>
  <c r="Y466" i="3"/>
  <c r="L465" i="3"/>
  <c r="Y465" i="3" s="1"/>
  <c r="Y458" i="3"/>
  <c r="L457" i="3"/>
  <c r="Y457" i="3" s="1"/>
  <c r="Y450" i="3"/>
  <c r="L449" i="3"/>
  <c r="Y449" i="3" s="1"/>
  <c r="R446" i="3"/>
  <c r="AA446" i="3" s="1"/>
  <c r="L441" i="3"/>
  <c r="Y441" i="3" s="1"/>
  <c r="R438" i="3"/>
  <c r="AG438" i="3" s="1"/>
  <c r="Y434" i="3"/>
  <c r="L433" i="3"/>
  <c r="Y433" i="3" s="1"/>
  <c r="R430" i="3"/>
  <c r="AA430" i="3" s="1"/>
  <c r="Y426" i="3"/>
  <c r="L425" i="3"/>
  <c r="Y425" i="3" s="1"/>
  <c r="R422" i="3"/>
  <c r="AA422" i="3" s="1"/>
  <c r="Y418" i="3"/>
  <c r="L417" i="3"/>
  <c r="Y417" i="3" s="1"/>
  <c r="R414" i="3"/>
  <c r="AA414" i="3" s="1"/>
  <c r="Y410" i="3"/>
  <c r="L409" i="3"/>
  <c r="Y409" i="3" s="1"/>
  <c r="R406" i="3"/>
  <c r="AG406" i="3" s="1"/>
  <c r="Y402" i="3"/>
  <c r="L401" i="3"/>
  <c r="Y401" i="3" s="1"/>
  <c r="R398" i="3"/>
  <c r="AA398" i="3" s="1"/>
  <c r="Y394" i="3"/>
  <c r="L393" i="3"/>
  <c r="Y393" i="3" s="1"/>
  <c r="R390" i="3"/>
  <c r="AA390" i="3" s="1"/>
  <c r="Y386" i="3"/>
  <c r="L385" i="3"/>
  <c r="Y385" i="3" s="1"/>
  <c r="R382" i="3"/>
  <c r="AA382" i="3" s="1"/>
  <c r="L377" i="3"/>
  <c r="Y377" i="3" s="1"/>
  <c r="R374" i="3"/>
  <c r="AH374" i="3" s="1"/>
  <c r="Y370" i="3"/>
  <c r="L369" i="3"/>
  <c r="R366" i="3"/>
  <c r="AA366" i="3" s="1"/>
  <c r="Y362" i="3"/>
  <c r="L361" i="3"/>
  <c r="Y361" i="3" s="1"/>
  <c r="R358" i="3"/>
  <c r="AA358" i="3" s="1"/>
  <c r="L354" i="3"/>
  <c r="AF354" i="3" s="1"/>
  <c r="Y351" i="3"/>
  <c r="R346" i="3"/>
  <c r="AA346" i="3" s="1"/>
  <c r="Y346" i="3"/>
  <c r="L338" i="3"/>
  <c r="Y335" i="3"/>
  <c r="AA335" i="3"/>
  <c r="R330" i="3"/>
  <c r="AA330" i="3" s="1"/>
  <c r="L315" i="3"/>
  <c r="Y315" i="3" s="1"/>
  <c r="R315" i="3"/>
  <c r="AA463" i="3"/>
  <c r="AA391" i="3"/>
  <c r="AA383" i="3"/>
  <c r="AA367" i="3"/>
  <c r="Y347" i="3"/>
  <c r="AA347" i="3"/>
  <c r="R342" i="3"/>
  <c r="AA342" i="3" s="1"/>
  <c r="Y331" i="3"/>
  <c r="AA331" i="3"/>
  <c r="L307" i="3"/>
  <c r="AF307" i="3" s="1"/>
  <c r="R307" i="3"/>
  <c r="AA307" i="3" s="1"/>
  <c r="Y446" i="3"/>
  <c r="Y438" i="3"/>
  <c r="Y430" i="3"/>
  <c r="Y422" i="3"/>
  <c r="Y414" i="3"/>
  <c r="Y406" i="3"/>
  <c r="Y398" i="3"/>
  <c r="Y382" i="3"/>
  <c r="Y374" i="3"/>
  <c r="Y366" i="3"/>
  <c r="Y358" i="3"/>
  <c r="R354" i="3"/>
  <c r="AA354" i="3" s="1"/>
  <c r="Y354" i="3"/>
  <c r="Y343" i="3"/>
  <c r="R338" i="3"/>
  <c r="AA338" i="3" s="1"/>
  <c r="AA328" i="3"/>
  <c r="R328" i="3"/>
  <c r="AG328" i="3" s="1"/>
  <c r="R322" i="3"/>
  <c r="AA322" i="3" s="1"/>
  <c r="Y322" i="3"/>
  <c r="R353" i="3"/>
  <c r="AA353" i="3" s="1"/>
  <c r="R349" i="3"/>
  <c r="AA349" i="3" s="1"/>
  <c r="R345" i="3"/>
  <c r="AA345" i="3" s="1"/>
  <c r="R341" i="3"/>
  <c r="AA341" i="3" s="1"/>
  <c r="R337" i="3"/>
  <c r="AA337" i="3" s="1"/>
  <c r="R333" i="3"/>
  <c r="AA333" i="3" s="1"/>
  <c r="Y327" i="3"/>
  <c r="L326" i="3"/>
  <c r="Y326" i="3" s="1"/>
  <c r="Y319" i="3"/>
  <c r="L318" i="3"/>
  <c r="Y318" i="3" s="1"/>
  <c r="AA314" i="3"/>
  <c r="Y312" i="3"/>
  <c r="Y311" i="3"/>
  <c r="L310" i="3"/>
  <c r="Y310" i="3" s="1"/>
  <c r="AA306" i="3"/>
  <c r="Y303" i="3"/>
  <c r="L302" i="3"/>
  <c r="Y302" i="3" s="1"/>
  <c r="R299" i="3"/>
  <c r="AG299" i="3" s="1"/>
  <c r="AA298" i="3"/>
  <c r="Y296" i="3"/>
  <c r="Y295" i="3"/>
  <c r="L294" i="3"/>
  <c r="Y294" i="3" s="1"/>
  <c r="R291" i="3"/>
  <c r="AH291" i="3" s="1"/>
  <c r="AA290" i="3"/>
  <c r="Y288" i="3"/>
  <c r="Y287" i="3"/>
  <c r="L286" i="3"/>
  <c r="Y286" i="3" s="1"/>
  <c r="R283" i="3"/>
  <c r="AG283" i="3" s="1"/>
  <c r="AA282" i="3"/>
  <c r="Y280" i="3"/>
  <c r="Y279" i="3"/>
  <c r="L278" i="3"/>
  <c r="Y278" i="3" s="1"/>
  <c r="R275" i="3"/>
  <c r="AG275" i="3" s="1"/>
  <c r="AA274" i="3"/>
  <c r="Y272" i="3"/>
  <c r="Y271" i="3"/>
  <c r="L270" i="3"/>
  <c r="Y270" i="3" s="1"/>
  <c r="R267" i="3"/>
  <c r="AG267" i="3" s="1"/>
  <c r="Y263" i="3"/>
  <c r="L262" i="3"/>
  <c r="Y262" i="3" s="1"/>
  <c r="R259" i="3"/>
  <c r="AG259" i="3" s="1"/>
  <c r="Y256" i="3"/>
  <c r="L254" i="3"/>
  <c r="Y254" i="3" s="1"/>
  <c r="R251" i="3"/>
  <c r="AG251" i="3" s="1"/>
  <c r="Y248" i="3"/>
  <c r="Y247" i="3"/>
  <c r="L246" i="3"/>
  <c r="Y246" i="3" s="1"/>
  <c r="R243" i="3"/>
  <c r="AG243" i="3" s="1"/>
  <c r="AA242" i="3"/>
  <c r="Y240" i="3"/>
  <c r="Y239" i="3"/>
  <c r="L238" i="3"/>
  <c r="Y238" i="3" s="1"/>
  <c r="R235" i="3"/>
  <c r="AG235" i="3" s="1"/>
  <c r="AA234" i="3"/>
  <c r="Y231" i="3"/>
  <c r="L230" i="3"/>
  <c r="Y230" i="3" s="1"/>
  <c r="R227" i="3"/>
  <c r="AH227" i="3" s="1"/>
  <c r="AA226" i="3"/>
  <c r="Y224" i="3"/>
  <c r="Y223" i="3"/>
  <c r="L222" i="3"/>
  <c r="Y222" i="3" s="1"/>
  <c r="R219" i="3"/>
  <c r="AA219" i="3" s="1"/>
  <c r="Y219" i="3"/>
  <c r="R212" i="3"/>
  <c r="AG212" i="3" s="1"/>
  <c r="L211" i="3"/>
  <c r="AF211" i="3" s="1"/>
  <c r="Y208" i="3"/>
  <c r="AA208" i="3"/>
  <c r="R203" i="3"/>
  <c r="AA203" i="3" s="1"/>
  <c r="Y203" i="3"/>
  <c r="AA324" i="3"/>
  <c r="AA316" i="3"/>
  <c r="Y314" i="3"/>
  <c r="AA308" i="3"/>
  <c r="Y306" i="3"/>
  <c r="AA300" i="3"/>
  <c r="Y298" i="3"/>
  <c r="AA292" i="3"/>
  <c r="Y290" i="3"/>
  <c r="AA284" i="3"/>
  <c r="Y282" i="3"/>
  <c r="AA276" i="3"/>
  <c r="Y274" i="3"/>
  <c r="AA268" i="3"/>
  <c r="Y266" i="3"/>
  <c r="AA260" i="3"/>
  <c r="Y258" i="3"/>
  <c r="AA252" i="3"/>
  <c r="Y250" i="3"/>
  <c r="AA244" i="3"/>
  <c r="Y242" i="3"/>
  <c r="AA236" i="3"/>
  <c r="Y234" i="3"/>
  <c r="AA228" i="3"/>
  <c r="Y226" i="3"/>
  <c r="Y220" i="3"/>
  <c r="AA220" i="3"/>
  <c r="R215" i="3"/>
  <c r="AA215" i="3" s="1"/>
  <c r="Y215" i="3"/>
  <c r="Y204" i="3"/>
  <c r="AA204" i="3"/>
  <c r="R199" i="3"/>
  <c r="AA199" i="3" s="1"/>
  <c r="Y199" i="3"/>
  <c r="R195" i="3"/>
  <c r="AA195" i="3" s="1"/>
  <c r="Y195" i="3"/>
  <c r="Y299" i="3"/>
  <c r="Y291" i="3"/>
  <c r="Y283" i="3"/>
  <c r="Y275" i="3"/>
  <c r="Y267" i="3"/>
  <c r="Y259" i="3"/>
  <c r="Y251" i="3"/>
  <c r="Y243" i="3"/>
  <c r="Y235" i="3"/>
  <c r="Y227" i="3"/>
  <c r="Y216" i="3"/>
  <c r="R211" i="3"/>
  <c r="AG211" i="3" s="1"/>
  <c r="Y200" i="3"/>
  <c r="AA312" i="3"/>
  <c r="AA304" i="3"/>
  <c r="AA296" i="3"/>
  <c r="AA288" i="3"/>
  <c r="AA283" i="3"/>
  <c r="AA280" i="3"/>
  <c r="AA275" i="3"/>
  <c r="AA272" i="3"/>
  <c r="AA264" i="3"/>
  <c r="AA256" i="3"/>
  <c r="AA248" i="3"/>
  <c r="AA243" i="3"/>
  <c r="AA240" i="3"/>
  <c r="AA232" i="3"/>
  <c r="AA224" i="3"/>
  <c r="R216" i="3"/>
  <c r="AA216" i="3" s="1"/>
  <c r="Y212" i="3"/>
  <c r="AA212" i="3"/>
  <c r="AA211" i="3"/>
  <c r="R207" i="3"/>
  <c r="AA207" i="3" s="1"/>
  <c r="Y207" i="3"/>
  <c r="R200" i="3"/>
  <c r="AA200" i="3" s="1"/>
  <c r="R218" i="3"/>
  <c r="AA218" i="3" s="1"/>
  <c r="R214" i="3"/>
  <c r="AA214" i="3" s="1"/>
  <c r="R210" i="3"/>
  <c r="AA210" i="3" s="1"/>
  <c r="R206" i="3"/>
  <c r="AA206" i="3" s="1"/>
  <c r="R202" i="3"/>
  <c r="AA202" i="3" s="1"/>
  <c r="R198" i="3"/>
  <c r="AA196" i="3"/>
  <c r="R194" i="3"/>
  <c r="AA194" i="3" s="1"/>
  <c r="AA192" i="3"/>
  <c r="R190" i="3"/>
  <c r="AA190" i="3" s="1"/>
  <c r="L189" i="3"/>
  <c r="Y189" i="3" s="1"/>
  <c r="R188" i="3"/>
  <c r="AG188" i="3" s="1"/>
  <c r="AA187" i="3"/>
  <c r="Y185" i="3"/>
  <c r="Y184" i="3"/>
  <c r="L183" i="3"/>
  <c r="Y183" i="3" s="1"/>
  <c r="R180" i="3"/>
  <c r="AG180" i="3" s="1"/>
  <c r="AA179" i="3"/>
  <c r="Y177" i="3"/>
  <c r="Y176" i="3"/>
  <c r="L175" i="3"/>
  <c r="Y175" i="3" s="1"/>
  <c r="R172" i="3"/>
  <c r="AA171" i="3"/>
  <c r="Y169" i="3"/>
  <c r="Y168" i="3"/>
  <c r="L167" i="3"/>
  <c r="Y167" i="3" s="1"/>
  <c r="R164" i="3"/>
  <c r="AH164" i="3" s="1"/>
  <c r="AA163" i="3"/>
  <c r="Y161" i="3"/>
  <c r="Y160" i="3"/>
  <c r="L159" i="3"/>
  <c r="Y159" i="3" s="1"/>
  <c r="R156" i="3"/>
  <c r="AA156" i="3" s="1"/>
  <c r="AA155" i="3"/>
  <c r="Y153" i="3"/>
  <c r="Y152" i="3"/>
  <c r="L151" i="3"/>
  <c r="Y151" i="3" s="1"/>
  <c r="R148" i="3"/>
  <c r="AG148" i="3" s="1"/>
  <c r="AA147" i="3"/>
  <c r="R144" i="3"/>
  <c r="AG144" i="3" s="1"/>
  <c r="L143" i="3"/>
  <c r="Y143" i="3" s="1"/>
  <c r="AA140" i="3"/>
  <c r="Y140" i="3"/>
  <c r="Y135" i="3"/>
  <c r="R135" i="3"/>
  <c r="AA135" i="3" s="1"/>
  <c r="Y115" i="3"/>
  <c r="R115" i="3"/>
  <c r="AG115" i="3" s="1"/>
  <c r="Y196" i="3"/>
  <c r="Y192" i="3"/>
  <c r="R191" i="3"/>
  <c r="AH191" i="3" s="1"/>
  <c r="Y187" i="3"/>
  <c r="AA181" i="3"/>
  <c r="Y179" i="3"/>
  <c r="AA173" i="3"/>
  <c r="Y171" i="3"/>
  <c r="AA165" i="3"/>
  <c r="Y163" i="3"/>
  <c r="AA157" i="3"/>
  <c r="Y155" i="3"/>
  <c r="AA149" i="3"/>
  <c r="Y147" i="3"/>
  <c r="AA136" i="3"/>
  <c r="Y131" i="3"/>
  <c r="R131" i="3"/>
  <c r="AA131" i="3" s="1"/>
  <c r="Y127" i="3"/>
  <c r="R127" i="3"/>
  <c r="AA127" i="3" s="1"/>
  <c r="Y111" i="3"/>
  <c r="R111" i="3"/>
  <c r="L191" i="3"/>
  <c r="Y191" i="3" s="1"/>
  <c r="Y188" i="3"/>
  <c r="Y180" i="3"/>
  <c r="Y172" i="3"/>
  <c r="Y164" i="3"/>
  <c r="Y156" i="3"/>
  <c r="Y148" i="3"/>
  <c r="R143" i="3"/>
  <c r="AA143" i="3" s="1"/>
  <c r="Y132" i="3"/>
  <c r="R123" i="3"/>
  <c r="AA123" i="3" s="1"/>
  <c r="AA191" i="3"/>
  <c r="AA185" i="3"/>
  <c r="AA177" i="3"/>
  <c r="AA164" i="3"/>
  <c r="AA161" i="3"/>
  <c r="AA153" i="3"/>
  <c r="Y144" i="3"/>
  <c r="Y139" i="3"/>
  <c r="R139" i="3"/>
  <c r="AA139" i="3" s="1"/>
  <c r="L136" i="3"/>
  <c r="AF136" i="3" s="1"/>
  <c r="R132" i="3"/>
  <c r="AA132" i="3" s="1"/>
  <c r="L123" i="3"/>
  <c r="Y123" i="3" s="1"/>
  <c r="Y119" i="3"/>
  <c r="R119" i="3"/>
  <c r="AA119" i="3" s="1"/>
  <c r="AA145" i="3"/>
  <c r="AA141" i="3"/>
  <c r="AA137" i="3"/>
  <c r="AA133" i="3"/>
  <c r="AA129" i="3"/>
  <c r="AA125" i="3"/>
  <c r="AA121" i="3"/>
  <c r="AA117" i="3"/>
  <c r="AA113" i="3"/>
  <c r="AA109" i="3"/>
  <c r="R107" i="3"/>
  <c r="Y104" i="3"/>
  <c r="L103" i="3"/>
  <c r="AF103" i="3" s="1"/>
  <c r="AA99" i="3"/>
  <c r="Y96" i="3"/>
  <c r="L95" i="3"/>
  <c r="Y95" i="3" s="1"/>
  <c r="AA91" i="3"/>
  <c r="L87" i="3"/>
  <c r="AA83" i="3"/>
  <c r="Y80" i="3"/>
  <c r="L79" i="3"/>
  <c r="Y79" i="3" s="1"/>
  <c r="R66" i="3"/>
  <c r="AH66" i="3" s="1"/>
  <c r="Y61" i="3"/>
  <c r="R61" i="3"/>
  <c r="AA61" i="3" s="1"/>
  <c r="L107" i="3"/>
  <c r="AF107" i="3" s="1"/>
  <c r="L70" i="3"/>
  <c r="Y70" i="3" s="1"/>
  <c r="R69" i="3"/>
  <c r="R68" i="3"/>
  <c r="AA68" i="3" s="1"/>
  <c r="R62" i="3"/>
  <c r="AG62" i="3" s="1"/>
  <c r="L62" i="3"/>
  <c r="AF62" i="3" s="1"/>
  <c r="L128" i="3"/>
  <c r="AF128" i="3" s="1"/>
  <c r="L124" i="3"/>
  <c r="Y124" i="3" s="1"/>
  <c r="L120" i="3"/>
  <c r="AF120" i="3" s="1"/>
  <c r="L116" i="3"/>
  <c r="L112" i="3"/>
  <c r="Y112" i="3" s="1"/>
  <c r="L108" i="3"/>
  <c r="Y108" i="3" s="1"/>
  <c r="AA103" i="3"/>
  <c r="Y100" i="3"/>
  <c r="AA95" i="3"/>
  <c r="Y93" i="3"/>
  <c r="Y92" i="3"/>
  <c r="AA87" i="3"/>
  <c r="Y85" i="3"/>
  <c r="Y84" i="3"/>
  <c r="AA79" i="3"/>
  <c r="Y77" i="3"/>
  <c r="Y76" i="3"/>
  <c r="R56" i="3"/>
  <c r="AA56" i="3" s="1"/>
  <c r="L56" i="3"/>
  <c r="Y53" i="3"/>
  <c r="R53" i="3"/>
  <c r="AG53" i="3" s="1"/>
  <c r="AA128" i="3"/>
  <c r="AA124" i="3"/>
  <c r="AA120" i="3"/>
  <c r="AA116" i="3"/>
  <c r="AA112" i="3"/>
  <c r="AA108" i="3"/>
  <c r="AA105" i="3"/>
  <c r="R101" i="3"/>
  <c r="AH101" i="3" s="1"/>
  <c r="AA100" i="3"/>
  <c r="AA97" i="3"/>
  <c r="R93" i="3"/>
  <c r="AA92" i="3"/>
  <c r="AA89" i="3"/>
  <c r="R85" i="3"/>
  <c r="AA84" i="3"/>
  <c r="AA81" i="3"/>
  <c r="R77" i="3"/>
  <c r="AG77" i="3" s="1"/>
  <c r="AA76" i="3"/>
  <c r="R72" i="3"/>
  <c r="AA72" i="3" s="1"/>
  <c r="L72" i="3"/>
  <c r="Y72" i="3" s="1"/>
  <c r="R70" i="3"/>
  <c r="L69" i="3"/>
  <c r="Y69" i="3" s="1"/>
  <c r="L68" i="3"/>
  <c r="Y68" i="3" s="1"/>
  <c r="AA66" i="3"/>
  <c r="Y66" i="3"/>
  <c r="R64" i="3"/>
  <c r="AH64" i="3" s="1"/>
  <c r="L64" i="3"/>
  <c r="Y64" i="3" s="1"/>
  <c r="Y58" i="3"/>
  <c r="R54" i="3"/>
  <c r="L54" i="3"/>
  <c r="Y54" i="3" s="1"/>
  <c r="Y65" i="3"/>
  <c r="AA60" i="3"/>
  <c r="Y57" i="3"/>
  <c r="AA52" i="3"/>
  <c r="Y49" i="3"/>
  <c r="L48" i="3"/>
  <c r="Y48" i="3" s="1"/>
  <c r="R45" i="3"/>
  <c r="AA45" i="3" s="1"/>
  <c r="Y41" i="3"/>
  <c r="AA41" i="3"/>
  <c r="R32" i="3"/>
  <c r="AA32" i="3" s="1"/>
  <c r="Y32" i="3"/>
  <c r="Y45" i="3"/>
  <c r="AA58" i="3"/>
  <c r="AA50" i="3"/>
  <c r="R46" i="3"/>
  <c r="AG46" i="3" s="1"/>
  <c r="AA42" i="3"/>
  <c r="R40" i="3"/>
  <c r="AA40" i="3" s="1"/>
  <c r="Y40" i="3"/>
  <c r="R36" i="3"/>
  <c r="AG36" i="3" s="1"/>
  <c r="Y36" i="3"/>
  <c r="AA36" i="3"/>
  <c r="L28" i="3"/>
  <c r="Y28" i="3" s="1"/>
  <c r="L24" i="3"/>
  <c r="Y24" i="3" s="1"/>
  <c r="R21" i="3"/>
  <c r="AA21" i="3" s="1"/>
  <c r="L20" i="3"/>
  <c r="Y20" i="3" s="1"/>
  <c r="R17" i="3"/>
  <c r="AA17" i="3" s="1"/>
  <c r="L37" i="3"/>
  <c r="Y37" i="3" s="1"/>
  <c r="L33" i="3"/>
  <c r="AF33" i="3" s="1"/>
  <c r="R30" i="3"/>
  <c r="AH30" i="3" s="1"/>
  <c r="L29" i="3"/>
  <c r="Y29" i="3" s="1"/>
  <c r="AA28" i="3"/>
  <c r="R26" i="3"/>
  <c r="AH26" i="3" s="1"/>
  <c r="L25" i="3"/>
  <c r="AF25" i="3" s="1"/>
  <c r="R22" i="3"/>
  <c r="L21" i="3"/>
  <c r="Y21" i="3" s="1"/>
  <c r="AA20" i="3"/>
  <c r="R18" i="3"/>
  <c r="AH18" i="3" s="1"/>
  <c r="L17" i="3"/>
  <c r="AF17" i="3" s="1"/>
  <c r="L38" i="3"/>
  <c r="Y38" i="3" s="1"/>
  <c r="AA37" i="3"/>
  <c r="L34" i="3"/>
  <c r="Y34" i="3" s="1"/>
  <c r="AA33" i="3"/>
  <c r="L30" i="3"/>
  <c r="Y30" i="3" s="1"/>
  <c r="AA29" i="3"/>
  <c r="L26" i="3"/>
  <c r="Y26" i="3" s="1"/>
  <c r="AA25" i="3"/>
  <c r="L22" i="3"/>
  <c r="Y22" i="3" s="1"/>
  <c r="L18" i="3"/>
  <c r="Y18" i="3" s="1"/>
  <c r="AA38" i="3"/>
  <c r="AA34" i="3"/>
  <c r="Y33" i="3"/>
  <c r="AA30" i="3"/>
  <c r="AA22" i="3"/>
  <c r="Y17" i="3"/>
  <c r="AH519" i="3" l="1"/>
  <c r="AA519" i="3"/>
  <c r="AH44" i="3"/>
  <c r="AG44" i="3"/>
  <c r="AG186" i="3"/>
  <c r="AH186" i="3"/>
  <c r="AA186" i="3"/>
  <c r="AG583" i="3"/>
  <c r="AA583" i="3"/>
  <c r="AG159" i="3"/>
  <c r="AH159" i="3"/>
  <c r="Y493" i="3"/>
  <c r="AF493" i="3"/>
  <c r="Y103" i="3"/>
  <c r="Y369" i="3"/>
  <c r="AF369" i="3"/>
  <c r="AG527" i="3"/>
  <c r="AA527" i="3"/>
  <c r="AG559" i="3"/>
  <c r="AA559" i="3"/>
  <c r="AG623" i="3"/>
  <c r="AA623" i="3"/>
  <c r="Y332" i="3"/>
  <c r="AF332" i="3"/>
  <c r="AF232" i="3"/>
  <c r="Y232" i="3"/>
  <c r="AA348" i="3"/>
  <c r="AG348" i="3"/>
  <c r="Y576" i="3"/>
  <c r="AF576" i="3"/>
  <c r="AG545" i="3"/>
  <c r="AH545" i="3"/>
  <c r="Y88" i="3"/>
  <c r="AF88" i="3"/>
  <c r="AG250" i="3"/>
  <c r="AH250" i="3"/>
  <c r="AA201" i="3"/>
  <c r="AH201" i="3"/>
  <c r="AG201" i="3"/>
  <c r="AA144" i="3"/>
  <c r="AA364" i="3"/>
  <c r="AH364" i="3"/>
  <c r="AG423" i="3"/>
  <c r="AA423" i="3"/>
  <c r="AG455" i="3"/>
  <c r="AH455" i="3"/>
  <c r="AA455" i="3"/>
  <c r="Y309" i="3"/>
  <c r="AF309" i="3"/>
  <c r="Y464" i="3"/>
  <c r="AF464" i="3"/>
  <c r="AH395" i="3"/>
  <c r="AA395" i="3"/>
  <c r="AH73" i="3"/>
  <c r="AG73" i="3"/>
  <c r="AA73" i="3"/>
  <c r="AB16" i="3" s="1"/>
  <c r="G9" i="3" s="1"/>
  <c r="AA198" i="3"/>
  <c r="AG198" i="3"/>
  <c r="AA44" i="3"/>
  <c r="AH111" i="3"/>
  <c r="AG111" i="3"/>
  <c r="AG24" i="3"/>
  <c r="AH24" i="3"/>
  <c r="Y390" i="3"/>
  <c r="AF390" i="3"/>
  <c r="Y407" i="3"/>
  <c r="AF407" i="3"/>
  <c r="AH238" i="3"/>
  <c r="AG238" i="3"/>
  <c r="AA238" i="3"/>
  <c r="AA111" i="3"/>
  <c r="AA315" i="3"/>
  <c r="AH315" i="3"/>
  <c r="Y205" i="3"/>
  <c r="AF205" i="3"/>
  <c r="AA49" i="3"/>
  <c r="AH49" i="3"/>
  <c r="AG49" i="3"/>
  <c r="Y330" i="3"/>
  <c r="AF330" i="3"/>
  <c r="AG142" i="3"/>
  <c r="AA142" i="3"/>
  <c r="AA222" i="3"/>
  <c r="AG222" i="3"/>
  <c r="AH222" i="3"/>
  <c r="AF304" i="3"/>
  <c r="Y304" i="3"/>
  <c r="AA568" i="3"/>
  <c r="AH568" i="3"/>
  <c r="AA616" i="3"/>
  <c r="AH616" i="3"/>
  <c r="AA496" i="3"/>
  <c r="AG496" i="3"/>
  <c r="AH496" i="3"/>
  <c r="AH75" i="3"/>
  <c r="AG75" i="3"/>
  <c r="Y460" i="3"/>
  <c r="AF460" i="3"/>
  <c r="AG605" i="3"/>
  <c r="AH605" i="3"/>
  <c r="AF338" i="3"/>
  <c r="Y338" i="3"/>
  <c r="AA413" i="3"/>
  <c r="AG413" i="3"/>
  <c r="AH413" i="3"/>
  <c r="AA26" i="3"/>
  <c r="AA251" i="3"/>
  <c r="AH45" i="3"/>
  <c r="AG45" i="3"/>
  <c r="Y116" i="3"/>
  <c r="AF116" i="3"/>
  <c r="AA169" i="3"/>
  <c r="AG359" i="3"/>
  <c r="AA359" i="3"/>
  <c r="AA167" i="3"/>
  <c r="AG167" i="3"/>
  <c r="AH167" i="3"/>
  <c r="AG351" i="3"/>
  <c r="AA351" i="3"/>
  <c r="AA313" i="3"/>
  <c r="AH313" i="3"/>
  <c r="AG313" i="3"/>
  <c r="AG615" i="3"/>
  <c r="AA615" i="3"/>
  <c r="AF255" i="3"/>
  <c r="Y255" i="3"/>
  <c r="AG172" i="3"/>
  <c r="AA172" i="3"/>
  <c r="Y349" i="3"/>
  <c r="AF349" i="3"/>
  <c r="AH85" i="3"/>
  <c r="AG85" i="3"/>
  <c r="AA54" i="3"/>
  <c r="AH54" i="3"/>
  <c r="AH22" i="3"/>
  <c r="AG22" i="3"/>
  <c r="AA93" i="3"/>
  <c r="AH93" i="3"/>
  <c r="Y62" i="3"/>
  <c r="AA85" i="3"/>
  <c r="AG107" i="3"/>
  <c r="AA107" i="3"/>
  <c r="Y264" i="3"/>
  <c r="AA551" i="3"/>
  <c r="AH486" i="3"/>
  <c r="AA486" i="3"/>
  <c r="AG543" i="3"/>
  <c r="AA543" i="3"/>
  <c r="AG607" i="3"/>
  <c r="AA607" i="3"/>
  <c r="AH20" i="3"/>
  <c r="AG20" i="3"/>
  <c r="AA19" i="3"/>
  <c r="AG19" i="3"/>
  <c r="AF101" i="3"/>
  <c r="Y101" i="3"/>
  <c r="AG192" i="3"/>
  <c r="AH192" i="3"/>
  <c r="AH266" i="3"/>
  <c r="AG266" i="3"/>
  <c r="AA266" i="3"/>
  <c r="AF598" i="3"/>
  <c r="Y598" i="3"/>
  <c r="AA70" i="3"/>
  <c r="AG70" i="3"/>
  <c r="AF56" i="3"/>
  <c r="Y56" i="3"/>
  <c r="AH69" i="3"/>
  <c r="AG69" i="3"/>
  <c r="AG399" i="3"/>
  <c r="AA399" i="3"/>
  <c r="AA24" i="3"/>
  <c r="AA69" i="3"/>
  <c r="AF87" i="3"/>
  <c r="Y87" i="3"/>
  <c r="AA250" i="3"/>
  <c r="AF342" i="3"/>
  <c r="Y342" i="3"/>
  <c r="AG407" i="3"/>
  <c r="AA407" i="3"/>
  <c r="AH439" i="3"/>
  <c r="AG439" i="3"/>
  <c r="AG471" i="3"/>
  <c r="AA471" i="3"/>
  <c r="Y622" i="3"/>
  <c r="Y165" i="3"/>
  <c r="AF165" i="3"/>
  <c r="AH133" i="3"/>
  <c r="AG133" i="3"/>
  <c r="AG270" i="3"/>
  <c r="AH270" i="3"/>
  <c r="AA270" i="3"/>
  <c r="AF442" i="3"/>
  <c r="Y442" i="3"/>
  <c r="AF546" i="3"/>
  <c r="Y546" i="3"/>
  <c r="AG585" i="3"/>
  <c r="AH585" i="3"/>
  <c r="AA585" i="3"/>
  <c r="AG420" i="3"/>
  <c r="AH420" i="3"/>
  <c r="AA420" i="3"/>
  <c r="AG505" i="3"/>
  <c r="AA505" i="3"/>
  <c r="AH505" i="3"/>
  <c r="AA374" i="3"/>
  <c r="AF372" i="3"/>
  <c r="AH33" i="3"/>
  <c r="AG221" i="3"/>
  <c r="Y134" i="3"/>
  <c r="AH271" i="3"/>
  <c r="AH146" i="3"/>
  <c r="AH452" i="3"/>
  <c r="AF540" i="3"/>
  <c r="AG484" i="3"/>
  <c r="AF532" i="3"/>
  <c r="AH577" i="3"/>
  <c r="AH440" i="3"/>
  <c r="AH500" i="3"/>
  <c r="Y600" i="3"/>
  <c r="AF138" i="3"/>
  <c r="AH224" i="3"/>
  <c r="AF341" i="3"/>
  <c r="AF352" i="3"/>
  <c r="AF51" i="3"/>
  <c r="AH83" i="3"/>
  <c r="AF113" i="3"/>
  <c r="AH173" i="3"/>
  <c r="AF237" i="3"/>
  <c r="AF174" i="3"/>
  <c r="AF285" i="3"/>
  <c r="AG334" i="3"/>
  <c r="AG465" i="3"/>
  <c r="AF145" i="3"/>
  <c r="AH177" i="3"/>
  <c r="AF233" i="3"/>
  <c r="AG326" i="3"/>
  <c r="AF142" i="3"/>
  <c r="AF292" i="3"/>
  <c r="AF337" i="3"/>
  <c r="AF415" i="3"/>
  <c r="AH565" i="3"/>
  <c r="AH449" i="3"/>
  <c r="AH552" i="3"/>
  <c r="AH609" i="3"/>
  <c r="AH151" i="3"/>
  <c r="AH95" i="3"/>
  <c r="AG234" i="3"/>
  <c r="AF392" i="3"/>
  <c r="AG108" i="3"/>
  <c r="AG253" i="3"/>
  <c r="AH262" i="3"/>
  <c r="AH171" i="3"/>
  <c r="AH290" i="3"/>
  <c r="AH242" i="3"/>
  <c r="AH274" i="3"/>
  <c r="AA294" i="3"/>
  <c r="AG434" i="3"/>
  <c r="AH226" i="3"/>
  <c r="AF313" i="3"/>
  <c r="AH509" i="3"/>
  <c r="AH276" i="3"/>
  <c r="AH310" i="3"/>
  <c r="AF548" i="3"/>
  <c r="AH584" i="3"/>
  <c r="AG480" i="3"/>
  <c r="AH325" i="3"/>
  <c r="AA514" i="3"/>
  <c r="AA483" i="3"/>
  <c r="Y627" i="3"/>
  <c r="AH76" i="3"/>
  <c r="AG151" i="3"/>
  <c r="AG87" i="3"/>
  <c r="AF170" i="3"/>
  <c r="AH256" i="3"/>
  <c r="AG282" i="3"/>
  <c r="AG385" i="3"/>
  <c r="AF31" i="3"/>
  <c r="AG216" i="3"/>
  <c r="AF253" i="3"/>
  <c r="AG269" i="3"/>
  <c r="AF261" i="3"/>
  <c r="AF98" i="3"/>
  <c r="AF252" i="3"/>
  <c r="AG294" i="3"/>
  <c r="AF321" i="3"/>
  <c r="AF353" i="3"/>
  <c r="AH377" i="3"/>
  <c r="AH402" i="3"/>
  <c r="AH450" i="3"/>
  <c r="AF399" i="3"/>
  <c r="AH437" i="3"/>
  <c r="AF476" i="3"/>
  <c r="AH533" i="3"/>
  <c r="AH408" i="3"/>
  <c r="AH521" i="3"/>
  <c r="AF580" i="3"/>
  <c r="AF584" i="3"/>
  <c r="AH600" i="3"/>
  <c r="AH513" i="3"/>
  <c r="AH553" i="3"/>
  <c r="AH417" i="3"/>
  <c r="AH312" i="3"/>
  <c r="U580" i="4"/>
  <c r="AH166" i="3"/>
  <c r="AH284" i="3"/>
  <c r="AA343" i="3"/>
  <c r="Y494" i="3"/>
  <c r="AF35" i="3"/>
  <c r="AF141" i="3"/>
  <c r="AF149" i="3"/>
  <c r="AF59" i="3"/>
  <c r="AF109" i="3"/>
  <c r="AG244" i="3"/>
  <c r="AG258" i="3"/>
  <c r="AH387" i="3"/>
  <c r="AG155" i="3"/>
  <c r="AF236" i="3"/>
  <c r="AH239" i="3"/>
  <c r="AG629" i="3"/>
  <c r="AH340" i="3"/>
  <c r="AA404" i="3"/>
  <c r="AG424" i="3"/>
  <c r="AF367" i="3"/>
  <c r="AF375" i="3"/>
  <c r="AF536" i="3"/>
  <c r="AF82" i="3"/>
  <c r="AF301" i="3"/>
  <c r="AH318" i="3"/>
  <c r="AH425" i="3"/>
  <c r="AF471" i="3"/>
  <c r="AH421" i="3"/>
  <c r="AF74" i="3"/>
  <c r="AA265" i="3"/>
  <c r="AG516" i="3"/>
  <c r="Y107" i="3"/>
  <c r="AA53" i="3"/>
  <c r="AA62" i="3"/>
  <c r="AA77" i="3"/>
  <c r="AA148" i="3"/>
  <c r="AA180" i="3"/>
  <c r="AA227" i="3"/>
  <c r="AA406" i="3"/>
  <c r="AA479" i="3"/>
  <c r="AG26" i="3"/>
  <c r="AF38" i="3"/>
  <c r="AF48" i="3"/>
  <c r="AF112" i="3"/>
  <c r="AG123" i="3"/>
  <c r="AG131" i="3"/>
  <c r="AF143" i="3"/>
  <c r="AH156" i="3"/>
  <c r="AF72" i="3"/>
  <c r="AH77" i="3"/>
  <c r="AG101" i="3"/>
  <c r="AG135" i="3"/>
  <c r="AG194" i="3"/>
  <c r="AG210" i="3"/>
  <c r="AG215" i="3"/>
  <c r="AH323" i="3"/>
  <c r="AG374" i="3"/>
  <c r="AH40" i="3"/>
  <c r="AG64" i="3"/>
  <c r="AF124" i="3"/>
  <c r="AH139" i="3"/>
  <c r="AH150" i="3"/>
  <c r="AH182" i="3"/>
  <c r="AG228" i="3"/>
  <c r="AG260" i="3"/>
  <c r="AH195" i="3"/>
  <c r="AG330" i="3"/>
  <c r="AH359" i="3"/>
  <c r="AH391" i="3"/>
  <c r="AF470" i="3"/>
  <c r="AH165" i="3"/>
  <c r="AG168" i="3"/>
  <c r="AH172" i="3"/>
  <c r="AG233" i="3"/>
  <c r="AH233" i="3"/>
  <c r="AF238" i="3"/>
  <c r="AG291" i="3"/>
  <c r="AF318" i="3"/>
  <c r="AH353" i="3"/>
  <c r="AH418" i="3"/>
  <c r="AF425" i="3"/>
  <c r="AG430" i="3"/>
  <c r="AH430" i="3"/>
  <c r="AF457" i="3"/>
  <c r="AG462" i="3"/>
  <c r="AH462" i="3"/>
  <c r="AF479" i="3"/>
  <c r="AH481" i="3"/>
  <c r="AH489" i="3"/>
  <c r="AG497" i="3"/>
  <c r="AG199" i="3"/>
  <c r="AH207" i="3"/>
  <c r="AH275" i="3"/>
  <c r="AG343" i="3"/>
  <c r="AG354" i="3"/>
  <c r="AG431" i="3"/>
  <c r="AH447" i="3"/>
  <c r="AH68" i="3"/>
  <c r="AG152" i="3"/>
  <c r="AH178" i="3"/>
  <c r="AF183" i="3"/>
  <c r="AG191" i="3"/>
  <c r="AH200" i="3"/>
  <c r="AH218" i="3"/>
  <c r="AH220" i="3"/>
  <c r="AG227" i="3"/>
  <c r="AH382" i="3"/>
  <c r="AF449" i="3"/>
  <c r="AG463" i="3"/>
  <c r="AH498" i="3"/>
  <c r="AG502" i="3"/>
  <c r="AG544" i="3"/>
  <c r="AG576" i="3"/>
  <c r="AG608" i="3"/>
  <c r="AG338" i="3"/>
  <c r="AH366" i="3"/>
  <c r="AF433" i="3"/>
  <c r="AG519" i="3"/>
  <c r="AA532" i="3"/>
  <c r="AF545" i="3"/>
  <c r="AH550" i="3"/>
  <c r="AG566" i="3"/>
  <c r="AF577" i="3"/>
  <c r="AH582" i="3"/>
  <c r="AG598" i="3"/>
  <c r="AF609" i="3"/>
  <c r="AH614" i="3"/>
  <c r="AH350" i="3"/>
  <c r="AH406" i="3"/>
  <c r="AH511" i="3"/>
  <c r="AH543" i="3"/>
  <c r="AH551" i="3"/>
  <c r="AH559" i="3"/>
  <c r="AH567" i="3"/>
  <c r="AH575" i="3"/>
  <c r="AH583" i="3"/>
  <c r="AH591" i="3"/>
  <c r="AH599" i="3"/>
  <c r="AH607" i="3"/>
  <c r="AH615" i="3"/>
  <c r="AH623" i="3"/>
  <c r="AF401" i="3"/>
  <c r="AH454" i="3"/>
  <c r="AH482" i="3"/>
  <c r="AG486" i="3"/>
  <c r="AG535" i="3"/>
  <c r="AG626" i="3"/>
  <c r="AA46" i="3"/>
  <c r="AA259" i="3"/>
  <c r="AA291" i="3"/>
  <c r="Y307" i="3"/>
  <c r="AA431" i="3"/>
  <c r="AF20" i="3"/>
  <c r="AF27" i="3"/>
  <c r="AG30" i="3"/>
  <c r="AH46" i="3"/>
  <c r="AG54" i="3"/>
  <c r="AG56" i="3"/>
  <c r="AF21" i="3"/>
  <c r="AF26" i="3"/>
  <c r="AH48" i="3"/>
  <c r="AF69" i="3"/>
  <c r="AF78" i="3"/>
  <c r="AF94" i="3"/>
  <c r="AH107" i="3"/>
  <c r="AF123" i="3"/>
  <c r="AG156" i="3"/>
  <c r="AF22" i="3"/>
  <c r="AF70" i="3"/>
  <c r="AH72" i="3"/>
  <c r="AH144" i="3"/>
  <c r="AF154" i="3"/>
  <c r="AH169" i="3"/>
  <c r="AF186" i="3"/>
  <c r="AF194" i="3"/>
  <c r="AF198" i="3"/>
  <c r="AH202" i="3"/>
  <c r="AF210" i="3"/>
  <c r="AG307" i="3"/>
  <c r="AG323" i="3"/>
  <c r="AG333" i="3"/>
  <c r="AG341" i="3"/>
  <c r="AH349" i="3"/>
  <c r="AH358" i="3"/>
  <c r="AH369" i="3"/>
  <c r="AF378" i="3"/>
  <c r="AH390" i="3"/>
  <c r="AF19" i="3"/>
  <c r="AF29" i="3"/>
  <c r="AH37" i="3"/>
  <c r="AH58" i="3"/>
  <c r="AF64" i="3"/>
  <c r="AH124" i="3"/>
  <c r="AH127" i="3"/>
  <c r="AG139" i="3"/>
  <c r="AH148" i="3"/>
  <c r="AG150" i="3"/>
  <c r="AG164" i="3"/>
  <c r="AG166" i="3"/>
  <c r="AH180" i="3"/>
  <c r="AG182" i="3"/>
  <c r="AH208" i="3"/>
  <c r="AH211" i="3"/>
  <c r="AG66" i="3"/>
  <c r="AH115" i="3"/>
  <c r="AH134" i="3"/>
  <c r="AG195" i="3"/>
  <c r="Y201" i="3"/>
  <c r="AG285" i="3"/>
  <c r="AG315" i="3"/>
  <c r="AF328" i="3"/>
  <c r="AH371" i="3"/>
  <c r="AH407" i="3"/>
  <c r="AF439" i="3"/>
  <c r="AG445" i="3"/>
  <c r="AH483" i="3"/>
  <c r="AH499" i="3"/>
  <c r="AH534" i="3"/>
  <c r="AH82" i="3"/>
  <c r="AH98" i="3"/>
  <c r="AH212" i="3"/>
  <c r="AH245" i="3"/>
  <c r="AG271" i="3"/>
  <c r="AH277" i="3"/>
  <c r="AH283" i="3"/>
  <c r="AH301" i="3"/>
  <c r="AF326" i="3"/>
  <c r="AH342" i="3"/>
  <c r="AH351" i="3"/>
  <c r="AF361" i="3"/>
  <c r="AG402" i="3"/>
  <c r="AF462" i="3"/>
  <c r="AH467" i="3"/>
  <c r="AH473" i="3"/>
  <c r="AG481" i="3"/>
  <c r="AG489" i="3"/>
  <c r="AH495" i="3"/>
  <c r="AH501" i="3"/>
  <c r="Y146" i="3"/>
  <c r="AG207" i="3"/>
  <c r="AH243" i="3"/>
  <c r="AG337" i="3"/>
  <c r="AG345" i="3"/>
  <c r="AH373" i="3"/>
  <c r="AH381" i="3"/>
  <c r="AH399" i="3"/>
  <c r="AG405" i="3"/>
  <c r="AF431" i="3"/>
  <c r="AG447" i="3"/>
  <c r="AG474" i="3"/>
  <c r="AG490" i="3"/>
  <c r="AG117" i="3"/>
  <c r="AH122" i="3"/>
  <c r="AG178" i="3"/>
  <c r="AF191" i="3"/>
  <c r="AG197" i="3"/>
  <c r="AG200" i="3"/>
  <c r="AG218" i="3"/>
  <c r="AH308" i="3"/>
  <c r="AH438" i="3"/>
  <c r="AG442" i="3"/>
  <c r="AF463" i="3"/>
  <c r="AH527" i="3"/>
  <c r="AG552" i="3"/>
  <c r="AH576" i="3"/>
  <c r="AG584" i="3"/>
  <c r="AH608" i="3"/>
  <c r="AG616" i="3"/>
  <c r="AH422" i="3"/>
  <c r="AG426" i="3"/>
  <c r="AF480" i="3"/>
  <c r="Y484" i="3"/>
  <c r="AF513" i="3"/>
  <c r="AH530" i="3"/>
  <c r="AH532" i="3"/>
  <c r="AH542" i="3"/>
  <c r="AG558" i="3"/>
  <c r="AF569" i="3"/>
  <c r="AH574" i="3"/>
  <c r="AG590" i="3"/>
  <c r="AF601" i="3"/>
  <c r="AH606" i="3"/>
  <c r="AG622" i="3"/>
  <c r="AH629" i="3"/>
  <c r="AG417" i="3"/>
  <c r="AF420" i="3"/>
  <c r="Y440" i="3"/>
  <c r="AG567" i="3"/>
  <c r="AG599" i="3"/>
  <c r="AG329" i="3"/>
  <c r="AH401" i="3"/>
  <c r="Y424" i="3"/>
  <c r="AG454" i="3"/>
  <c r="AA469" i="3"/>
  <c r="AG514" i="3"/>
  <c r="AF516" i="3"/>
  <c r="AF529" i="3"/>
  <c r="AF628" i="3"/>
  <c r="Y616" i="3"/>
  <c r="Y624" i="3"/>
  <c r="U568" i="4"/>
  <c r="U576" i="4"/>
  <c r="P15" i="4"/>
  <c r="Q15" i="4" s="1"/>
  <c r="Y128" i="3"/>
  <c r="Y136" i="3"/>
  <c r="AA375" i="3"/>
  <c r="AA438" i="3"/>
  <c r="AA499" i="3"/>
  <c r="Y454" i="3"/>
  <c r="AA502" i="3"/>
  <c r="AA474" i="3"/>
  <c r="Y25" i="3"/>
  <c r="Z16" i="3" s="1"/>
  <c r="F9" i="3" s="1"/>
  <c r="AA101" i="3"/>
  <c r="AA64" i="3"/>
  <c r="Y120" i="3"/>
  <c r="AA188" i="3"/>
  <c r="AA115" i="3"/>
  <c r="AA235" i="3"/>
  <c r="AA267" i="3"/>
  <c r="AA299" i="3"/>
  <c r="Y211" i="3"/>
  <c r="AA258" i="3"/>
  <c r="AA415" i="3"/>
  <c r="AA371" i="3"/>
  <c r="AA535" i="3"/>
  <c r="AG17" i="3"/>
  <c r="AH17" i="3"/>
  <c r="AF30" i="3"/>
  <c r="AF54" i="3"/>
  <c r="AH60" i="3"/>
  <c r="AH21" i="3"/>
  <c r="AH38" i="3"/>
  <c r="AH84" i="3"/>
  <c r="AF126" i="3"/>
  <c r="AH143" i="3"/>
  <c r="Y55" i="3"/>
  <c r="AH61" i="3"/>
  <c r="AG72" i="3"/>
  <c r="AF79" i="3"/>
  <c r="AG93" i="3"/>
  <c r="AF95" i="3"/>
  <c r="AH132" i="3"/>
  <c r="AG202" i="3"/>
  <c r="AH219" i="3"/>
  <c r="AH302" i="3"/>
  <c r="AF302" i="3"/>
  <c r="AG358" i="3"/>
  <c r="AF385" i="3"/>
  <c r="AG390" i="3"/>
  <c r="AH29" i="3"/>
  <c r="AH31" i="3"/>
  <c r="AG40" i="3"/>
  <c r="AH53" i="3"/>
  <c r="AH62" i="3"/>
  <c r="AF67" i="3"/>
  <c r="AF108" i="3"/>
  <c r="AG127" i="3"/>
  <c r="AF130" i="3"/>
  <c r="AF150" i="3"/>
  <c r="AF159" i="3"/>
  <c r="AF166" i="3"/>
  <c r="AF175" i="3"/>
  <c r="AF182" i="3"/>
  <c r="AG189" i="3"/>
  <c r="AH204" i="3"/>
  <c r="AH206" i="3"/>
  <c r="AH221" i="3"/>
  <c r="AF228" i="3"/>
  <c r="AF230" i="3"/>
  <c r="AH235" i="3"/>
  <c r="AH237" i="3"/>
  <c r="AF244" i="3"/>
  <c r="AF246" i="3"/>
  <c r="AH251" i="3"/>
  <c r="AH253" i="3"/>
  <c r="AF260" i="3"/>
  <c r="AF262" i="3"/>
  <c r="AH267" i="3"/>
  <c r="AH269" i="3"/>
  <c r="AA134" i="3"/>
  <c r="AH162" i="3"/>
  <c r="AG184" i="3"/>
  <c r="AH188" i="3"/>
  <c r="AH214" i="3"/>
  <c r="AF254" i="3"/>
  <c r="AH299" i="3"/>
  <c r="AF315" i="3"/>
  <c r="AH328" i="3"/>
  <c r="AH332" i="3"/>
  <c r="AF359" i="3"/>
  <c r="AG364" i="3"/>
  <c r="AH367" i="3"/>
  <c r="AH375" i="3"/>
  <c r="AF380" i="3"/>
  <c r="AF383" i="3"/>
  <c r="AH423" i="3"/>
  <c r="AF455" i="3"/>
  <c r="AG461" i="3"/>
  <c r="AF465" i="3"/>
  <c r="AH470" i="3"/>
  <c r="AF472" i="3"/>
  <c r="AH475" i="3"/>
  <c r="AF488" i="3"/>
  <c r="AH491" i="3"/>
  <c r="AF504" i="3"/>
  <c r="AF512" i="3"/>
  <c r="AH518" i="3"/>
  <c r="AF520" i="3"/>
  <c r="AF528" i="3"/>
  <c r="AG82" i="3"/>
  <c r="AG98" i="3"/>
  <c r="AH252" i="3"/>
  <c r="AG255" i="3"/>
  <c r="AH259" i="3"/>
  <c r="AF294" i="3"/>
  <c r="AH311" i="3"/>
  <c r="AG342" i="3"/>
  <c r="AH347" i="3"/>
  <c r="AG353" i="3"/>
  <c r="AF393" i="3"/>
  <c r="AF396" i="3"/>
  <c r="AH398" i="3"/>
  <c r="AF409" i="3"/>
  <c r="AF412" i="3"/>
  <c r="AG414" i="3"/>
  <c r="AH414" i="3"/>
  <c r="AG418" i="3"/>
  <c r="AH434" i="3"/>
  <c r="AF441" i="3"/>
  <c r="AF444" i="3"/>
  <c r="AG446" i="3"/>
  <c r="AH446" i="3"/>
  <c r="AG450" i="3"/>
  <c r="AH471" i="3"/>
  <c r="AG473" i="3"/>
  <c r="AH479" i="3"/>
  <c r="AH485" i="3"/>
  <c r="AG495" i="3"/>
  <c r="AG501" i="3"/>
  <c r="AH119" i="3"/>
  <c r="AH142" i="3"/>
  <c r="AH190" i="3"/>
  <c r="AA278" i="3"/>
  <c r="AH286" i="3"/>
  <c r="AF286" i="3"/>
  <c r="AH292" i="3"/>
  <c r="Y316" i="3"/>
  <c r="AH320" i="3"/>
  <c r="AH322" i="3"/>
  <c r="AH357" i="3"/>
  <c r="AH365" i="3"/>
  <c r="AA381" i="3"/>
  <c r="AH415" i="3"/>
  <c r="AG421" i="3"/>
  <c r="AF447" i="3"/>
  <c r="AF474" i="3"/>
  <c r="AF490" i="3"/>
  <c r="AG68" i="3"/>
  <c r="AH74" i="3"/>
  <c r="AH90" i="3"/>
  <c r="AH106" i="3"/>
  <c r="AG122" i="3"/>
  <c r="AF178" i="3"/>
  <c r="AH203" i="3"/>
  <c r="AF218" i="3"/>
  <c r="AH223" i="3"/>
  <c r="AG265" i="3"/>
  <c r="AF270" i="3"/>
  <c r="AF310" i="3"/>
  <c r="Y408" i="3"/>
  <c r="AG449" i="3"/>
  <c r="AF452" i="3"/>
  <c r="AG498" i="3"/>
  <c r="AH544" i="3"/>
  <c r="AF556" i="3"/>
  <c r="AG560" i="3"/>
  <c r="AF588" i="3"/>
  <c r="AG592" i="3"/>
  <c r="AF620" i="3"/>
  <c r="AG624" i="3"/>
  <c r="AH327" i="3"/>
  <c r="AG366" i="3"/>
  <c r="AG422" i="3"/>
  <c r="AG433" i="3"/>
  <c r="AF436" i="3"/>
  <c r="Y456" i="3"/>
  <c r="AA530" i="3"/>
  <c r="AG550" i="3"/>
  <c r="AF561" i="3"/>
  <c r="AH566" i="3"/>
  <c r="AG582" i="3"/>
  <c r="AF593" i="3"/>
  <c r="AH598" i="3"/>
  <c r="AG614" i="3"/>
  <c r="AH346" i="3"/>
  <c r="AG350" i="3"/>
  <c r="AH410" i="3"/>
  <c r="AH477" i="3"/>
  <c r="AF496" i="3"/>
  <c r="Y500" i="3"/>
  <c r="AF505" i="3"/>
  <c r="AF524" i="3"/>
  <c r="AF537" i="3"/>
  <c r="AH630" i="3"/>
  <c r="AF632" i="3"/>
  <c r="AA329" i="3"/>
  <c r="AA401" i="3"/>
  <c r="AG482" i="3"/>
  <c r="AH493" i="3"/>
  <c r="AA516" i="3"/>
  <c r="AH626" i="3"/>
  <c r="AF43" i="3"/>
  <c r="AF46" i="3"/>
  <c r="AA48" i="3"/>
  <c r="AH56" i="3"/>
  <c r="AG21" i="3"/>
  <c r="AF28" i="3"/>
  <c r="AF39" i="3"/>
  <c r="AF71" i="3"/>
  <c r="AH123" i="3"/>
  <c r="AH131" i="3"/>
  <c r="AG143" i="3"/>
  <c r="AF151" i="3"/>
  <c r="AF24" i="3"/>
  <c r="AG61" i="3"/>
  <c r="AF63" i="3"/>
  <c r="AH70" i="3"/>
  <c r="AH135" i="3"/>
  <c r="AH194" i="3"/>
  <c r="AH198" i="3"/>
  <c r="AH210" i="3"/>
  <c r="AH215" i="3"/>
  <c r="AG219" i="3"/>
  <c r="AH333" i="3"/>
  <c r="AF336" i="3"/>
  <c r="AH341" i="3"/>
  <c r="AG349" i="3"/>
  <c r="AF356" i="3"/>
  <c r="AF360" i="3"/>
  <c r="AG369" i="3"/>
  <c r="AF388" i="3"/>
  <c r="AH19" i="3"/>
  <c r="AF37" i="3"/>
  <c r="AF189" i="3"/>
  <c r="AG206" i="3"/>
  <c r="AH216" i="3"/>
  <c r="AA162" i="3"/>
  <c r="AF167" i="3"/>
  <c r="AG214" i="3"/>
  <c r="AF268" i="3"/>
  <c r="AH285" i="3"/>
  <c r="AH330" i="3"/>
  <c r="AG332" i="3"/>
  <c r="AH334" i="3"/>
  <c r="AH380" i="3"/>
  <c r="AG470" i="3"/>
  <c r="AG475" i="3"/>
  <c r="AG478" i="3"/>
  <c r="AH478" i="3"/>
  <c r="AG491" i="3"/>
  <c r="AG494" i="3"/>
  <c r="AH494" i="3"/>
  <c r="AG510" i="3"/>
  <c r="AH510" i="3"/>
  <c r="AG518" i="3"/>
  <c r="AG526" i="3"/>
  <c r="AH526" i="3"/>
  <c r="AG534" i="3"/>
  <c r="AH168" i="3"/>
  <c r="AG245" i="3"/>
  <c r="AG277" i="3"/>
  <c r="AG301" i="3"/>
  <c r="AG311" i="3"/>
  <c r="AA318" i="3"/>
  <c r="AF377" i="3"/>
  <c r="AG398" i="3"/>
  <c r="AG485" i="3"/>
  <c r="AF489" i="3"/>
  <c r="AF495" i="3"/>
  <c r="AH497" i="3"/>
  <c r="AG119" i="3"/>
  <c r="AG190" i="3"/>
  <c r="AH199" i="3"/>
  <c r="AF222" i="3"/>
  <c r="AF278" i="3"/>
  <c r="AG320" i="3"/>
  <c r="AG322" i="3"/>
  <c r="AF324" i="3"/>
  <c r="AH337" i="3"/>
  <c r="AH345" i="3"/>
  <c r="AH354" i="3"/>
  <c r="AF368" i="3"/>
  <c r="AG373" i="3"/>
  <c r="AH384" i="3"/>
  <c r="AF68" i="3"/>
  <c r="AH152" i="3"/>
  <c r="AH197" i="3"/>
  <c r="AG203" i="3"/>
  <c r="AG223" i="3"/>
  <c r="AF276" i="3"/>
  <c r="AF284" i="3"/>
  <c r="AH348" i="3"/>
  <c r="AG382" i="3"/>
  <c r="AH442" i="3"/>
  <c r="AF508" i="3"/>
  <c r="AF521" i="3"/>
  <c r="AH560" i="3"/>
  <c r="AF560" i="3"/>
  <c r="AF564" i="3"/>
  <c r="AG568" i="3"/>
  <c r="AH592" i="3"/>
  <c r="AF592" i="3"/>
  <c r="AF596" i="3"/>
  <c r="AG600" i="3"/>
  <c r="AH624" i="3"/>
  <c r="AG327" i="3"/>
  <c r="AH338" i="3"/>
  <c r="AH426" i="3"/>
  <c r="AH480" i="3"/>
  <c r="AH484" i="3"/>
  <c r="AG542" i="3"/>
  <c r="AF553" i="3"/>
  <c r="AH558" i="3"/>
  <c r="AG574" i="3"/>
  <c r="AF585" i="3"/>
  <c r="AH590" i="3"/>
  <c r="AG606" i="3"/>
  <c r="AF617" i="3"/>
  <c r="AH622" i="3"/>
  <c r="AF629" i="3"/>
  <c r="AG346" i="3"/>
  <c r="AF417" i="3"/>
  <c r="AG477" i="3"/>
  <c r="AF625" i="3"/>
  <c r="AG630" i="3"/>
  <c r="AH424" i="3"/>
  <c r="AG458" i="3"/>
  <c r="AF469" i="3"/>
  <c r="AG493" i="3"/>
  <c r="U572" i="4"/>
  <c r="AG32" i="3"/>
  <c r="AH32" i="3"/>
  <c r="A27" i="2"/>
  <c r="F7" i="6"/>
  <c r="F8" i="6"/>
  <c r="G16" i="6"/>
  <c r="F12" i="6"/>
  <c r="F9" i="6"/>
  <c r="A30" i="2"/>
  <c r="F10" i="6"/>
  <c r="F17" i="6"/>
  <c r="G15" i="6"/>
  <c r="F16" i="6"/>
  <c r="F8" i="4"/>
  <c r="H8" i="4" s="1"/>
  <c r="A24" i="2" s="1"/>
  <c r="AF34" i="3"/>
  <c r="AF18" i="3"/>
  <c r="AG18" i="3"/>
  <c r="AA18" i="3"/>
  <c r="F11" i="6" l="1"/>
  <c r="G9" i="6" s="1"/>
  <c r="A21" i="2"/>
  <c r="A18" i="2"/>
  <c r="G10" i="6" l="1"/>
  <c r="G11" i="6"/>
  <c r="G7" i="6"/>
  <c r="G8" i="6"/>
</calcChain>
</file>

<file path=xl/sharedStrings.xml><?xml version="1.0" encoding="utf-8"?>
<sst xmlns="http://schemas.openxmlformats.org/spreadsheetml/2006/main" count="1613" uniqueCount="157">
  <si>
    <t>Euro 6c</t>
  </si>
  <si>
    <t>Euro 6c-EVAP</t>
  </si>
  <si>
    <t>Euro 6d-TEMP</t>
  </si>
  <si>
    <t>Euro 6d-TEMP-EVAC</t>
  </si>
  <si>
    <t>Euro 6d</t>
  </si>
  <si>
    <t>Dropdownliste: Fahrzeugklase</t>
  </si>
  <si>
    <t>Pkw / M1</t>
  </si>
  <si>
    <t>LNF / N1 I</t>
  </si>
  <si>
    <t>LNF / N1 II</t>
  </si>
  <si>
    <t>LNF / N1 III</t>
  </si>
  <si>
    <t>Dropdownliste: Antriebe/Kraftstoffe</t>
  </si>
  <si>
    <t>Benzinantrieb</t>
  </si>
  <si>
    <t>Dieselantrieb</t>
  </si>
  <si>
    <t>Erdgas/Methan</t>
  </si>
  <si>
    <t>LPG</t>
  </si>
  <si>
    <t>rein batterieelektrisch (BEV)</t>
  </si>
  <si>
    <t>Plug-In-Hybrid (PHEV)</t>
  </si>
  <si>
    <t>Brennstoffzelle (FCEV)</t>
  </si>
  <si>
    <t>weitere</t>
  </si>
  <si>
    <t>Dropdownliste: KBA-Segmente</t>
  </si>
  <si>
    <t>Mini</t>
  </si>
  <si>
    <t>Kleinwagen</t>
  </si>
  <si>
    <t>Kompaktklasse</t>
  </si>
  <si>
    <t>Mittelklasse</t>
  </si>
  <si>
    <t>Obere Mittelklasse</t>
  </si>
  <si>
    <t>Oberklasse</t>
  </si>
  <si>
    <t>SUV</t>
  </si>
  <si>
    <t>Geländewagen</t>
  </si>
  <si>
    <t>Sportwagen</t>
  </si>
  <si>
    <t>Mini-Van</t>
  </si>
  <si>
    <t>Großraum-Van</t>
  </si>
  <si>
    <t>Utilities</t>
  </si>
  <si>
    <t>Wohnmobile</t>
  </si>
  <si>
    <t>kein Pkw</t>
  </si>
  <si>
    <t>Dropdownliste: EG-Emissionsklasse (NOx)</t>
  </si>
  <si>
    <t>andere Emissionsklasse</t>
  </si>
  <si>
    <t>anderer Nachweis</t>
  </si>
  <si>
    <t>Dropdownliste: Herstellererklärung (NOx)</t>
  </si>
  <si>
    <t>ja</t>
  </si>
  <si>
    <t>Dropdownliste: keine Markverfügbarkeit (NOx)</t>
  </si>
  <si>
    <t>Dropdownliste: EG-Emissionsklassen (PN)</t>
  </si>
  <si>
    <t>Dropdownliste: Bestand</t>
  </si>
  <si>
    <t>im Flottenbestand</t>
  </si>
  <si>
    <t>nicht mehr im Flottenbestand</t>
  </si>
  <si>
    <t>Dropdownliste: Sitzplätze</t>
  </si>
  <si>
    <t>nein / Nutzfahrzeug</t>
  </si>
  <si>
    <t>Weitere Grenzwerte</t>
  </si>
  <si>
    <t>PN (WLTC)</t>
  </si>
  <si>
    <t>PN (RDE)</t>
  </si>
  <si>
    <t>Modernisierungsrate / BEV</t>
  </si>
  <si>
    <t>Datum Ausnahmen</t>
  </si>
  <si>
    <t>Ausnahme NOx</t>
  </si>
  <si>
    <t>Ausnahme PN</t>
  </si>
  <si>
    <t>Liste: notwendig/nicht notwendig</t>
  </si>
  <si>
    <t>Nachweis nicht notwendig</t>
  </si>
  <si>
    <t>Nachweis notwendig</t>
  </si>
  <si>
    <t>Liste: Überprüfung</t>
  </si>
  <si>
    <t>Fehlende Eingaben - Überprüfung nicht möglich</t>
  </si>
  <si>
    <t>Nachweis ok</t>
  </si>
  <si>
    <t>Nachweis nicht vollständig erfolgt</t>
  </si>
  <si>
    <t>NOx-Grenzwert (kg/km)</t>
  </si>
  <si>
    <t>nicht BEV / FCEV</t>
  </si>
  <si>
    <t>BEV / FCEV</t>
  </si>
  <si>
    <t>Anzahl/km</t>
  </si>
  <si>
    <t>Modernisierungsrate</t>
  </si>
  <si>
    <t>Antragsteller</t>
  </si>
  <si>
    <t>XXX</t>
  </si>
  <si>
    <t>Nachweisjahr</t>
  </si>
  <si>
    <t>Datum der Antragstellung*</t>
  </si>
  <si>
    <r>
      <t>Hinweise</t>
    </r>
    <r>
      <rPr>
        <sz val="10"/>
        <color theme="1"/>
        <rFont val="Calibri"/>
        <family val="2"/>
        <scheme val="minor"/>
      </rPr>
      <t>:</t>
    </r>
  </si>
  <si>
    <r>
      <t>* Bei dem Datum der Antragstellung handelt es sich um das Datum, an dem der Erstantrag nach Maßgabe der am XX.XX.2018 neu veröffentlichten Vergabegrundlage gestellt wurde. Es ist nicht das Datum, an dem die Dokumente zur Nachweisführung (in den Folgejahren) eingereicht werden.
Eingabe der Nachweise zu 3.2.2 und 3.3.3 auf dem Blatt "</t>
    </r>
    <r>
      <rPr>
        <u/>
        <sz val="10"/>
        <color theme="1"/>
        <rFont val="Calibri"/>
        <family val="2"/>
        <scheme val="minor"/>
      </rPr>
      <t>Neue Fahrzeuge 3.2.2_3.2.3</t>
    </r>
    <r>
      <rPr>
        <sz val="10"/>
        <color theme="1"/>
        <rFont val="Calibri"/>
        <family val="2"/>
        <scheme val="minor"/>
      </rPr>
      <t>"
Eingabe der Nachweise zu 3.2.4 auf dem Blatt "</t>
    </r>
    <r>
      <rPr>
        <u/>
        <sz val="10"/>
        <color theme="1"/>
        <rFont val="Calibri"/>
        <family val="2"/>
        <scheme val="minor"/>
      </rPr>
      <t>Modernisierung 3.2.4</t>
    </r>
    <r>
      <rPr>
        <sz val="10"/>
        <color theme="1"/>
        <rFont val="Calibri"/>
        <family val="2"/>
        <scheme val="minor"/>
      </rPr>
      <t>"
Eingabe der Nachweise zu 3.2.5 und 3.27 auf dem Blatt "</t>
    </r>
    <r>
      <rPr>
        <u/>
        <sz val="10"/>
        <color theme="1"/>
        <rFont val="Calibri"/>
        <family val="2"/>
        <scheme val="minor"/>
      </rPr>
      <t>E-Mob_Segmente 3.2.5_3.2.7</t>
    </r>
    <r>
      <rPr>
        <sz val="10"/>
        <color theme="1"/>
        <rFont val="Calibri"/>
        <family val="2"/>
        <scheme val="minor"/>
      </rPr>
      <t>"</t>
    </r>
  </si>
  <si>
    <t>Übersicht zu Nachweis der technische Anforderungen an die Carsharing-Flotte:</t>
  </si>
  <si>
    <r>
      <t>3.2.2. Reduktion der Luftschadstoffbelastung - Stickoxidausstoß (NO</t>
    </r>
    <r>
      <rPr>
        <i/>
        <vertAlign val="subscript"/>
        <sz val="10"/>
        <color theme="1"/>
        <rFont val="Calibri"/>
        <family val="2"/>
        <scheme val="minor"/>
      </rPr>
      <t>x</t>
    </r>
    <r>
      <rPr>
        <i/>
        <sz val="10"/>
        <color theme="1"/>
        <rFont val="Calibri"/>
        <family val="2"/>
        <scheme val="minor"/>
      </rPr>
      <t>)  bei Fahrzeugen mit Dieselmotor</t>
    </r>
  </si>
  <si>
    <t>3.2.3. Reduktion der Luftschadstoffbelastung . Partikelausstoß (PN) bei Benzinfahrzeugen</t>
  </si>
  <si>
    <t>3.2.4 Modernisierung der Carsharingflotte (Dieselfahrzeuge)</t>
  </si>
  <si>
    <t>3.2.5 Förderung der Elektromobilität - Neufahrzeugquote für elektrische Fahrzeuge</t>
  </si>
  <si>
    <t xml:space="preserve">Excel-Tool für Übersicht der Nachweisführung für die technischen Anforderung </t>
  </si>
  <si>
    <t>Eingabemaske zu Anforderungen 3.2.2 / 3.2.3</t>
  </si>
  <si>
    <t>Hinweise:</t>
  </si>
  <si>
    <r>
      <t xml:space="preserve">Bitte geben Sie für </t>
    </r>
    <r>
      <rPr>
        <u/>
        <sz val="10"/>
        <color theme="1"/>
        <rFont val="Calibri"/>
        <family val="2"/>
        <scheme val="minor"/>
      </rPr>
      <t>alle neu</t>
    </r>
    <r>
      <rPr>
        <sz val="10"/>
        <color theme="1"/>
        <rFont val="Calibri"/>
        <family val="2"/>
        <scheme val="minor"/>
      </rPr>
      <t xml:space="preserve"> in die Carsharingflotte </t>
    </r>
    <r>
      <rPr>
        <u/>
        <sz val="10"/>
        <color theme="1"/>
        <rFont val="Calibri"/>
        <family val="2"/>
        <scheme val="minor"/>
      </rPr>
      <t>aufgenommen</t>
    </r>
    <r>
      <rPr>
        <sz val="10"/>
        <color theme="1"/>
        <rFont val="Calibri"/>
        <family val="2"/>
        <scheme val="minor"/>
      </rPr>
      <t xml:space="preserve"> Fahrzeuge </t>
    </r>
    <r>
      <rPr>
        <u/>
        <sz val="10"/>
        <color theme="1"/>
        <rFont val="Calibri"/>
        <family val="2"/>
        <scheme val="minor"/>
      </rPr>
      <t>des Nachweisjahres</t>
    </r>
    <r>
      <rPr>
        <sz val="10"/>
        <color theme="1"/>
        <rFont val="Calibri"/>
        <family val="2"/>
        <scheme val="minor"/>
      </rPr>
      <t xml:space="preserve"> die Daten an. In den Spalten </t>
    </r>
    <r>
      <rPr>
        <u/>
        <sz val="10"/>
        <color theme="1"/>
        <rFont val="Calibri"/>
        <family val="2"/>
        <scheme val="minor"/>
      </rPr>
      <t>D bis J</t>
    </r>
    <r>
      <rPr>
        <sz val="10"/>
        <color theme="1"/>
        <rFont val="Calibri"/>
        <family val="2"/>
        <scheme val="minor"/>
      </rPr>
      <t xml:space="preserve"> sind </t>
    </r>
    <r>
      <rPr>
        <u/>
        <sz val="10"/>
        <color theme="1"/>
        <rFont val="Calibri"/>
        <family val="2"/>
        <scheme val="minor"/>
      </rPr>
      <t>Fahrzeugcharakteristika</t>
    </r>
    <r>
      <rPr>
        <sz val="10"/>
        <color theme="1"/>
        <rFont val="Calibri"/>
        <family val="2"/>
        <scheme val="minor"/>
      </rPr>
      <t xml:space="preserve"> anzugeben. In den Spalten </t>
    </r>
    <r>
      <rPr>
        <u/>
        <sz val="10"/>
        <color theme="1"/>
        <rFont val="Calibri"/>
        <family val="2"/>
        <scheme val="minor"/>
      </rPr>
      <t>L bis P</t>
    </r>
    <r>
      <rPr>
        <sz val="10"/>
        <color theme="1"/>
        <rFont val="Calibri"/>
        <family val="2"/>
        <scheme val="minor"/>
      </rPr>
      <t xml:space="preserve"> bzw. </t>
    </r>
    <r>
      <rPr>
        <u/>
        <sz val="10"/>
        <color theme="1"/>
        <rFont val="Calibri"/>
        <family val="2"/>
        <scheme val="minor"/>
      </rPr>
      <t>R bis W</t>
    </r>
    <r>
      <rPr>
        <sz val="10"/>
        <color theme="1"/>
        <rFont val="Calibri"/>
        <family val="2"/>
        <scheme val="minor"/>
      </rPr>
      <t xml:space="preserve"> können Sie angeben, </t>
    </r>
    <r>
      <rPr>
        <u/>
        <sz val="10"/>
        <color theme="1"/>
        <rFont val="Calibri"/>
        <family val="2"/>
        <scheme val="minor"/>
      </rPr>
      <t>auf welche Art und Weise Sie den Nachweis</t>
    </r>
    <r>
      <rPr>
        <sz val="10"/>
        <color theme="1"/>
        <rFont val="Calibri"/>
        <family val="2"/>
        <scheme val="minor"/>
      </rPr>
      <t xml:space="preserve"> für die Anforderungen 3.2.2 und 3.2.3 für das jeweilige Fahrzeug erbringen. In den Spalten </t>
    </r>
    <r>
      <rPr>
        <u/>
        <sz val="10"/>
        <color theme="1"/>
        <rFont val="Calibri"/>
        <family val="2"/>
        <scheme val="minor"/>
      </rPr>
      <t>A und B</t>
    </r>
    <r>
      <rPr>
        <sz val="10"/>
        <color theme="1"/>
        <rFont val="Calibri"/>
        <family val="2"/>
        <scheme val="minor"/>
      </rPr>
      <t xml:space="preserve"> können Sie erkennen, ob für das jeweilige Fahrzeug die </t>
    </r>
    <r>
      <rPr>
        <u/>
        <sz val="10"/>
        <color theme="1"/>
        <rFont val="Calibri"/>
        <family val="2"/>
        <scheme val="minor"/>
      </rPr>
      <t>Vergabekriterien 3.2.2 und 3.2.3 eingehalten</t>
    </r>
    <r>
      <rPr>
        <sz val="10"/>
        <color theme="1"/>
        <rFont val="Calibri"/>
        <family val="2"/>
        <scheme val="minor"/>
      </rPr>
      <t xml:space="preserve"> werden.
In einigen Eingabefeldern finden Sie Dropdown-Menüs zur Eingabe vor und es sind teilweise nur bestimmte Datenformate/Werte zugelassen. Dies dient zur automatisierten Überprüfung der Nachweisführung. 
Die </t>
    </r>
    <r>
      <rPr>
        <u/>
        <sz val="10"/>
        <color theme="1"/>
        <rFont val="Calibri"/>
        <family val="2"/>
        <scheme val="minor"/>
      </rPr>
      <t>Fahrzeugcharakteristika</t>
    </r>
    <r>
      <rPr>
        <sz val="10"/>
        <color theme="1"/>
        <rFont val="Calibri"/>
        <family val="2"/>
        <scheme val="minor"/>
      </rPr>
      <t xml:space="preserve"> müssen für alle Fahrzeuge </t>
    </r>
    <r>
      <rPr>
        <u/>
        <sz val="10"/>
        <color theme="1"/>
        <rFont val="Calibri"/>
        <family val="2"/>
        <scheme val="minor"/>
      </rPr>
      <t>vollständig</t>
    </r>
    <r>
      <rPr>
        <sz val="10"/>
        <color theme="1"/>
        <rFont val="Calibri"/>
        <family val="2"/>
        <scheme val="minor"/>
      </rPr>
      <t xml:space="preserve"> angegeben werden, da ansonsten die automatisierte Prüfung zur Nachweisführung nicht funktioniert.</t>
    </r>
  </si>
  <si>
    <t>Nachweis erfüllt</t>
  </si>
  <si>
    <t>Datum der Antragstellung</t>
  </si>
  <si>
    <t>3.2.2 (NOx)</t>
  </si>
  <si>
    <t>3.2.3 (PN)</t>
  </si>
  <si>
    <t>Datum Phase-In (NOx)</t>
  </si>
  <si>
    <t>Datum Phase-In (PN)</t>
  </si>
  <si>
    <t/>
  </si>
  <si>
    <t>Nachweis erfolgt</t>
  </si>
  <si>
    <t>Fahrzeugcharakteristika neu in die Flotte aufgenommner Fahrzeuge</t>
  </si>
  <si>
    <t>Vorgelegte Nachweise für Vergabekriterium 3.2.2</t>
  </si>
  <si>
    <t>Vorgelegte Nachweise für Vergabekriterium 3.2.3</t>
  </si>
  <si>
    <t>Kontrollwerte Luftschadstoffe</t>
  </si>
  <si>
    <t>3.2.2</t>
  </si>
  <si>
    <t>3.2.3</t>
  </si>
  <si>
    <t>Fahrzeugname</t>
  </si>
  <si>
    <t>Fahrzeugcharakteristika</t>
  </si>
  <si>
    <t>Aufnahme in Flotte</t>
  </si>
  <si>
    <t>3.2.2 Reduktion der Luftschadstoffbelastung - Stickoxidausstoß (NOx)  bei Fahrzeugen mit Dieselmotor</t>
  </si>
  <si>
    <t>3.2.3 Reduktion der Luftschadstoffbelastung - Partikelausstoß (PN) bei Fahrzeugen mit Benzinmotor</t>
  </si>
  <si>
    <t>Kontrolle</t>
  </si>
  <si>
    <t>NOx</t>
  </si>
  <si>
    <t>PN</t>
  </si>
  <si>
    <t>Hersteller/Marke</t>
  </si>
  <si>
    <t>Modellreihe</t>
  </si>
  <si>
    <t>KBA-Segment</t>
  </si>
  <si>
    <t>Fahrzeugklasse</t>
  </si>
  <si>
    <t>Kraftstoff/Antrieb</t>
  </si>
  <si>
    <t>Anzahl der Fzg.</t>
  </si>
  <si>
    <t>Aufnahmedatum</t>
  </si>
  <si>
    <t>Relevanz</t>
  </si>
  <si>
    <t>EG-Emissionsklasse</t>
  </si>
  <si>
    <t>Emissionswert (RDE) in mg/km</t>
  </si>
  <si>
    <t>Herstellererklärung</t>
  </si>
  <si>
    <t>keine Marktverfügbarkeit</t>
  </si>
  <si>
    <t>Emissionswert (WLTC) in Anzahl/km (entspricht Euro 6c)</t>
  </si>
  <si>
    <t>Emissionswert (RDE) in Anzahl/km (entspricht EURO 6d)</t>
  </si>
  <si>
    <t>technische Beschreibung (keine Direkteinspritzung)</t>
  </si>
  <si>
    <t>Dateneingabe</t>
  </si>
  <si>
    <r>
      <t>NO</t>
    </r>
    <r>
      <rPr>
        <vertAlign val="subscript"/>
        <sz val="10"/>
        <color theme="1"/>
        <rFont val="Calibri"/>
        <family val="2"/>
        <scheme val="minor"/>
      </rPr>
      <t>x</t>
    </r>
    <r>
      <rPr>
        <sz val="10"/>
        <color theme="1"/>
        <rFont val="Calibri"/>
        <family val="2"/>
        <scheme val="minor"/>
      </rPr>
      <t xml:space="preserve"> (mg/km)</t>
    </r>
  </si>
  <si>
    <t>PN (WLTC) (Anzahl/km)</t>
  </si>
  <si>
    <t>PN (RDE) (Anzahl/km)</t>
  </si>
  <si>
    <t>Eingabemaske zu Anforderungen 3.2.4</t>
  </si>
  <si>
    <r>
      <t xml:space="preserve">Bitte geben Sie für </t>
    </r>
    <r>
      <rPr>
        <u/>
        <sz val="10"/>
        <color theme="1"/>
        <rFont val="Calibri"/>
        <family val="2"/>
        <scheme val="minor"/>
      </rPr>
      <t>alle</t>
    </r>
    <r>
      <rPr>
        <sz val="10"/>
        <color theme="1"/>
        <rFont val="Calibri"/>
        <family val="2"/>
        <scheme val="minor"/>
      </rPr>
      <t xml:space="preserve"> Fahrzeuge </t>
    </r>
    <r>
      <rPr>
        <u/>
        <sz val="10"/>
        <color theme="1"/>
        <rFont val="Calibri"/>
        <family val="2"/>
        <scheme val="minor"/>
      </rPr>
      <t>mit Dieselantrieb</t>
    </r>
    <r>
      <rPr>
        <sz val="10"/>
        <color theme="1"/>
        <rFont val="Calibri"/>
        <family val="2"/>
        <scheme val="minor"/>
      </rPr>
      <t xml:space="preserve">, die zum </t>
    </r>
    <r>
      <rPr>
        <u/>
        <sz val="10"/>
        <color theme="1"/>
        <rFont val="Calibri"/>
        <family val="2"/>
        <scheme val="minor"/>
      </rPr>
      <t>31.12.2016 Teil Ihrer Carsharingflotte</t>
    </r>
    <r>
      <rPr>
        <sz val="10"/>
        <color theme="1"/>
        <rFont val="Calibri"/>
        <family val="2"/>
        <scheme val="minor"/>
      </rPr>
      <t xml:space="preserve"> waren, die aufgeführten Daten an. In den Spalten </t>
    </r>
    <r>
      <rPr>
        <u/>
        <sz val="10"/>
        <color theme="1"/>
        <rFont val="Calibri"/>
        <family val="2"/>
        <scheme val="minor"/>
      </rPr>
      <t>C bis I</t>
    </r>
    <r>
      <rPr>
        <sz val="10"/>
        <color theme="1"/>
        <rFont val="Calibri"/>
        <family val="2"/>
        <scheme val="minor"/>
      </rPr>
      <t xml:space="preserve"> sind Fahrzeugcharakteristika anzugeben. In den Spalten </t>
    </r>
    <r>
      <rPr>
        <u/>
        <sz val="10"/>
        <color theme="1"/>
        <rFont val="Calibri"/>
        <family val="2"/>
        <scheme val="minor"/>
      </rPr>
      <t>K bis N</t>
    </r>
    <r>
      <rPr>
        <sz val="10"/>
        <color theme="1"/>
        <rFont val="Calibri"/>
        <family val="2"/>
        <scheme val="minor"/>
      </rPr>
      <t xml:space="preserve"> können Sie angeben, </t>
    </r>
    <r>
      <rPr>
        <u/>
        <sz val="10"/>
        <color theme="1"/>
        <rFont val="Calibri"/>
        <family val="2"/>
        <scheme val="minor"/>
      </rPr>
      <t>auf welche Art und Weise Sie den Nachweis</t>
    </r>
    <r>
      <rPr>
        <sz val="10"/>
        <color theme="1"/>
        <rFont val="Calibri"/>
        <family val="2"/>
        <scheme val="minor"/>
      </rPr>
      <t xml:space="preserve"> für die Anforderung 3.2.4  erbringen. In der Spalte </t>
    </r>
    <r>
      <rPr>
        <u/>
        <sz val="10"/>
        <color theme="1"/>
        <rFont val="Calibri"/>
        <family val="2"/>
        <scheme val="minor"/>
      </rPr>
      <t>A</t>
    </r>
    <r>
      <rPr>
        <sz val="10"/>
        <color theme="1"/>
        <rFont val="Calibri"/>
        <family val="2"/>
        <scheme val="minor"/>
      </rPr>
      <t xml:space="preserve"> können Sie erkennen, ob für das jeweilige Fahrzeug die </t>
    </r>
    <r>
      <rPr>
        <u/>
        <sz val="10"/>
        <color theme="1"/>
        <rFont val="Calibri"/>
        <family val="2"/>
        <scheme val="minor"/>
      </rPr>
      <t>Vergabekriterien 3.2.2</t>
    </r>
    <r>
      <rPr>
        <sz val="10"/>
        <color theme="1"/>
        <rFont val="Calibri"/>
        <family val="2"/>
        <scheme val="minor"/>
      </rPr>
      <t xml:space="preserve"> eingehalten werden.
In einigen Eingabefeldern finden Sie Dropdown-Menüs zur Eingabe vor und es sind teilweise nur bestimmte Datenformate/Werte zugelassen. Dies dient zur automatisierten Überprüfung der Nachweisführung. 
Die </t>
    </r>
    <r>
      <rPr>
        <u/>
        <sz val="10"/>
        <color theme="1"/>
        <rFont val="Calibri"/>
        <family val="2"/>
        <scheme val="minor"/>
      </rPr>
      <t>Fahrzeugcharakteristika</t>
    </r>
    <r>
      <rPr>
        <sz val="10"/>
        <color theme="1"/>
        <rFont val="Calibri"/>
        <family val="2"/>
        <scheme val="minor"/>
      </rPr>
      <t xml:space="preserve"> müssen für alle Fahrzeuge </t>
    </r>
    <r>
      <rPr>
        <u/>
        <sz val="10"/>
        <color theme="1"/>
        <rFont val="Calibri"/>
        <family val="2"/>
        <scheme val="minor"/>
      </rPr>
      <t>vollständig</t>
    </r>
    <r>
      <rPr>
        <sz val="10"/>
        <color theme="1"/>
        <rFont val="Calibri"/>
        <family val="2"/>
        <scheme val="minor"/>
      </rPr>
      <t xml:space="preserve"> angegeben werden, da ansonsten die automatisierte Prüfung zur Nachweisführung nicht funktioniert.</t>
    </r>
  </si>
  <si>
    <t>Dieselfahrzeuge (ohne Einhaltung 3.2.2)</t>
  </si>
  <si>
    <t>Bestand 2016</t>
  </si>
  <si>
    <t>Bestand 2018</t>
  </si>
  <si>
    <t>Soll</t>
  </si>
  <si>
    <t>Ist</t>
  </si>
  <si>
    <t>Stichtag für Modernisierung</t>
  </si>
  <si>
    <t>Fahrzeugcharakteristika der Dieselfahrzeuge im Bestand (31.12.2016)</t>
  </si>
  <si>
    <t>3.2.4</t>
  </si>
  <si>
    <t>Bestandszugehörigkeit zum Stichtag</t>
  </si>
  <si>
    <t>Status</t>
  </si>
  <si>
    <t>Kategorie</t>
  </si>
  <si>
    <t>Anzahl</t>
  </si>
  <si>
    <t>Anteil</t>
  </si>
  <si>
    <t>Kategorie 1 - Min. (Soll)</t>
  </si>
  <si>
    <t>Kategorie 1+2 - Min. (Soll)</t>
  </si>
  <si>
    <t>Kategorie 4 - Max. (Soll)</t>
  </si>
  <si>
    <t>Kategorie 1 - Min. (Ist)</t>
  </si>
  <si>
    <t>Kategorie 1+2 - Min. (Ist)</t>
  </si>
  <si>
    <t>Fzg. Gesamt (1-4)</t>
  </si>
  <si>
    <t>Kategorie 4 - Max. (Ist)</t>
  </si>
  <si>
    <t>Anteil BEV / FCEV (Soll)</t>
  </si>
  <si>
    <t>Grenze für 3.2.5</t>
  </si>
  <si>
    <t>Fzg. Gesamt</t>
  </si>
  <si>
    <t>Anteil BEV / FCEV (ist)</t>
  </si>
  <si>
    <t>Anzahl Fzg.</t>
  </si>
  <si>
    <t>Stichtag für Anforderung</t>
  </si>
  <si>
    <t>Eintragung ok</t>
  </si>
  <si>
    <t>Fahrzeugcharakteristika der Dieselfahrzeuge im Bestand (gültig für Stichtag)</t>
  </si>
  <si>
    <t>Bestand</t>
  </si>
  <si>
    <t>&gt;7 Sitzplätze</t>
  </si>
  <si>
    <t>Antrieb</t>
  </si>
  <si>
    <t>Eingabemaske zu Anforderungen 3.2.5 und 3.2.6</t>
  </si>
  <si>
    <r>
      <t xml:space="preserve">Bitte geben Sie für </t>
    </r>
    <r>
      <rPr>
        <u/>
        <sz val="10"/>
        <color theme="1"/>
        <rFont val="Calibri"/>
        <family val="2"/>
        <scheme val="minor"/>
      </rPr>
      <t>alle</t>
    </r>
    <r>
      <rPr>
        <sz val="10"/>
        <color theme="1"/>
        <rFont val="Calibri"/>
        <family val="2"/>
        <scheme val="minor"/>
      </rPr>
      <t xml:space="preserve"> Fahrzeuge </t>
    </r>
    <r>
      <rPr>
        <u/>
        <sz val="10"/>
        <color theme="1"/>
        <rFont val="Calibri"/>
        <family val="2"/>
        <scheme val="minor"/>
      </rPr>
      <t>der Carsharingflotte</t>
    </r>
    <r>
      <rPr>
        <sz val="10"/>
        <color theme="1"/>
        <rFont val="Calibri"/>
        <family val="2"/>
        <scheme val="minor"/>
      </rPr>
      <t xml:space="preserve"> die Fahrzeugcharakteristika an.
In einigen Eingabefeldern finden Sie Dropdown-Menüs zur Eingabe vor und es sind teilweise nur bestimmte Datenformate/Werte zugelassen. Dies dient zur automatisierten Überprüfung der Nachweisführung. 
Die </t>
    </r>
    <r>
      <rPr>
        <u/>
        <sz val="10"/>
        <color theme="1"/>
        <rFont val="Calibri"/>
        <family val="2"/>
        <scheme val="minor"/>
      </rPr>
      <t>Fahrzeugcharakteristika</t>
    </r>
    <r>
      <rPr>
        <sz val="10"/>
        <color theme="1"/>
        <rFont val="Calibri"/>
        <family val="2"/>
        <scheme val="minor"/>
      </rPr>
      <t xml:space="preserve"> müssen für alle Fahrzeuge </t>
    </r>
    <r>
      <rPr>
        <u/>
        <sz val="10"/>
        <color theme="1"/>
        <rFont val="Calibri"/>
        <family val="2"/>
        <scheme val="minor"/>
      </rPr>
      <t>vollständig</t>
    </r>
    <r>
      <rPr>
        <sz val="10"/>
        <color theme="1"/>
        <rFont val="Calibri"/>
        <family val="2"/>
        <scheme val="minor"/>
      </rPr>
      <t xml:space="preserve"> angegeben werden, da ansonsten die automatisierte Prüfung zur Nachweisführung nicht funktioniert.
Die unten stehenden Kategorien beziehen sich auf die Einteilung in Fahrzeugkategorien gemäß Anforderung 3.2.6:
</t>
    </r>
    <r>
      <rPr>
        <i/>
        <sz val="10"/>
        <color theme="1"/>
        <rFont val="Calibri"/>
        <family val="2"/>
        <scheme val="minor"/>
      </rPr>
      <t>Kategorie 1</t>
    </r>
    <r>
      <rPr>
        <sz val="10"/>
        <color theme="1"/>
        <rFont val="Calibri"/>
        <family val="2"/>
        <scheme val="minor"/>
      </rPr>
      <t xml:space="preserve">: Mini, Kleinwagen
</t>
    </r>
    <r>
      <rPr>
        <i/>
        <sz val="10"/>
        <color theme="1"/>
        <rFont val="Calibri"/>
        <family val="2"/>
        <scheme val="minor"/>
      </rPr>
      <t>Kategorie 2</t>
    </r>
    <r>
      <rPr>
        <sz val="10"/>
        <color theme="1"/>
        <rFont val="Calibri"/>
        <family val="2"/>
        <scheme val="minor"/>
      </rPr>
      <t xml:space="preserve">: Kompaktklasse, Utilities, Van/Mini-Van
</t>
    </r>
    <r>
      <rPr>
        <i/>
        <sz val="10"/>
        <color theme="1"/>
        <rFont val="Calibri"/>
        <family val="2"/>
        <scheme val="minor"/>
      </rPr>
      <t>Kategorie 3</t>
    </r>
    <r>
      <rPr>
        <sz val="10"/>
        <color theme="1"/>
        <rFont val="Calibri"/>
        <family val="2"/>
        <scheme val="minor"/>
      </rPr>
      <t xml:space="preserve">: Mittelklasse, Obere Mittelklasse, Großraum-Van, Geländewagen, SUV, Wohnmobile, sonstige
</t>
    </r>
    <r>
      <rPr>
        <i/>
        <sz val="10"/>
        <color theme="1"/>
        <rFont val="Calibri"/>
        <family val="2"/>
        <scheme val="minor"/>
      </rPr>
      <t>Kategorie 4</t>
    </r>
    <r>
      <rPr>
        <sz val="10"/>
        <color theme="1"/>
        <rFont val="Calibri"/>
        <family val="2"/>
        <scheme val="minor"/>
      </rPr>
      <t xml:space="preserve">: Sportwagen, Oberklasse
</t>
    </r>
    <r>
      <rPr>
        <i/>
        <sz val="10"/>
        <color theme="1"/>
        <rFont val="Calibri"/>
        <family val="2"/>
        <scheme val="minor"/>
      </rPr>
      <t>Kategorie 5</t>
    </r>
    <r>
      <rPr>
        <sz val="10"/>
        <color theme="1"/>
        <rFont val="Calibri"/>
        <family val="2"/>
        <scheme val="minor"/>
      </rPr>
      <t>: Pkw mit &gt;7 Sitzplätzen, leichte Nutzfahrzeuge</t>
    </r>
  </si>
  <si>
    <t>3.2.6 Einsatz emissionsarmer und flächensparender Fahrzeuge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</si>
</sst>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b/>
      <sz val="10"/>
      <color theme="1"/>
      <name val="Calibri"/>
      <family val="2"/>
      <scheme val="minor"/>
    </font>
    <font>
      <vertAlign val="subscript"/>
      <sz val="10"/>
      <color theme="1"/>
      <name val="Calibri"/>
      <family val="2"/>
      <scheme val="minor"/>
    </font>
    <font>
      <i/>
      <sz val="10"/>
      <color theme="1"/>
      <name val="Calibri"/>
      <family val="2"/>
      <scheme val="minor"/>
    </font>
    <font>
      <i/>
      <vertAlign val="subscript"/>
      <sz val="10"/>
      <color theme="1"/>
      <name val="Calibri"/>
      <family val="2"/>
      <scheme val="minor"/>
    </font>
    <font>
      <b/>
      <u/>
      <sz val="10"/>
      <color theme="1"/>
      <name val="Calibri"/>
      <family val="2"/>
      <scheme val="minor"/>
    </font>
    <font>
      <b/>
      <u/>
      <sz val="11"/>
      <color theme="1"/>
      <name val="Calibri"/>
      <family val="2"/>
      <scheme val="minor"/>
    </font>
    <font>
      <u/>
      <sz val="10"/>
      <color theme="1"/>
      <name val="Calibri"/>
      <family val="2"/>
      <scheme val="minor"/>
    </font>
    <font>
      <b/>
      <u/>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8" tint="0.59996337778862885"/>
        <bgColor indexed="64"/>
      </patternFill>
    </fill>
    <fill>
      <patternFill patternType="solid">
        <fgColor rgb="FF92D050"/>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style="thin">
        <color auto="1"/>
      </left>
      <right/>
      <top style="medium">
        <color auto="1"/>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xf numFmtId="0" fontId="1" fillId="0" borderId="0"/>
    <xf numFmtId="9" fontId="1" fillId="0" borderId="0" applyFont="0" applyFill="0" applyBorder="0" applyAlignment="0" applyProtection="0"/>
  </cellStyleXfs>
  <cellXfs count="253">
    <xf numFmtId="0" fontId="0" fillId="0" borderId="0" xfId="0"/>
    <xf numFmtId="0" fontId="1" fillId="0" borderId="0" xfId="1"/>
    <xf numFmtId="0" fontId="1" fillId="0" borderId="0" xfId="1"/>
    <xf numFmtId="0" fontId="2" fillId="0" borderId="0" xfId="1" applyFont="1"/>
    <xf numFmtId="0" fontId="1" fillId="0" borderId="0" xfId="1" applyAlignment="1">
      <alignment horizontal="left"/>
    </xf>
    <xf numFmtId="0" fontId="1" fillId="0" borderId="0" xfId="1" applyFill="1" applyBorder="1"/>
    <xf numFmtId="9" fontId="1" fillId="0" borderId="0" xfId="2" applyFont="1"/>
    <xf numFmtId="14" fontId="1" fillId="0" borderId="0" xfId="1" applyNumberFormat="1"/>
    <xf numFmtId="0" fontId="1" fillId="0" borderId="0" xfId="1" applyBorder="1"/>
    <xf numFmtId="9" fontId="1" fillId="0" borderId="0" xfId="1" applyNumberFormat="1"/>
    <xf numFmtId="0" fontId="1" fillId="0" borderId="0" xfId="1"/>
    <xf numFmtId="0" fontId="2" fillId="0" borderId="0" xfId="1" applyFont="1"/>
    <xf numFmtId="0" fontId="1" fillId="0" borderId="0" xfId="1" applyFill="1"/>
    <xf numFmtId="0" fontId="6" fillId="0" borderId="0" xfId="1" applyFont="1"/>
    <xf numFmtId="0" fontId="7" fillId="0" borderId="0" xfId="1" applyFont="1"/>
    <xf numFmtId="0" fontId="4" fillId="0" borderId="0" xfId="1" applyFont="1" applyFill="1"/>
    <xf numFmtId="0" fontId="1" fillId="0" borderId="0" xfId="1" applyFill="1" applyAlignment="1" applyProtection="1">
      <alignment horizontal="left"/>
      <protection locked="0"/>
    </xf>
    <xf numFmtId="0" fontId="1" fillId="0" borderId="0" xfId="1" applyFont="1" applyFill="1" applyAlignment="1" applyProtection="1">
      <alignment horizontal="left"/>
      <protection locked="0"/>
    </xf>
    <xf numFmtId="14" fontId="1" fillId="0" borderId="0" xfId="1" applyNumberFormat="1" applyFont="1" applyFill="1" applyAlignment="1" applyProtection="1">
      <alignment horizontal="left"/>
      <protection locked="0"/>
    </xf>
    <xf numFmtId="0" fontId="1" fillId="0" borderId="0" xfId="1"/>
    <xf numFmtId="0" fontId="1" fillId="0" borderId="0" xfId="1" applyAlignment="1">
      <alignment horizontal="left"/>
    </xf>
    <xf numFmtId="0" fontId="1" fillId="0" borderId="0" xfId="1" applyFill="1"/>
    <xf numFmtId="0" fontId="6" fillId="0" borderId="0" xfId="1" applyFont="1"/>
    <xf numFmtId="0" fontId="7" fillId="0" borderId="0" xfId="1" applyFont="1"/>
    <xf numFmtId="0" fontId="2" fillId="0" borderId="0" xfId="1" applyFont="1" applyFill="1" applyBorder="1" applyAlignment="1"/>
    <xf numFmtId="0" fontId="4" fillId="0" borderId="0" xfId="1" applyFont="1"/>
    <xf numFmtId="14" fontId="1" fillId="0" borderId="0" xfId="1" applyNumberFormat="1" applyAlignment="1">
      <alignment horizontal="left"/>
    </xf>
    <xf numFmtId="14" fontId="9" fillId="0" borderId="0" xfId="1" applyNumberFormat="1" applyFont="1"/>
    <xf numFmtId="0" fontId="1" fillId="6" borderId="6" xfId="1" applyFill="1" applyBorder="1"/>
    <xf numFmtId="0" fontId="1" fillId="6" borderId="8" xfId="1" applyFill="1" applyBorder="1"/>
    <xf numFmtId="0" fontId="1" fillId="0" borderId="0" xfId="1" applyFill="1" applyBorder="1" applyAlignment="1">
      <alignment horizontal="left" vertical="center"/>
    </xf>
    <xf numFmtId="0" fontId="2" fillId="2" borderId="1" xfId="1" applyFont="1" applyFill="1" applyBorder="1"/>
    <xf numFmtId="0" fontId="2" fillId="2" borderId="2" xfId="1" applyFont="1" applyFill="1" applyBorder="1"/>
    <xf numFmtId="49" fontId="1" fillId="2" borderId="3" xfId="1" applyNumberFormat="1" applyFill="1" applyBorder="1"/>
    <xf numFmtId="49" fontId="1" fillId="2" borderId="5" xfId="1" applyNumberFormat="1" applyFill="1" applyBorder="1"/>
    <xf numFmtId="1" fontId="4" fillId="5" borderId="6" xfId="1" applyNumberFormat="1" applyFont="1" applyFill="1" applyBorder="1"/>
    <xf numFmtId="0" fontId="4" fillId="5" borderId="8" xfId="1" applyFont="1" applyFill="1" applyBorder="1"/>
    <xf numFmtId="0" fontId="1" fillId="6" borderId="8" xfId="1" applyFill="1" applyBorder="1" applyAlignment="1">
      <alignment horizontal="left" vertical="center" wrapText="1"/>
    </xf>
    <xf numFmtId="0" fontId="1" fillId="6" borderId="7" xfId="1" applyFill="1" applyBorder="1" applyAlignment="1">
      <alignment horizontal="left" vertical="center" wrapText="1"/>
    </xf>
    <xf numFmtId="0" fontId="1" fillId="8" borderId="35" xfId="1" applyFill="1" applyBorder="1"/>
    <xf numFmtId="0" fontId="1" fillId="0" borderId="0" xfId="1"/>
    <xf numFmtId="0" fontId="1" fillId="0" borderId="0" xfId="1" applyAlignment="1">
      <alignment horizontal="left"/>
    </xf>
    <xf numFmtId="0" fontId="1" fillId="0" borderId="0" xfId="1" applyFill="1"/>
    <xf numFmtId="0" fontId="1" fillId="0" borderId="0" xfId="1" applyFill="1" applyBorder="1"/>
    <xf numFmtId="0" fontId="6" fillId="0" borderId="0" xfId="1" applyFont="1"/>
    <xf numFmtId="0" fontId="7" fillId="0" borderId="0" xfId="1" applyFont="1"/>
    <xf numFmtId="0" fontId="2" fillId="0" borderId="0" xfId="1" applyFont="1" applyFill="1" applyBorder="1" applyAlignment="1"/>
    <xf numFmtId="0" fontId="4" fillId="0" borderId="0" xfId="1" applyFont="1"/>
    <xf numFmtId="14" fontId="1" fillId="0" borderId="0" xfId="1" applyNumberFormat="1" applyAlignment="1">
      <alignment horizontal="left"/>
    </xf>
    <xf numFmtId="0" fontId="1" fillId="0" borderId="3" xfId="1" applyFill="1" applyBorder="1"/>
    <xf numFmtId="0" fontId="1" fillId="0" borderId="6" xfId="1" applyFill="1" applyBorder="1"/>
    <xf numFmtId="0" fontId="1" fillId="6" borderId="8" xfId="1" applyFill="1" applyBorder="1"/>
    <xf numFmtId="0" fontId="1" fillId="0" borderId="8" xfId="1" applyBorder="1"/>
    <xf numFmtId="0" fontId="1" fillId="0" borderId="5" xfId="1" applyBorder="1"/>
    <xf numFmtId="0" fontId="1" fillId="6" borderId="7" xfId="1" applyFill="1" applyBorder="1"/>
    <xf numFmtId="0" fontId="1" fillId="3" borderId="6" xfId="1" applyFill="1" applyBorder="1" applyAlignment="1">
      <alignment horizontal="left" vertical="center"/>
    </xf>
    <xf numFmtId="0" fontId="1" fillId="3" borderId="7" xfId="1" applyFill="1" applyBorder="1" applyAlignment="1">
      <alignment horizontal="left" vertical="center"/>
    </xf>
    <xf numFmtId="0" fontId="1" fillId="3" borderId="8" xfId="1" applyFill="1" applyBorder="1" applyAlignment="1">
      <alignment horizontal="left" vertical="center"/>
    </xf>
    <xf numFmtId="0" fontId="1" fillId="0" borderId="0" xfId="1" applyFill="1" applyBorder="1" applyAlignment="1">
      <alignment horizontal="left" vertical="center"/>
    </xf>
    <xf numFmtId="0" fontId="1" fillId="4" borderId="6" xfId="1" applyFill="1" applyBorder="1" applyAlignment="1">
      <alignment horizontal="left" vertical="center"/>
    </xf>
    <xf numFmtId="0" fontId="1" fillId="4" borderId="7" xfId="1" applyFill="1" applyBorder="1" applyAlignment="1">
      <alignment horizontal="left" vertical="center"/>
    </xf>
    <xf numFmtId="0" fontId="1" fillId="4" borderId="8" xfId="1" applyFill="1" applyBorder="1" applyAlignment="1">
      <alignment horizontal="left" vertical="center"/>
    </xf>
    <xf numFmtId="0" fontId="4" fillId="7" borderId="6" xfId="1" applyFont="1" applyFill="1" applyBorder="1"/>
    <xf numFmtId="0" fontId="4" fillId="7" borderId="7" xfId="1" applyFont="1" applyFill="1" applyBorder="1"/>
    <xf numFmtId="0" fontId="4" fillId="7" borderId="8" xfId="1" applyFont="1" applyFill="1" applyBorder="1"/>
    <xf numFmtId="0" fontId="1" fillId="0" borderId="31" xfId="1" applyBorder="1" applyAlignment="1">
      <alignment horizontal="left"/>
    </xf>
    <xf numFmtId="0" fontId="1" fillId="0" borderId="32" xfId="1" applyFill="1" applyBorder="1" applyAlignment="1">
      <alignment horizontal="left"/>
    </xf>
    <xf numFmtId="9" fontId="1" fillId="0" borderId="32" xfId="2" applyFont="1" applyBorder="1" applyAlignment="1">
      <alignment horizontal="left" vertical="center"/>
    </xf>
    <xf numFmtId="0" fontId="1" fillId="6" borderId="15" xfId="1" applyFill="1" applyBorder="1"/>
    <xf numFmtId="0" fontId="2" fillId="2" borderId="13" xfId="1" applyFont="1" applyFill="1" applyBorder="1"/>
    <xf numFmtId="49" fontId="1" fillId="2" borderId="14" xfId="1" applyNumberFormat="1" applyFill="1" applyBorder="1"/>
    <xf numFmtId="0" fontId="1" fillId="2" borderId="15" xfId="1" applyFill="1" applyBorder="1"/>
    <xf numFmtId="0" fontId="1" fillId="0" borderId="0" xfId="1" applyFill="1" applyBorder="1" applyAlignment="1">
      <alignment horizontal="left"/>
    </xf>
    <xf numFmtId="0" fontId="1" fillId="0" borderId="0" xfId="1" applyBorder="1" applyAlignment="1">
      <alignment horizontal="left"/>
    </xf>
    <xf numFmtId="9" fontId="1" fillId="0" borderId="0" xfId="2" applyFont="1" applyBorder="1" applyAlignment="1">
      <alignment horizontal="left" vertical="center"/>
    </xf>
    <xf numFmtId="0" fontId="9" fillId="0" borderId="0" xfId="1" applyFont="1" applyBorder="1" applyAlignment="1">
      <alignment horizontal="left"/>
    </xf>
    <xf numFmtId="49" fontId="1" fillId="0" borderId="1" xfId="1" applyNumberFormat="1" applyFill="1" applyBorder="1" applyProtection="1">
      <protection locked="0"/>
    </xf>
    <xf numFmtId="49" fontId="1" fillId="0" borderId="21" xfId="1" applyNumberFormat="1" applyFill="1" applyBorder="1" applyProtection="1">
      <protection locked="0"/>
    </xf>
    <xf numFmtId="0" fontId="1" fillId="0" borderId="21" xfId="1" applyFill="1" applyBorder="1" applyProtection="1">
      <protection locked="0"/>
    </xf>
    <xf numFmtId="49" fontId="1" fillId="0" borderId="3" xfId="1" applyNumberFormat="1" applyFill="1" applyBorder="1" applyProtection="1">
      <protection locked="0"/>
    </xf>
    <xf numFmtId="49" fontId="1" fillId="0" borderId="4" xfId="1" applyNumberFormat="1" applyFill="1" applyBorder="1" applyProtection="1">
      <protection locked="0"/>
    </xf>
    <xf numFmtId="0" fontId="1" fillId="0" borderId="4" xfId="1" applyFill="1" applyBorder="1" applyProtection="1">
      <protection locked="0"/>
    </xf>
    <xf numFmtId="0" fontId="1" fillId="0" borderId="3" xfId="1" applyFill="1" applyBorder="1" applyProtection="1">
      <protection locked="0"/>
    </xf>
    <xf numFmtId="0" fontId="1" fillId="0" borderId="5" xfId="1" applyFill="1" applyBorder="1" applyProtection="1">
      <protection locked="0"/>
    </xf>
    <xf numFmtId="0" fontId="1" fillId="0" borderId="3" xfId="1" applyBorder="1" applyProtection="1">
      <protection locked="0"/>
    </xf>
    <xf numFmtId="0" fontId="1" fillId="0" borderId="4" xfId="1" applyBorder="1" applyProtection="1">
      <protection locked="0"/>
    </xf>
    <xf numFmtId="0" fontId="1" fillId="0" borderId="6" xfId="1" applyBorder="1" applyProtection="1">
      <protection locked="0"/>
    </xf>
    <xf numFmtId="0" fontId="1" fillId="0" borderId="7" xfId="1" applyBorder="1" applyProtection="1">
      <protection locked="0"/>
    </xf>
    <xf numFmtId="0" fontId="1" fillId="0" borderId="8" xfId="1" applyFill="1" applyBorder="1" applyProtection="1">
      <protection locked="0"/>
    </xf>
    <xf numFmtId="0" fontId="1" fillId="0" borderId="2" xfId="1" applyFill="1" applyBorder="1" applyProtection="1">
      <protection locked="0"/>
    </xf>
    <xf numFmtId="0" fontId="1" fillId="0" borderId="7" xfId="1" applyFill="1" applyBorder="1" applyProtection="1">
      <protection locked="0"/>
    </xf>
    <xf numFmtId="49" fontId="1" fillId="0" borderId="2" xfId="1" applyNumberFormat="1" applyFill="1" applyBorder="1" applyProtection="1">
      <protection locked="0"/>
    </xf>
    <xf numFmtId="49" fontId="1" fillId="0" borderId="5" xfId="1" applyNumberFormat="1" applyFill="1" applyBorder="1" applyProtection="1">
      <protection locked="0"/>
    </xf>
    <xf numFmtId="0" fontId="1" fillId="0" borderId="30" xfId="1" applyFill="1" applyBorder="1" applyProtection="1">
      <protection locked="0"/>
    </xf>
    <xf numFmtId="49" fontId="1" fillId="0" borderId="8" xfId="1" applyNumberFormat="1" applyFill="1" applyBorder="1" applyProtection="1">
      <protection locked="0"/>
    </xf>
    <xf numFmtId="0" fontId="1" fillId="0" borderId="0" xfId="1"/>
    <xf numFmtId="0" fontId="1" fillId="0" borderId="0" xfId="1" applyAlignment="1">
      <alignment horizontal="left"/>
    </xf>
    <xf numFmtId="0" fontId="1" fillId="0" borderId="0" xfId="1" applyFill="1"/>
    <xf numFmtId="0" fontId="1" fillId="0" borderId="0" xfId="1" applyFill="1" applyBorder="1"/>
    <xf numFmtId="0" fontId="6" fillId="0" borderId="0" xfId="1" applyFont="1"/>
    <xf numFmtId="0" fontId="7" fillId="0" borderId="0" xfId="1" applyFont="1"/>
    <xf numFmtId="0" fontId="2" fillId="0" borderId="0" xfId="1" applyFont="1" applyFill="1" applyBorder="1" applyAlignment="1"/>
    <xf numFmtId="0" fontId="1" fillId="0" borderId="4" xfId="1" applyFill="1" applyBorder="1"/>
    <xf numFmtId="0" fontId="4" fillId="0" borderId="0" xfId="1" applyFont="1"/>
    <xf numFmtId="14" fontId="1" fillId="0" borderId="0" xfId="1" applyNumberFormat="1" applyAlignment="1">
      <alignment horizontal="left"/>
    </xf>
    <xf numFmtId="0" fontId="1" fillId="0" borderId="21" xfId="1" applyFill="1" applyBorder="1"/>
    <xf numFmtId="0" fontId="1" fillId="0" borderId="3" xfId="1" applyFill="1" applyBorder="1"/>
    <xf numFmtId="0" fontId="1" fillId="0" borderId="3" xfId="1" applyBorder="1"/>
    <xf numFmtId="0" fontId="1" fillId="0" borderId="1" xfId="1" applyFill="1" applyBorder="1"/>
    <xf numFmtId="0" fontId="1" fillId="6" borderId="6" xfId="1" applyFill="1" applyBorder="1"/>
    <xf numFmtId="0" fontId="1" fillId="6" borderId="8" xfId="1" applyFill="1" applyBorder="1"/>
    <xf numFmtId="0" fontId="1" fillId="0" borderId="8" xfId="1" applyBorder="1"/>
    <xf numFmtId="0" fontId="1" fillId="0" borderId="2" xfId="1" applyBorder="1" applyAlignment="1">
      <alignment horizontal="left"/>
    </xf>
    <xf numFmtId="0" fontId="1" fillId="0" borderId="5" xfId="1" applyBorder="1"/>
    <xf numFmtId="0" fontId="1" fillId="3" borderId="6" xfId="1" applyFill="1" applyBorder="1" applyAlignment="1">
      <alignment horizontal="left" vertical="center"/>
    </xf>
    <xf numFmtId="0" fontId="1" fillId="3" borderId="7" xfId="1" applyFill="1" applyBorder="1" applyAlignment="1">
      <alignment horizontal="left" vertical="center"/>
    </xf>
    <xf numFmtId="0" fontId="1" fillId="3" borderId="8" xfId="1" applyFill="1" applyBorder="1" applyAlignment="1">
      <alignment horizontal="left" vertical="center"/>
    </xf>
    <xf numFmtId="0" fontId="1" fillId="0" borderId="0" xfId="1" applyFill="1" applyBorder="1" applyAlignment="1">
      <alignment horizontal="left" vertical="center"/>
    </xf>
    <xf numFmtId="0" fontId="4" fillId="3" borderId="5" xfId="1" applyFont="1" applyFill="1" applyBorder="1" applyAlignment="1">
      <alignment horizontal="center"/>
    </xf>
    <xf numFmtId="0" fontId="1" fillId="0" borderId="1" xfId="1" applyBorder="1"/>
    <xf numFmtId="0" fontId="1" fillId="6" borderId="15" xfId="1" applyFill="1" applyBorder="1"/>
    <xf numFmtId="0" fontId="1" fillId="0" borderId="13" xfId="1" applyBorder="1"/>
    <xf numFmtId="0" fontId="4" fillId="0" borderId="0" xfId="1" applyFont="1" applyFill="1" applyBorder="1"/>
    <xf numFmtId="0" fontId="1" fillId="0" borderId="0" xfId="1" applyFill="1" applyBorder="1" applyAlignment="1">
      <alignment horizontal="left"/>
    </xf>
    <xf numFmtId="9" fontId="1" fillId="0" borderId="0" xfId="2" applyFont="1" applyFill="1" applyBorder="1" applyAlignment="1">
      <alignment horizontal="left" vertical="center"/>
    </xf>
    <xf numFmtId="9" fontId="1" fillId="0" borderId="0" xfId="2" applyFont="1" applyBorder="1" applyAlignment="1">
      <alignment horizontal="left" vertical="center"/>
    </xf>
    <xf numFmtId="0" fontId="9" fillId="0" borderId="0" xfId="1" applyFont="1"/>
    <xf numFmtId="9" fontId="1" fillId="0" borderId="0" xfId="2" applyFont="1" applyAlignment="1">
      <alignment horizontal="left"/>
    </xf>
    <xf numFmtId="1" fontId="1" fillId="0" borderId="0" xfId="2" applyNumberFormat="1" applyFont="1" applyAlignment="1">
      <alignment horizontal="left"/>
    </xf>
    <xf numFmtId="0" fontId="1" fillId="5" borderId="34" xfId="1" applyFill="1" applyBorder="1"/>
    <xf numFmtId="0" fontId="1" fillId="5" borderId="16" xfId="1" applyFill="1" applyBorder="1"/>
    <xf numFmtId="0" fontId="1" fillId="5" borderId="38" xfId="1" applyFill="1" applyBorder="1"/>
    <xf numFmtId="0" fontId="1" fillId="5" borderId="33" xfId="1" applyFill="1" applyBorder="1"/>
    <xf numFmtId="0" fontId="1" fillId="5" borderId="16" xfId="1" applyFill="1" applyBorder="1" applyAlignment="1">
      <alignment horizontal="left"/>
    </xf>
    <xf numFmtId="1" fontId="1" fillId="0" borderId="39" xfId="1" applyNumberFormat="1" applyFill="1" applyBorder="1" applyAlignment="1">
      <alignment horizontal="left" vertical="center"/>
    </xf>
    <xf numFmtId="9" fontId="1" fillId="0" borderId="0" xfId="1" applyNumberFormat="1" applyAlignment="1">
      <alignment horizontal="left"/>
    </xf>
    <xf numFmtId="0" fontId="2" fillId="6" borderId="13" xfId="1" applyFont="1" applyFill="1" applyBorder="1" applyAlignment="1">
      <alignment horizontal="center"/>
    </xf>
    <xf numFmtId="0" fontId="2" fillId="6" borderId="13" xfId="1" applyFont="1" applyFill="1" applyBorder="1"/>
    <xf numFmtId="0" fontId="1" fillId="0" borderId="13" xfId="1" applyBorder="1" applyAlignment="1">
      <alignment horizontal="left"/>
    </xf>
    <xf numFmtId="0" fontId="1" fillId="0" borderId="14" xfId="1" applyBorder="1" applyAlignment="1">
      <alignment horizontal="left"/>
    </xf>
    <xf numFmtId="49" fontId="1" fillId="0" borderId="1" xfId="1" applyNumberFormat="1" applyFill="1" applyBorder="1" applyProtection="1">
      <protection locked="0"/>
    </xf>
    <xf numFmtId="49" fontId="1" fillId="0" borderId="21" xfId="1" applyNumberFormat="1" applyFill="1" applyBorder="1" applyProtection="1">
      <protection locked="0"/>
    </xf>
    <xf numFmtId="0" fontId="1" fillId="0" borderId="21" xfId="1" applyFill="1" applyBorder="1" applyProtection="1">
      <protection locked="0"/>
    </xf>
    <xf numFmtId="49" fontId="1" fillId="0" borderId="3" xfId="1" applyNumberFormat="1" applyFill="1" applyBorder="1" applyProtection="1">
      <protection locked="0"/>
    </xf>
    <xf numFmtId="49" fontId="1" fillId="0" borderId="4" xfId="1" applyNumberFormat="1" applyFill="1" applyBorder="1" applyProtection="1">
      <protection locked="0"/>
    </xf>
    <xf numFmtId="0" fontId="1" fillId="0" borderId="4" xfId="1" applyFill="1" applyBorder="1" applyProtection="1">
      <protection locked="0"/>
    </xf>
    <xf numFmtId="0" fontId="1" fillId="0" borderId="3" xfId="1" applyFill="1" applyBorder="1" applyProtection="1">
      <protection locked="0"/>
    </xf>
    <xf numFmtId="0" fontId="1" fillId="0" borderId="5" xfId="1" applyFill="1" applyBorder="1" applyProtection="1">
      <protection locked="0"/>
    </xf>
    <xf numFmtId="0" fontId="1" fillId="0" borderId="3" xfId="1" applyBorder="1" applyProtection="1">
      <protection locked="0"/>
    </xf>
    <xf numFmtId="0" fontId="1" fillId="0" borderId="4" xfId="1" applyBorder="1" applyProtection="1">
      <protection locked="0"/>
    </xf>
    <xf numFmtId="0" fontId="1" fillId="0" borderId="6" xfId="1" applyBorder="1" applyProtection="1">
      <protection locked="0"/>
    </xf>
    <xf numFmtId="0" fontId="1" fillId="0" borderId="7" xfId="1" applyBorder="1" applyProtection="1">
      <protection locked="0"/>
    </xf>
    <xf numFmtId="0" fontId="1" fillId="0" borderId="2" xfId="1" applyFill="1" applyBorder="1" applyProtection="1">
      <protection locked="0"/>
    </xf>
    <xf numFmtId="0" fontId="1" fillId="0" borderId="5" xfId="1" applyBorder="1" applyProtection="1">
      <protection locked="0"/>
    </xf>
    <xf numFmtId="0" fontId="1" fillId="0" borderId="8" xfId="1" applyBorder="1" applyProtection="1">
      <protection locked="0"/>
    </xf>
    <xf numFmtId="9" fontId="1" fillId="8" borderId="0" xfId="1" applyNumberFormat="1" applyFill="1" applyAlignment="1">
      <alignment horizontal="left"/>
    </xf>
    <xf numFmtId="0" fontId="1" fillId="0" borderId="12" xfId="1" applyBorder="1" applyAlignment="1">
      <alignment horizontal="left"/>
    </xf>
    <xf numFmtId="0" fontId="1" fillId="0" borderId="27" xfId="1" applyFill="1" applyBorder="1"/>
    <xf numFmtId="0" fontId="1" fillId="0" borderId="41" xfId="1" applyFill="1" applyBorder="1"/>
    <xf numFmtId="9" fontId="1" fillId="8" borderId="33" xfId="2" applyFont="1" applyFill="1" applyBorder="1" applyAlignment="1">
      <alignment horizontal="left" vertical="center"/>
    </xf>
    <xf numFmtId="0" fontId="1" fillId="0" borderId="12" xfId="1" applyBorder="1" applyAlignment="1">
      <alignment horizontal="right"/>
    </xf>
    <xf numFmtId="0" fontId="1" fillId="0" borderId="20" xfId="1" applyBorder="1"/>
    <xf numFmtId="0" fontId="1" fillId="2" borderId="40" xfId="1" applyFill="1" applyBorder="1"/>
    <xf numFmtId="0" fontId="1" fillId="2" borderId="42" xfId="1" applyFill="1" applyBorder="1"/>
    <xf numFmtId="0" fontId="1" fillId="3" borderId="40" xfId="1" applyFill="1" applyBorder="1" applyAlignment="1">
      <alignment horizontal="left" vertical="center"/>
    </xf>
    <xf numFmtId="0" fontId="1" fillId="3" borderId="43" xfId="1" applyFill="1" applyBorder="1" applyAlignment="1">
      <alignment horizontal="left" vertical="center"/>
    </xf>
    <xf numFmtId="0" fontId="1" fillId="4" borderId="43" xfId="1" applyFill="1" applyBorder="1" applyAlignment="1">
      <alignment horizontal="left" vertical="center"/>
    </xf>
    <xf numFmtId="0" fontId="1" fillId="4" borderId="42" xfId="1" applyFill="1" applyBorder="1" applyAlignment="1">
      <alignment horizontal="left" vertical="center"/>
    </xf>
    <xf numFmtId="0" fontId="1" fillId="5" borderId="40" xfId="1" applyFill="1" applyBorder="1" applyAlignment="1">
      <alignment horizontal="left" vertical="center"/>
    </xf>
    <xf numFmtId="0" fontId="1" fillId="5" borderId="43" xfId="1" applyFill="1" applyBorder="1" applyAlignment="1">
      <alignment horizontal="left" vertical="center"/>
    </xf>
    <xf numFmtId="0" fontId="1" fillId="5" borderId="43" xfId="1" applyFill="1" applyBorder="1" applyAlignment="1">
      <alignment horizontal="left" vertical="center" wrapText="1"/>
    </xf>
    <xf numFmtId="0" fontId="1" fillId="5" borderId="42" xfId="1" applyFill="1" applyBorder="1" applyAlignment="1">
      <alignment horizontal="left" vertical="center" wrapText="1"/>
    </xf>
    <xf numFmtId="0" fontId="1" fillId="6" borderId="43" xfId="1" applyFill="1" applyBorder="1"/>
    <xf numFmtId="0" fontId="1" fillId="0" borderId="2" xfId="1" applyFill="1" applyBorder="1"/>
    <xf numFmtId="0" fontId="0" fillId="0" borderId="4" xfId="0" applyBorder="1"/>
    <xf numFmtId="0" fontId="1" fillId="0" borderId="5" xfId="1" applyFill="1" applyBorder="1"/>
    <xf numFmtId="0" fontId="1" fillId="0" borderId="13" xfId="1" applyBorder="1" applyAlignment="1">
      <alignment horizontal="right"/>
    </xf>
    <xf numFmtId="0" fontId="1" fillId="0" borderId="12" xfId="1" applyFill="1" applyBorder="1" applyProtection="1">
      <protection locked="0"/>
    </xf>
    <xf numFmtId="0" fontId="1" fillId="0" borderId="26" xfId="1" applyFill="1" applyBorder="1" applyProtection="1">
      <protection locked="0"/>
    </xf>
    <xf numFmtId="0" fontId="1" fillId="0" borderId="9" xfId="1" applyFill="1" applyBorder="1"/>
    <xf numFmtId="0" fontId="1" fillId="0" borderId="25" xfId="1" applyFill="1" applyBorder="1"/>
    <xf numFmtId="0" fontId="1" fillId="0" borderId="36" xfId="1" applyFill="1" applyBorder="1"/>
    <xf numFmtId="0" fontId="1" fillId="0" borderId="16" xfId="1" applyFill="1" applyBorder="1"/>
    <xf numFmtId="0" fontId="0" fillId="0" borderId="0" xfId="0" applyBorder="1"/>
    <xf numFmtId="0" fontId="1" fillId="3" borderId="46" xfId="1" applyFill="1" applyBorder="1" applyAlignment="1">
      <alignment horizontal="left" vertical="center"/>
    </xf>
    <xf numFmtId="14" fontId="1" fillId="0" borderId="12" xfId="1" applyNumberFormat="1" applyFill="1" applyBorder="1" applyProtection="1">
      <protection locked="0"/>
    </xf>
    <xf numFmtId="14" fontId="1" fillId="0" borderId="26" xfId="1" applyNumberFormat="1" applyFill="1" applyBorder="1" applyProtection="1">
      <protection locked="0"/>
    </xf>
    <xf numFmtId="0" fontId="1" fillId="4" borderId="45" xfId="1" applyFill="1" applyBorder="1" applyAlignment="1">
      <alignment horizontal="left" vertical="center"/>
    </xf>
    <xf numFmtId="0" fontId="1" fillId="0" borderId="36" xfId="1" applyBorder="1"/>
    <xf numFmtId="0" fontId="2" fillId="0" borderId="36" xfId="1" applyFont="1" applyFill="1" applyBorder="1" applyAlignment="1"/>
    <xf numFmtId="0" fontId="1" fillId="0" borderId="36" xfId="1" applyFill="1" applyBorder="1" applyAlignment="1">
      <alignment horizontal="left" vertical="center"/>
    </xf>
    <xf numFmtId="0" fontId="1" fillId="0" borderId="12" xfId="1" applyBorder="1"/>
    <xf numFmtId="0" fontId="1" fillId="0" borderId="26" xfId="1" applyBorder="1"/>
    <xf numFmtId="49" fontId="1" fillId="0" borderId="9" xfId="1" applyNumberFormat="1" applyFill="1" applyBorder="1" applyProtection="1">
      <protection locked="0"/>
    </xf>
    <xf numFmtId="49" fontId="1" fillId="0" borderId="25" xfId="1" applyNumberFormat="1" applyFill="1" applyBorder="1" applyProtection="1">
      <protection locked="0"/>
    </xf>
    <xf numFmtId="0" fontId="1" fillId="8" borderId="0" xfId="1" applyFill="1" applyAlignment="1">
      <alignment horizontal="left" vertical="top"/>
    </xf>
    <xf numFmtId="0" fontId="1" fillId="0" borderId="0" xfId="1" applyFont="1" applyAlignment="1">
      <alignment horizontal="left" vertical="top" wrapText="1"/>
    </xf>
    <xf numFmtId="0" fontId="1" fillId="8" borderId="0" xfId="1" applyFill="1" applyAlignment="1">
      <alignment horizontal="left"/>
    </xf>
    <xf numFmtId="0" fontId="1" fillId="6" borderId="44" xfId="1" applyFill="1" applyBorder="1" applyAlignment="1">
      <alignment horizontal="center"/>
    </xf>
    <xf numFmtId="0" fontId="1" fillId="6" borderId="45" xfId="1" applyFill="1" applyBorder="1" applyAlignment="1">
      <alignment horizontal="center"/>
    </xf>
    <xf numFmtId="0" fontId="1" fillId="6" borderId="46" xfId="1" applyFill="1" applyBorder="1" applyAlignment="1">
      <alignment horizontal="center"/>
    </xf>
    <xf numFmtId="0" fontId="2" fillId="4" borderId="9" xfId="1" applyFont="1" applyFill="1" applyBorder="1" applyAlignment="1">
      <alignment horizontal="center"/>
    </xf>
    <xf numFmtId="0" fontId="2" fillId="4" borderId="21" xfId="1" applyFont="1" applyFill="1" applyBorder="1" applyAlignment="1">
      <alignment horizontal="center"/>
    </xf>
    <xf numFmtId="0" fontId="2" fillId="4" borderId="2" xfId="1" applyFont="1" applyFill="1" applyBorder="1" applyAlignment="1">
      <alignment horizontal="center"/>
    </xf>
    <xf numFmtId="0" fontId="4" fillId="4" borderId="25" xfId="1" applyFont="1" applyFill="1" applyBorder="1" applyAlignment="1">
      <alignment horizontal="center"/>
    </xf>
    <xf numFmtId="0" fontId="4" fillId="4" borderId="4" xfId="1" applyFont="1" applyFill="1" applyBorder="1" applyAlignment="1">
      <alignment horizontal="center"/>
    </xf>
    <xf numFmtId="0" fontId="4" fillId="4" borderId="5" xfId="1" applyFont="1" applyFill="1" applyBorder="1" applyAlignment="1">
      <alignment horizontal="center"/>
    </xf>
    <xf numFmtId="0" fontId="2" fillId="3" borderId="22" xfId="1" applyFont="1" applyFill="1" applyBorder="1" applyAlignment="1">
      <alignment horizontal="center"/>
    </xf>
    <xf numFmtId="0" fontId="2" fillId="3" borderId="23" xfId="1" applyFont="1" applyFill="1" applyBorder="1" applyAlignment="1">
      <alignment horizontal="center"/>
    </xf>
    <xf numFmtId="0" fontId="2" fillId="5" borderId="1" xfId="1" applyFont="1" applyFill="1" applyBorder="1" applyAlignment="1">
      <alignment horizontal="center"/>
    </xf>
    <xf numFmtId="0" fontId="2" fillId="5" borderId="21" xfId="1" applyFont="1" applyFill="1" applyBorder="1" applyAlignment="1">
      <alignment horizontal="center"/>
    </xf>
    <xf numFmtId="0" fontId="2" fillId="5" borderId="2" xfId="1" applyFont="1" applyFill="1" applyBorder="1" applyAlignment="1">
      <alignment horizontal="center"/>
    </xf>
    <xf numFmtId="0" fontId="4" fillId="5" borderId="3" xfId="1" applyFont="1" applyFill="1" applyBorder="1" applyAlignment="1">
      <alignment horizontal="center"/>
    </xf>
    <xf numFmtId="0" fontId="4" fillId="5" borderId="4" xfId="1" applyFont="1" applyFill="1" applyBorder="1" applyAlignment="1">
      <alignment horizontal="center"/>
    </xf>
    <xf numFmtId="0" fontId="4" fillId="5" borderId="5" xfId="1" applyFont="1" applyFill="1" applyBorder="1" applyAlignment="1">
      <alignment horizontal="center"/>
    </xf>
    <xf numFmtId="0" fontId="2" fillId="6" borderId="1" xfId="1" applyFont="1" applyFill="1" applyBorder="1" applyAlignment="1">
      <alignment horizontal="center"/>
    </xf>
    <xf numFmtId="0" fontId="2" fillId="6" borderId="9" xfId="1" applyFont="1" applyFill="1" applyBorder="1" applyAlignment="1">
      <alignment horizontal="center"/>
    </xf>
    <xf numFmtId="0" fontId="2" fillId="6" borderId="21" xfId="1" applyFont="1" applyFill="1" applyBorder="1" applyAlignment="1">
      <alignment horizontal="center"/>
    </xf>
    <xf numFmtId="0" fontId="2" fillId="6" borderId="2" xfId="1" applyFont="1" applyFill="1" applyBorder="1" applyAlignment="1">
      <alignment horizontal="center"/>
    </xf>
    <xf numFmtId="0" fontId="2" fillId="6" borderId="10" xfId="1" applyFont="1" applyFill="1" applyBorder="1" applyAlignment="1">
      <alignment horizontal="center"/>
    </xf>
    <xf numFmtId="0" fontId="2" fillId="6" borderId="11" xfId="1" applyFont="1" applyFill="1" applyBorder="1" applyAlignment="1">
      <alignment horizontal="center"/>
    </xf>
    <xf numFmtId="0" fontId="2" fillId="6" borderId="19" xfId="1" applyFont="1" applyFill="1" applyBorder="1" applyAlignment="1">
      <alignment horizontal="center"/>
    </xf>
    <xf numFmtId="0" fontId="2" fillId="6" borderId="3" xfId="1" applyFont="1" applyFill="1" applyBorder="1" applyAlignment="1">
      <alignment horizontal="center"/>
    </xf>
    <xf numFmtId="0" fontId="2" fillId="6" borderId="4" xfId="1" applyFont="1" applyFill="1" applyBorder="1" applyAlignment="1">
      <alignment horizontal="center"/>
    </xf>
    <xf numFmtId="0" fontId="2" fillId="6" borderId="5" xfId="1" applyFont="1" applyFill="1" applyBorder="1" applyAlignment="1">
      <alignment horizontal="center"/>
    </xf>
    <xf numFmtId="0" fontId="1" fillId="0" borderId="0" xfId="1" applyAlignment="1">
      <alignment horizontal="left" vertical="center" wrapText="1"/>
    </xf>
    <xf numFmtId="1" fontId="2" fillId="5" borderId="10" xfId="1" applyNumberFormat="1" applyFont="1" applyFill="1" applyBorder="1" applyAlignment="1">
      <alignment horizontal="center"/>
    </xf>
    <xf numFmtId="1" fontId="2" fillId="5" borderId="19" xfId="1" applyNumberFormat="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0" fontId="4" fillId="3" borderId="27" xfId="1" applyFont="1" applyFill="1" applyBorder="1" applyAlignment="1">
      <alignment horizontal="center"/>
    </xf>
    <xf numFmtId="0" fontId="4" fillId="3" borderId="4" xfId="1" applyFont="1" applyFill="1" applyBorder="1" applyAlignment="1">
      <alignment horizontal="center"/>
    </xf>
    <xf numFmtId="0" fontId="2" fillId="6" borderId="18" xfId="1" applyFont="1" applyFill="1" applyBorder="1" applyAlignment="1">
      <alignment horizontal="left" vertical="center" wrapText="1"/>
    </xf>
    <xf numFmtId="0" fontId="2" fillId="6" borderId="16" xfId="1" applyFont="1" applyFill="1" applyBorder="1" applyAlignment="1">
      <alignment horizontal="left" vertical="center" wrapText="1"/>
    </xf>
    <xf numFmtId="0" fontId="2" fillId="7" borderId="10" xfId="1" applyFont="1" applyFill="1" applyBorder="1" applyAlignment="1">
      <alignment horizontal="center"/>
    </xf>
    <xf numFmtId="0" fontId="2" fillId="7" borderId="9" xfId="1" applyFont="1" applyFill="1" applyBorder="1" applyAlignment="1">
      <alignment horizontal="center"/>
    </xf>
    <xf numFmtId="0" fontId="2" fillId="7" borderId="12" xfId="1" applyFont="1" applyFill="1" applyBorder="1" applyAlignment="1">
      <alignment horizontal="center"/>
    </xf>
    <xf numFmtId="0" fontId="2" fillId="7" borderId="19" xfId="1" applyFont="1" applyFill="1" applyBorder="1" applyAlignment="1">
      <alignment horizontal="center"/>
    </xf>
    <xf numFmtId="0" fontId="1" fillId="6" borderId="29" xfId="1" applyFill="1" applyBorder="1" applyAlignment="1">
      <alignment horizontal="center"/>
    </xf>
    <xf numFmtId="0" fontId="1" fillId="6" borderId="28" xfId="1" applyFill="1" applyBorder="1" applyAlignment="1">
      <alignment horizontal="center"/>
    </xf>
    <xf numFmtId="0" fontId="2" fillId="4" borderId="10" xfId="1" applyFont="1" applyFill="1" applyBorder="1" applyAlignment="1">
      <alignment horizontal="center"/>
    </xf>
    <xf numFmtId="0" fontId="2" fillId="4" borderId="11" xfId="1" applyFont="1" applyFill="1" applyBorder="1" applyAlignment="1">
      <alignment horizontal="center"/>
    </xf>
    <xf numFmtId="0" fontId="2" fillId="4" borderId="19" xfId="1" applyFont="1" applyFill="1" applyBorder="1" applyAlignment="1">
      <alignment horizontal="center"/>
    </xf>
    <xf numFmtId="0" fontId="4" fillId="4" borderId="24" xfId="1" applyFont="1" applyFill="1" applyBorder="1" applyAlignment="1">
      <alignment horizontal="center"/>
    </xf>
    <xf numFmtId="0" fontId="4" fillId="4" borderId="27" xfId="1" applyFont="1" applyFill="1" applyBorder="1" applyAlignment="1">
      <alignment horizontal="center"/>
    </xf>
    <xf numFmtId="0" fontId="4" fillId="4" borderId="20" xfId="1" applyFont="1" applyFill="1" applyBorder="1" applyAlignment="1">
      <alignment horizontal="center"/>
    </xf>
    <xf numFmtId="0" fontId="2" fillId="3" borderId="17" xfId="1" applyFont="1" applyFill="1" applyBorder="1" applyAlignment="1">
      <alignment horizontal="center"/>
    </xf>
    <xf numFmtId="0" fontId="4" fillId="3" borderId="5" xfId="1" applyFont="1" applyFill="1" applyBorder="1" applyAlignment="1">
      <alignment horizontal="center"/>
    </xf>
    <xf numFmtId="0" fontId="2" fillId="2" borderId="18" xfId="1" applyFont="1" applyFill="1" applyBorder="1" applyAlignment="1">
      <alignment horizontal="left" vertical="center"/>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1" fillId="0" borderId="0" xfId="1" applyAlignment="1">
      <alignment horizontal="center"/>
    </xf>
  </cellXfs>
  <cellStyles count="3">
    <cellStyle name="Prozent 2" xfId="2" xr:uid="{00000000-0005-0000-0000-000000000000}"/>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workbookViewId="0">
      <selection activeCell="C10" sqref="C10"/>
    </sheetView>
  </sheetViews>
  <sheetFormatPr baseColWidth="10" defaultRowHeight="15" x14ac:dyDescent="0.25"/>
  <cols>
    <col min="11" max="11" width="77.28515625" customWidth="1"/>
  </cols>
  <sheetData>
    <row r="1" spans="1:11" x14ac:dyDescent="0.25">
      <c r="A1" s="14" t="s">
        <v>76</v>
      </c>
      <c r="B1" s="10"/>
      <c r="C1" s="10"/>
      <c r="D1" s="10"/>
      <c r="E1" s="10"/>
      <c r="F1" s="10"/>
      <c r="G1" s="10"/>
      <c r="H1" s="10"/>
      <c r="I1" s="10"/>
      <c r="J1" s="10"/>
      <c r="K1" s="10"/>
    </row>
    <row r="3" spans="1:11" x14ac:dyDescent="0.25">
      <c r="A3" s="11" t="s">
        <v>65</v>
      </c>
      <c r="B3" s="10"/>
      <c r="C3" s="10"/>
      <c r="D3" s="10"/>
      <c r="E3" s="10"/>
      <c r="F3" s="10"/>
      <c r="G3" s="10"/>
      <c r="H3" s="10"/>
      <c r="I3" s="10"/>
      <c r="J3" s="10"/>
      <c r="K3" s="10"/>
    </row>
    <row r="4" spans="1:11" x14ac:dyDescent="0.25">
      <c r="A4" s="16" t="s">
        <v>66</v>
      </c>
      <c r="B4" s="10"/>
      <c r="C4" s="10"/>
      <c r="D4" s="10"/>
      <c r="E4" s="10"/>
      <c r="F4" s="10"/>
      <c r="G4" s="10"/>
      <c r="H4" s="10"/>
      <c r="I4" s="10"/>
      <c r="J4" s="10"/>
      <c r="K4" s="10"/>
    </row>
    <row r="6" spans="1:11" x14ac:dyDescent="0.25">
      <c r="A6" s="11" t="s">
        <v>67</v>
      </c>
      <c r="B6" s="10"/>
      <c r="C6" s="10"/>
      <c r="D6" s="10"/>
      <c r="E6" s="10"/>
      <c r="F6" s="10"/>
      <c r="G6" s="10"/>
      <c r="H6" s="10"/>
      <c r="I6" s="10"/>
      <c r="J6" s="10"/>
      <c r="K6" s="10"/>
    </row>
    <row r="7" spans="1:11" x14ac:dyDescent="0.25">
      <c r="A7" s="17">
        <v>2022</v>
      </c>
      <c r="B7" s="10"/>
      <c r="C7" s="10"/>
      <c r="D7" s="10"/>
      <c r="E7" s="10"/>
      <c r="F7" s="10"/>
      <c r="G7" s="10"/>
      <c r="H7" s="10"/>
      <c r="I7" s="10"/>
      <c r="J7" s="10"/>
      <c r="K7" s="10"/>
    </row>
    <row r="8" spans="1:11" x14ac:dyDescent="0.25">
      <c r="A8" s="13"/>
      <c r="B8" s="10"/>
      <c r="C8" s="10"/>
      <c r="D8" s="10"/>
      <c r="E8" s="10"/>
      <c r="F8" s="10"/>
      <c r="G8" s="10"/>
      <c r="H8" s="10"/>
      <c r="I8" s="10"/>
      <c r="J8" s="10"/>
      <c r="K8" s="10"/>
    </row>
    <row r="9" spans="1:11" x14ac:dyDescent="0.25">
      <c r="A9" s="11" t="s">
        <v>68</v>
      </c>
      <c r="B9" s="10"/>
      <c r="C9" s="10"/>
      <c r="D9" s="10"/>
      <c r="E9" s="10"/>
      <c r="F9" s="10"/>
      <c r="G9" s="10"/>
      <c r="H9" s="10"/>
      <c r="I9" s="10"/>
      <c r="J9" s="10"/>
      <c r="K9" s="10"/>
    </row>
    <row r="10" spans="1:11" x14ac:dyDescent="0.25">
      <c r="A10" s="18">
        <v>44693</v>
      </c>
      <c r="B10" s="10"/>
      <c r="C10" s="10"/>
      <c r="D10" s="10"/>
      <c r="E10" s="10"/>
      <c r="F10" s="10"/>
      <c r="G10" s="10"/>
      <c r="H10" s="10"/>
      <c r="I10" s="10"/>
      <c r="J10" s="10"/>
      <c r="K10" s="10"/>
    </row>
    <row r="11" spans="1:11" x14ac:dyDescent="0.25">
      <c r="A11" s="13"/>
      <c r="B11" s="10"/>
      <c r="C11" s="10"/>
      <c r="D11" s="10"/>
      <c r="E11" s="10"/>
      <c r="F11" s="10"/>
      <c r="G11" s="10"/>
      <c r="H11" s="10"/>
      <c r="I11" s="10"/>
      <c r="J11" s="10"/>
      <c r="K11" s="10"/>
    </row>
    <row r="12" spans="1:11" x14ac:dyDescent="0.25">
      <c r="A12" s="11" t="s">
        <v>69</v>
      </c>
      <c r="B12" s="10"/>
      <c r="C12" s="10"/>
      <c r="D12" s="10"/>
      <c r="E12" s="10"/>
      <c r="F12" s="10"/>
      <c r="G12" s="10"/>
      <c r="H12" s="10"/>
      <c r="I12" s="10"/>
      <c r="J12" s="10"/>
      <c r="K12" s="10"/>
    </row>
    <row r="13" spans="1:11" ht="118.15" customHeight="1" x14ac:dyDescent="0.25">
      <c r="A13" s="196" t="s">
        <v>70</v>
      </c>
      <c r="B13" s="196"/>
      <c r="C13" s="196"/>
      <c r="D13" s="196"/>
      <c r="E13" s="196"/>
      <c r="F13" s="196"/>
      <c r="G13" s="196"/>
      <c r="H13" s="196"/>
      <c r="I13" s="196"/>
      <c r="J13" s="196"/>
      <c r="K13" s="196"/>
    </row>
    <row r="14" spans="1:11" x14ac:dyDescent="0.25">
      <c r="A14" s="13"/>
      <c r="B14" s="10"/>
      <c r="C14" s="10"/>
      <c r="D14" s="10"/>
      <c r="E14" s="10"/>
      <c r="F14" s="10"/>
      <c r="G14" s="10"/>
      <c r="H14" s="10"/>
      <c r="I14" s="10"/>
      <c r="J14" s="10"/>
      <c r="K14" s="10"/>
    </row>
    <row r="15" spans="1:11" x14ac:dyDescent="0.25">
      <c r="A15" s="13" t="s">
        <v>71</v>
      </c>
      <c r="B15" s="10"/>
      <c r="C15" s="10"/>
      <c r="D15" s="10"/>
      <c r="E15" s="10"/>
      <c r="F15" s="10"/>
      <c r="G15" s="10"/>
      <c r="H15" s="10"/>
      <c r="I15" s="10"/>
      <c r="J15" s="10"/>
      <c r="K15" s="10"/>
    </row>
    <row r="16" spans="1:11" x14ac:dyDescent="0.25">
      <c r="A16" s="11"/>
      <c r="B16" s="10"/>
      <c r="C16" s="10"/>
      <c r="D16" s="10"/>
      <c r="E16" s="10"/>
      <c r="F16" s="10"/>
      <c r="G16" s="10"/>
      <c r="H16" s="10"/>
      <c r="I16" s="10"/>
      <c r="J16" s="10"/>
      <c r="K16" s="10"/>
    </row>
    <row r="17" spans="1:11" x14ac:dyDescent="0.25">
      <c r="A17" s="15" t="s">
        <v>72</v>
      </c>
      <c r="B17" s="10"/>
      <c r="C17" s="10"/>
      <c r="D17" s="10"/>
      <c r="E17" s="10"/>
      <c r="F17" s="10"/>
      <c r="G17" s="10"/>
      <c r="H17" s="10"/>
      <c r="I17" s="10"/>
      <c r="J17" s="10"/>
      <c r="K17" s="10"/>
    </row>
    <row r="18" spans="1:11" x14ac:dyDescent="0.25">
      <c r="A18" s="197" t="str">
        <f>IF('Neue Fahrzeuge 3.2.2_3.2.3'!$AD$16&gt;0,Basisblatt!$A$89,IF('Neue Fahrzeuge 3.2.2_3.2.3'!Z16=0,Basisblatt!$A$90,Basisblatt!$A$91))</f>
        <v>Nachweis ok</v>
      </c>
      <c r="B18" s="197"/>
      <c r="C18" s="197"/>
      <c r="D18" s="197"/>
      <c r="E18" s="197"/>
      <c r="F18" s="197"/>
      <c r="G18" s="197"/>
      <c r="H18" s="197"/>
      <c r="I18" s="197"/>
      <c r="J18" s="197"/>
      <c r="K18" s="197"/>
    </row>
    <row r="19" spans="1:11" x14ac:dyDescent="0.25">
      <c r="A19" s="12"/>
      <c r="B19" s="10"/>
      <c r="C19" s="10"/>
      <c r="D19" s="10"/>
      <c r="E19" s="10"/>
      <c r="F19" s="10"/>
      <c r="G19" s="10"/>
      <c r="H19" s="10"/>
      <c r="I19" s="10"/>
      <c r="J19" s="10"/>
      <c r="K19" s="10"/>
    </row>
    <row r="20" spans="1:11" x14ac:dyDescent="0.25">
      <c r="A20" s="15" t="s">
        <v>73</v>
      </c>
      <c r="B20" s="10"/>
      <c r="C20" s="10"/>
      <c r="D20" s="10"/>
      <c r="E20" s="10"/>
      <c r="F20" s="10"/>
      <c r="G20" s="10"/>
      <c r="H20" s="10"/>
      <c r="I20" s="10"/>
      <c r="J20" s="10"/>
      <c r="K20" s="10"/>
    </row>
    <row r="21" spans="1:11" x14ac:dyDescent="0.25">
      <c r="A21" s="197" t="str">
        <f>IF('Neue Fahrzeuge 3.2.2_3.2.3'!$AD$16&gt;0,Basisblatt!$A$89,IF('Neue Fahrzeuge 3.2.2_3.2.3'!AB16=0,Basisblatt!$A$90,Basisblatt!$A$91))</f>
        <v>Nachweis ok</v>
      </c>
      <c r="B21" s="197"/>
      <c r="C21" s="197"/>
      <c r="D21" s="197"/>
      <c r="E21" s="197"/>
      <c r="F21" s="197"/>
      <c r="G21" s="197"/>
      <c r="H21" s="197"/>
      <c r="I21" s="197"/>
      <c r="J21" s="197"/>
      <c r="K21" s="197"/>
    </row>
    <row r="22" spans="1:11" x14ac:dyDescent="0.25">
      <c r="A22" s="12"/>
      <c r="B22" s="10"/>
      <c r="C22" s="10"/>
      <c r="D22" s="10"/>
      <c r="E22" s="10"/>
      <c r="F22" s="10"/>
      <c r="G22" s="10"/>
      <c r="H22" s="10"/>
      <c r="I22" s="10"/>
      <c r="J22" s="10"/>
      <c r="K22" s="10"/>
    </row>
    <row r="23" spans="1:11" x14ac:dyDescent="0.25">
      <c r="A23" s="15" t="s">
        <v>74</v>
      </c>
      <c r="B23" s="10"/>
      <c r="C23" s="10"/>
      <c r="D23" s="10"/>
      <c r="E23" s="10"/>
      <c r="F23" s="10"/>
      <c r="G23" s="10"/>
      <c r="H23" s="10"/>
      <c r="I23" s="10"/>
      <c r="J23" s="10"/>
      <c r="K23" s="10"/>
    </row>
    <row r="24" spans="1:11" x14ac:dyDescent="0.25">
      <c r="A24" s="197" t="str">
        <f>IF('Modernisierung 3.2.4'!S15&gt;0,Basisblatt!$A$89,IF(OR('Modernisierung 3.2.4'!H8&gt;='Modernisierung 3.2.4'!G8,'Modernisierung 3.2.4'!H8="ja")=TRUE,Basisblatt!$A$90,Basisblatt!$A$91))</f>
        <v>Nachweis ok</v>
      </c>
      <c r="B24" s="197"/>
      <c r="C24" s="197"/>
      <c r="D24" s="197"/>
      <c r="E24" s="197"/>
      <c r="F24" s="197"/>
      <c r="G24" s="197"/>
      <c r="H24" s="197"/>
      <c r="I24" s="197"/>
      <c r="J24" s="197"/>
      <c r="K24" s="197"/>
    </row>
    <row r="25" spans="1:11" x14ac:dyDescent="0.25">
      <c r="A25" s="12"/>
      <c r="B25" s="10"/>
      <c r="C25" s="10"/>
      <c r="D25" s="10"/>
      <c r="E25" s="10"/>
      <c r="F25" s="10"/>
      <c r="G25" s="10"/>
      <c r="H25" s="10"/>
      <c r="I25" s="10"/>
      <c r="J25" s="10"/>
      <c r="K25" s="10"/>
    </row>
    <row r="26" spans="1:11" x14ac:dyDescent="0.25">
      <c r="A26" s="15" t="s">
        <v>75</v>
      </c>
      <c r="B26" s="10"/>
      <c r="C26" s="10"/>
      <c r="D26" s="10"/>
      <c r="E26" s="10"/>
      <c r="F26" s="10"/>
      <c r="G26" s="10"/>
      <c r="H26" s="10"/>
      <c r="I26" s="10"/>
      <c r="J26" s="10"/>
      <c r="K26" s="10"/>
    </row>
    <row r="27" spans="1:11" x14ac:dyDescent="0.25">
      <c r="A27" s="197" t="str">
        <f>IF('EMob_Segmente 3.2.5_3.2.6'!L25&gt;0,Basisblatt!$A$89,IF(OR('EMob_Segmente 3.2.5_3.2.6'!D16&gt;='EMob_Segmente 3.2.5_3.2.6'!D14,'EMob_Segmente 3.2.5_3.2.6'!D16="ja")=TRUE,Basisblatt!$A$90,Basisblatt!$A$91))</f>
        <v>Nachweis ok</v>
      </c>
      <c r="B27" s="197"/>
      <c r="C27" s="197"/>
      <c r="D27" s="197"/>
      <c r="E27" s="197"/>
      <c r="F27" s="197"/>
      <c r="G27" s="197"/>
      <c r="H27" s="197"/>
      <c r="I27" s="197"/>
      <c r="J27" s="197"/>
      <c r="K27" s="197"/>
    </row>
    <row r="28" spans="1:11" x14ac:dyDescent="0.25">
      <c r="A28" s="12"/>
      <c r="B28" s="10"/>
      <c r="C28" s="10"/>
      <c r="D28" s="10"/>
      <c r="E28" s="10"/>
      <c r="F28" s="10"/>
      <c r="G28" s="10"/>
      <c r="H28" s="10"/>
      <c r="I28" s="10"/>
      <c r="J28" s="10"/>
      <c r="K28" s="10"/>
    </row>
    <row r="29" spans="1:11" x14ac:dyDescent="0.25">
      <c r="A29" s="15" t="s">
        <v>156</v>
      </c>
      <c r="B29" s="10"/>
      <c r="C29" s="10"/>
      <c r="D29" s="10"/>
      <c r="E29" s="10"/>
      <c r="F29" s="10"/>
      <c r="G29" s="10"/>
      <c r="H29" s="10"/>
      <c r="I29" s="10"/>
      <c r="J29" s="10"/>
      <c r="K29" s="10"/>
    </row>
    <row r="30" spans="1:11" x14ac:dyDescent="0.25">
      <c r="A30" s="195" t="str">
        <f>IF('EMob_Segmente 3.2.5_3.2.6'!L25&gt;0,Basisblatt!$A$89,IF(OR(AND('EMob_Segmente 3.2.5_3.2.6'!D10&gt;='EMob_Segmente 3.2.5_3.2.6'!D7,'EMob_Segmente 3.2.5_3.2.6'!D11&gt;='EMob_Segmente 3.2.5_3.2.6'!D8,'EMob_Segmente 3.2.5_3.2.6'!D12='EMob_Segmente 3.2.5_3.2.6'!D9),AND('EMob_Segmente 3.2.5_3.2.6'!D10="ja",'EMob_Segmente 3.2.5_3.2.6'!D11="ja",'EMob_Segmente 3.2.5_3.2.6'!D12="ja"))=TRUE,Basisblatt!$A$90,Basisblatt!$A$91))</f>
        <v>Nachweis ok</v>
      </c>
      <c r="B30" s="195"/>
      <c r="C30" s="195"/>
      <c r="D30" s="195"/>
      <c r="E30" s="195"/>
      <c r="F30" s="195"/>
      <c r="G30" s="195"/>
      <c r="H30" s="195"/>
      <c r="I30" s="195"/>
      <c r="J30" s="195"/>
      <c r="K30" s="195"/>
    </row>
  </sheetData>
  <sheetProtection password="F289" sheet="1" objects="1" scenarios="1"/>
  <mergeCells count="6">
    <mergeCell ref="A30:K30"/>
    <mergeCell ref="A13:K13"/>
    <mergeCell ref="A18:K18"/>
    <mergeCell ref="A21:K21"/>
    <mergeCell ref="A24:K24"/>
    <mergeCell ref="A27:K2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33"/>
  <sheetViews>
    <sheetView topLeftCell="D7" workbookViewId="0">
      <selection activeCell="M17" sqref="M17:N17"/>
    </sheetView>
  </sheetViews>
  <sheetFormatPr baseColWidth="10" defaultRowHeight="15" x14ac:dyDescent="0.25"/>
  <cols>
    <col min="1" max="1" width="8.7109375" customWidth="1"/>
    <col min="2" max="2" width="8.5703125" customWidth="1"/>
    <col min="3" max="3" width="2.7109375" customWidth="1"/>
    <col min="4" max="4" width="22" customWidth="1"/>
    <col min="5" max="5" width="22.140625" customWidth="1"/>
    <col min="6" max="8" width="21.85546875" customWidth="1"/>
    <col min="9" max="9" width="12.7109375" bestFit="1" customWidth="1"/>
    <col min="10" max="10" width="14.140625" bestFit="1" customWidth="1"/>
    <col min="11" max="11" width="3.42578125" customWidth="1"/>
    <col min="12" max="14" width="16.7109375" customWidth="1"/>
    <col min="15" max="15" width="18.140625" customWidth="1"/>
    <col min="16" max="16" width="20.7109375" customWidth="1"/>
    <col min="17" max="17" width="3.85546875" customWidth="1"/>
    <col min="19" max="19" width="16.42578125" customWidth="1"/>
    <col min="20" max="20" width="28.28515625" customWidth="1"/>
    <col min="21" max="21" width="27.42578125" customWidth="1"/>
    <col min="23" max="23" width="21.140625" customWidth="1"/>
    <col min="24" max="24" width="4" style="183" customWidth="1"/>
    <col min="31" max="31" width="4" customWidth="1"/>
    <col min="32" max="32" width="13.28515625" customWidth="1"/>
    <col min="33" max="34" width="14.28515625" customWidth="1"/>
  </cols>
  <sheetData>
    <row r="1" spans="1:34" x14ac:dyDescent="0.25">
      <c r="A1" s="23" t="s">
        <v>77</v>
      </c>
      <c r="B1" s="19"/>
      <c r="C1" s="19"/>
      <c r="D1" s="19"/>
      <c r="E1" s="19"/>
      <c r="F1" s="19"/>
      <c r="G1" s="21"/>
      <c r="H1" s="19"/>
      <c r="I1" s="19"/>
      <c r="J1" s="19"/>
      <c r="K1" s="19"/>
      <c r="L1" s="19"/>
      <c r="M1" s="19"/>
      <c r="N1" s="19"/>
      <c r="O1" s="19"/>
      <c r="P1" s="19"/>
      <c r="Q1" s="19"/>
      <c r="R1" s="19"/>
      <c r="S1" s="19"/>
      <c r="T1" s="19"/>
      <c r="U1" s="19"/>
      <c r="V1" s="19"/>
      <c r="W1" s="19"/>
      <c r="X1" s="8"/>
      <c r="Y1" s="19"/>
      <c r="Z1" s="19"/>
      <c r="AA1" s="19"/>
      <c r="AB1" s="19"/>
      <c r="AC1" s="19"/>
      <c r="AD1" s="19"/>
      <c r="AE1" s="19"/>
      <c r="AF1" s="19"/>
      <c r="AG1" s="19"/>
      <c r="AH1" s="19"/>
    </row>
    <row r="2" spans="1:34" x14ac:dyDescent="0.25">
      <c r="A2" s="19"/>
      <c r="B2" s="19"/>
      <c r="C2" s="19"/>
      <c r="D2" s="19"/>
      <c r="E2" s="19"/>
      <c r="F2" s="19"/>
      <c r="G2" s="21"/>
      <c r="H2" s="19"/>
      <c r="I2" s="19"/>
      <c r="J2" s="19"/>
      <c r="K2" s="19"/>
      <c r="L2" s="19"/>
      <c r="M2" s="19"/>
      <c r="N2" s="19"/>
      <c r="O2" s="19"/>
      <c r="P2" s="19"/>
      <c r="Q2" s="19"/>
      <c r="R2" s="19"/>
      <c r="S2" s="19"/>
      <c r="T2" s="19"/>
      <c r="U2" s="19"/>
      <c r="V2" s="19"/>
      <c r="W2" s="19"/>
      <c r="X2" s="8"/>
      <c r="Y2" s="19"/>
      <c r="Z2" s="19"/>
      <c r="AA2" s="19"/>
      <c r="AB2" s="19"/>
      <c r="AC2" s="19"/>
      <c r="AD2" s="19"/>
      <c r="AE2" s="19"/>
      <c r="AF2" s="19"/>
      <c r="AG2" s="19"/>
      <c r="AH2" s="19"/>
    </row>
    <row r="3" spans="1:34" x14ac:dyDescent="0.25">
      <c r="A3" s="22" t="s">
        <v>78</v>
      </c>
      <c r="B3" s="19"/>
      <c r="C3" s="19"/>
      <c r="D3" s="19"/>
      <c r="E3" s="19"/>
      <c r="F3" s="19"/>
      <c r="G3" s="21"/>
      <c r="H3" s="19"/>
      <c r="I3" s="19"/>
      <c r="J3" s="19"/>
      <c r="K3" s="19"/>
      <c r="L3" s="19"/>
      <c r="M3" s="19"/>
      <c r="N3" s="19"/>
      <c r="O3" s="19"/>
      <c r="P3" s="19"/>
      <c r="Q3" s="19"/>
      <c r="R3" s="19"/>
      <c r="S3" s="19"/>
      <c r="T3" s="19"/>
      <c r="U3" s="19"/>
      <c r="V3" s="19"/>
      <c r="W3" s="19"/>
      <c r="X3" s="8"/>
      <c r="Y3" s="19"/>
      <c r="Z3" s="19"/>
      <c r="AA3" s="19"/>
      <c r="AB3" s="19"/>
      <c r="AC3" s="19"/>
      <c r="AD3" s="19"/>
      <c r="AE3" s="19"/>
      <c r="AF3" s="19"/>
      <c r="AG3" s="19"/>
      <c r="AH3" s="19"/>
    </row>
    <row r="4" spans="1:34" ht="132" customHeight="1" x14ac:dyDescent="0.25">
      <c r="A4" s="225" t="s">
        <v>79</v>
      </c>
      <c r="B4" s="225"/>
      <c r="C4" s="225"/>
      <c r="D4" s="225"/>
      <c r="E4" s="225"/>
      <c r="F4" s="225"/>
      <c r="G4" s="225"/>
      <c r="H4" s="225"/>
      <c r="I4" s="225"/>
      <c r="J4" s="225"/>
      <c r="K4" s="19"/>
      <c r="L4" s="19"/>
      <c r="M4" s="19"/>
      <c r="N4" s="19"/>
      <c r="O4" s="19"/>
      <c r="P4" s="19"/>
      <c r="Q4" s="19"/>
      <c r="R4" s="19"/>
      <c r="S4" s="19"/>
      <c r="T4" s="19"/>
      <c r="U4" s="19"/>
      <c r="V4" s="19"/>
      <c r="W4" s="19"/>
      <c r="X4" s="8"/>
      <c r="Y4" s="19"/>
      <c r="Z4" s="19"/>
      <c r="AA4" s="19"/>
      <c r="AB4" s="19"/>
      <c r="AC4" s="19"/>
      <c r="AD4" s="19"/>
      <c r="AE4" s="19"/>
      <c r="AF4" s="19"/>
      <c r="AG4" s="19"/>
      <c r="AH4" s="19"/>
    </row>
    <row r="5" spans="1:34" x14ac:dyDescent="0.25">
      <c r="A5" s="19"/>
      <c r="B5" s="19"/>
      <c r="C5" s="19"/>
      <c r="D5" s="19"/>
      <c r="E5" s="19"/>
      <c r="F5" s="19"/>
      <c r="G5" s="21"/>
      <c r="H5" s="19"/>
      <c r="I5" s="19"/>
      <c r="J5" s="19"/>
      <c r="K5" s="19"/>
      <c r="L5" s="19"/>
      <c r="M5" s="19"/>
      <c r="N5" s="19"/>
      <c r="O5" s="19"/>
      <c r="P5" s="19"/>
      <c r="Q5" s="19"/>
      <c r="R5" s="19"/>
      <c r="S5" s="19"/>
      <c r="T5" s="19"/>
      <c r="U5" s="19"/>
      <c r="V5" s="19"/>
      <c r="W5" s="19"/>
      <c r="X5" s="8"/>
      <c r="Y5" s="19"/>
      <c r="Z5" s="19"/>
      <c r="AA5" s="19"/>
      <c r="AB5" s="19"/>
      <c r="AC5" s="19"/>
      <c r="AD5" s="19"/>
      <c r="AE5" s="19"/>
      <c r="AF5" s="19"/>
      <c r="AG5" s="19"/>
      <c r="AH5" s="19"/>
    </row>
    <row r="6" spans="1:34" ht="15.75" thickBot="1" x14ac:dyDescent="0.3">
      <c r="A6" s="19"/>
      <c r="B6" s="19"/>
      <c r="C6" s="19"/>
      <c r="D6" s="19"/>
      <c r="E6" s="19"/>
      <c r="F6" s="19"/>
      <c r="G6" s="21"/>
      <c r="H6" s="19"/>
      <c r="I6" s="19"/>
      <c r="J6" s="19"/>
      <c r="K6" s="19"/>
      <c r="L6" s="19"/>
      <c r="M6" s="19"/>
      <c r="N6" s="19"/>
      <c r="O6" s="19"/>
      <c r="P6" s="19"/>
      <c r="Q6" s="19"/>
      <c r="R6" s="19"/>
      <c r="S6" s="19"/>
      <c r="T6" s="19"/>
      <c r="U6" s="19"/>
      <c r="V6" s="19"/>
      <c r="W6" s="19"/>
      <c r="X6" s="8"/>
      <c r="Y6" s="19"/>
      <c r="Z6" s="19"/>
      <c r="AA6" s="19"/>
      <c r="AB6" s="19"/>
      <c r="AC6" s="19"/>
      <c r="AD6" s="19"/>
      <c r="AE6" s="19"/>
      <c r="AF6" s="19"/>
      <c r="AG6" s="19"/>
      <c r="AH6" s="19"/>
    </row>
    <row r="7" spans="1:34" x14ac:dyDescent="0.25">
      <c r="A7" s="19"/>
      <c r="B7" s="19"/>
      <c r="C7" s="19"/>
      <c r="D7" s="25" t="s">
        <v>67</v>
      </c>
      <c r="E7" s="20">
        <v>2018</v>
      </c>
      <c r="F7" s="226" t="s">
        <v>80</v>
      </c>
      <c r="G7" s="227"/>
      <c r="H7" s="19"/>
      <c r="I7" s="19"/>
      <c r="J7" s="19"/>
      <c r="K7" s="19"/>
      <c r="L7" s="19"/>
      <c r="M7" s="19"/>
      <c r="N7" s="19"/>
      <c r="O7" s="19"/>
      <c r="P7" s="19"/>
      <c r="Q7" s="19"/>
      <c r="R7" s="19"/>
      <c r="S7" s="19"/>
      <c r="T7" s="19"/>
      <c r="U7" s="19"/>
      <c r="V7" s="19"/>
      <c r="W7" s="19"/>
      <c r="X7" s="8"/>
      <c r="Y7" s="19"/>
      <c r="Z7" s="19"/>
      <c r="AA7" s="19"/>
      <c r="AB7" s="19"/>
      <c r="AC7" s="19"/>
      <c r="AD7" s="19"/>
      <c r="AE7" s="19"/>
      <c r="AF7" s="19"/>
      <c r="AG7" s="19"/>
      <c r="AH7" s="19"/>
    </row>
    <row r="8" spans="1:34" ht="15.75" thickBot="1" x14ac:dyDescent="0.3">
      <c r="A8" s="19"/>
      <c r="B8" s="19"/>
      <c r="C8" s="19"/>
      <c r="D8" s="25" t="s">
        <v>81</v>
      </c>
      <c r="E8" s="26">
        <v>43101</v>
      </c>
      <c r="F8" s="35" t="s">
        <v>82</v>
      </c>
      <c r="G8" s="36" t="s">
        <v>83</v>
      </c>
      <c r="H8" s="19"/>
      <c r="I8" s="19"/>
      <c r="J8" s="19"/>
      <c r="K8" s="19"/>
      <c r="L8" s="19"/>
      <c r="M8" s="19"/>
      <c r="N8" s="19"/>
      <c r="O8" s="19"/>
      <c r="P8" s="19"/>
      <c r="Q8" s="19"/>
      <c r="R8" s="19"/>
      <c r="S8" s="19"/>
      <c r="T8" s="19"/>
      <c r="U8" s="19"/>
      <c r="V8" s="19"/>
      <c r="W8" s="19"/>
      <c r="X8" s="8"/>
      <c r="Y8" s="19"/>
      <c r="Z8" s="19"/>
      <c r="AA8" s="19"/>
      <c r="AB8" s="19"/>
      <c r="AC8" s="19"/>
      <c r="AD8" s="19"/>
      <c r="AE8" s="19"/>
      <c r="AF8" s="19"/>
      <c r="AG8" s="19"/>
      <c r="AH8" s="19"/>
    </row>
    <row r="9" spans="1:34" ht="15.75" thickBot="1" x14ac:dyDescent="0.3">
      <c r="A9" s="19"/>
      <c r="B9" s="19"/>
      <c r="C9" s="19"/>
      <c r="D9" s="25" t="s">
        <v>84</v>
      </c>
      <c r="E9" s="26">
        <v>43830</v>
      </c>
      <c r="F9" s="39" t="str">
        <f>IF($AD$16&gt;0,"N/A",IF($Z$16=0,"ja","nein"))</f>
        <v>ja</v>
      </c>
      <c r="G9" s="39" t="str">
        <f>IF($AD$16&gt;0,"N/A",IF($AB$16=0,"ja","nein"))</f>
        <v>ja</v>
      </c>
      <c r="H9" s="19"/>
      <c r="I9" s="19"/>
      <c r="J9" s="19"/>
      <c r="K9" s="19"/>
      <c r="L9" s="19"/>
      <c r="M9" s="19"/>
      <c r="N9" s="19"/>
      <c r="O9" s="19"/>
      <c r="P9" s="19"/>
      <c r="Q9" s="19"/>
      <c r="R9" s="19"/>
      <c r="S9" s="19"/>
      <c r="T9" s="19"/>
      <c r="U9" s="19"/>
      <c r="V9" s="19"/>
      <c r="W9" s="19"/>
      <c r="X9" s="8"/>
      <c r="Y9" s="19"/>
      <c r="Z9" s="19"/>
      <c r="AA9" s="19"/>
      <c r="AB9" s="19"/>
      <c r="AC9" s="19"/>
      <c r="AD9" s="19"/>
      <c r="AE9" s="19"/>
      <c r="AF9" s="19"/>
      <c r="AG9" s="19"/>
      <c r="AH9" s="19"/>
    </row>
    <row r="10" spans="1:34" x14ac:dyDescent="0.25">
      <c r="A10" s="19"/>
      <c r="B10" s="19"/>
      <c r="C10" s="19"/>
      <c r="D10" s="25" t="s">
        <v>85</v>
      </c>
      <c r="E10" s="26">
        <v>43343</v>
      </c>
      <c r="F10" s="19"/>
      <c r="G10" s="21"/>
      <c r="H10" s="19"/>
      <c r="I10" s="19"/>
      <c r="J10" s="19"/>
      <c r="K10" s="19"/>
      <c r="L10" s="19"/>
      <c r="M10" s="19"/>
      <c r="N10" s="19"/>
      <c r="O10" s="19"/>
      <c r="P10" s="19"/>
      <c r="Q10" s="19"/>
      <c r="R10" s="19"/>
      <c r="S10" s="19"/>
      <c r="T10" s="19"/>
      <c r="U10" s="19"/>
      <c r="V10" s="19"/>
      <c r="W10" s="19"/>
      <c r="X10" s="8"/>
      <c r="Y10" s="19"/>
      <c r="AC10" s="19"/>
      <c r="AD10" s="19"/>
      <c r="AE10" s="19"/>
      <c r="AF10" s="19"/>
      <c r="AG10" s="19"/>
      <c r="AH10" s="19"/>
    </row>
    <row r="11" spans="1:34" x14ac:dyDescent="0.25">
      <c r="A11" s="19"/>
      <c r="B11" s="19"/>
      <c r="C11" s="19"/>
      <c r="D11" s="22"/>
      <c r="E11" s="19"/>
      <c r="F11" s="27" t="s">
        <v>86</v>
      </c>
      <c r="G11" s="19"/>
      <c r="H11" s="19"/>
      <c r="I11" s="19"/>
      <c r="J11" s="19"/>
      <c r="K11" s="19"/>
      <c r="L11" s="19"/>
      <c r="M11" s="19"/>
      <c r="N11" s="19"/>
      <c r="O11" s="19"/>
      <c r="P11" s="19"/>
      <c r="Q11" s="19"/>
      <c r="R11" s="19"/>
      <c r="S11" s="19"/>
      <c r="T11" s="19"/>
      <c r="U11" s="19"/>
      <c r="V11" s="19"/>
      <c r="W11" s="19"/>
      <c r="X11" s="8"/>
      <c r="Y11" s="19"/>
      <c r="AA11" s="19"/>
      <c r="AB11" s="19"/>
      <c r="AD11" s="19"/>
      <c r="AE11" s="19"/>
      <c r="AF11" s="19"/>
      <c r="AG11" s="19"/>
      <c r="AH11" s="19"/>
    </row>
    <row r="12" spans="1:34" ht="15.75" thickBot="1" x14ac:dyDescent="0.3">
      <c r="A12" s="19"/>
      <c r="B12" s="19"/>
      <c r="C12" s="19"/>
      <c r="D12" s="22"/>
      <c r="E12" s="19"/>
      <c r="F12" s="27"/>
      <c r="G12" s="19"/>
      <c r="H12" s="19"/>
      <c r="I12" s="19"/>
      <c r="J12" s="19"/>
      <c r="K12" s="19"/>
      <c r="L12" s="19"/>
      <c r="M12" s="19"/>
      <c r="N12" s="19"/>
      <c r="O12" s="19"/>
      <c r="P12" s="19"/>
      <c r="Q12" s="19"/>
      <c r="R12" s="19"/>
      <c r="S12" s="19"/>
      <c r="T12" s="19"/>
      <c r="U12" s="19"/>
      <c r="V12" s="19"/>
      <c r="W12" s="19"/>
      <c r="X12" s="8"/>
      <c r="Y12" s="19"/>
      <c r="Z12" s="19"/>
      <c r="AA12" s="19"/>
      <c r="AB12" s="19"/>
      <c r="AC12" s="19"/>
      <c r="AD12" s="19"/>
      <c r="AE12" s="19"/>
      <c r="AF12" s="19"/>
      <c r="AG12" s="19"/>
      <c r="AH12" s="19"/>
    </row>
    <row r="13" spans="1:34" ht="15.75" thickBot="1" x14ac:dyDescent="0.3">
      <c r="A13" s="31" t="s">
        <v>87</v>
      </c>
      <c r="B13" s="32"/>
      <c r="C13" s="19"/>
      <c r="D13" s="207" t="s">
        <v>88</v>
      </c>
      <c r="E13" s="208"/>
      <c r="F13" s="208"/>
      <c r="G13" s="208"/>
      <c r="H13" s="208"/>
      <c r="I13" s="208"/>
      <c r="J13" s="208"/>
      <c r="K13" s="188"/>
      <c r="L13" s="201" t="s">
        <v>89</v>
      </c>
      <c r="M13" s="202"/>
      <c r="N13" s="202"/>
      <c r="O13" s="202"/>
      <c r="P13" s="203"/>
      <c r="Q13" s="19"/>
      <c r="R13" s="209" t="s">
        <v>90</v>
      </c>
      <c r="S13" s="210"/>
      <c r="T13" s="210"/>
      <c r="U13" s="210"/>
      <c r="V13" s="210"/>
      <c r="W13" s="211"/>
      <c r="X13" s="8"/>
      <c r="Y13" s="19"/>
      <c r="Z13" s="19"/>
      <c r="AA13" s="19"/>
      <c r="AB13" s="19"/>
      <c r="AC13" s="19"/>
      <c r="AD13" s="19"/>
      <c r="AE13" s="19"/>
      <c r="AF13" s="219" t="s">
        <v>91</v>
      </c>
      <c r="AG13" s="220"/>
      <c r="AH13" s="221"/>
    </row>
    <row r="14" spans="1:34" x14ac:dyDescent="0.25">
      <c r="A14" s="33" t="s">
        <v>92</v>
      </c>
      <c r="B14" s="34" t="s">
        <v>93</v>
      </c>
      <c r="C14" s="19"/>
      <c r="D14" s="228" t="s">
        <v>94</v>
      </c>
      <c r="E14" s="229"/>
      <c r="F14" s="230" t="s">
        <v>95</v>
      </c>
      <c r="G14" s="231"/>
      <c r="H14" s="229"/>
      <c r="I14" s="232" t="s">
        <v>96</v>
      </c>
      <c r="J14" s="230"/>
      <c r="K14" s="189"/>
      <c r="L14" s="204" t="s">
        <v>97</v>
      </c>
      <c r="M14" s="205"/>
      <c r="N14" s="205"/>
      <c r="O14" s="205"/>
      <c r="P14" s="206"/>
      <c r="Q14" s="24"/>
      <c r="R14" s="212" t="s">
        <v>98</v>
      </c>
      <c r="S14" s="213"/>
      <c r="T14" s="213"/>
      <c r="U14" s="213"/>
      <c r="V14" s="213"/>
      <c r="W14" s="214"/>
      <c r="X14" s="101"/>
      <c r="Y14" s="215" t="s">
        <v>99</v>
      </c>
      <c r="Z14" s="216"/>
      <c r="AA14" s="217"/>
      <c r="AB14" s="217"/>
      <c r="AC14" s="217"/>
      <c r="AD14" s="218"/>
      <c r="AE14" s="19"/>
      <c r="AF14" s="222"/>
      <c r="AG14" s="223"/>
      <c r="AH14" s="224"/>
    </row>
    <row r="15" spans="1:34" ht="39" thickBot="1" x14ac:dyDescent="0.3">
      <c r="A15" s="162" t="s">
        <v>100</v>
      </c>
      <c r="B15" s="163" t="s">
        <v>101</v>
      </c>
      <c r="C15" s="19"/>
      <c r="D15" s="164" t="s">
        <v>102</v>
      </c>
      <c r="E15" s="165" t="s">
        <v>103</v>
      </c>
      <c r="F15" s="165" t="s">
        <v>104</v>
      </c>
      <c r="G15" s="165" t="s">
        <v>105</v>
      </c>
      <c r="H15" s="165" t="s">
        <v>106</v>
      </c>
      <c r="I15" s="165" t="s">
        <v>107</v>
      </c>
      <c r="J15" s="184" t="s">
        <v>108</v>
      </c>
      <c r="K15" s="190"/>
      <c r="L15" s="187" t="s">
        <v>109</v>
      </c>
      <c r="M15" s="166" t="s">
        <v>110</v>
      </c>
      <c r="N15" s="166" t="s">
        <v>111</v>
      </c>
      <c r="O15" s="166" t="s">
        <v>112</v>
      </c>
      <c r="P15" s="167" t="s">
        <v>113</v>
      </c>
      <c r="Q15" s="30"/>
      <c r="R15" s="168" t="s">
        <v>109</v>
      </c>
      <c r="S15" s="169" t="s">
        <v>110</v>
      </c>
      <c r="T15" s="170" t="s">
        <v>114</v>
      </c>
      <c r="U15" s="170" t="s">
        <v>115</v>
      </c>
      <c r="V15" s="169" t="s">
        <v>112</v>
      </c>
      <c r="W15" s="171" t="s">
        <v>116</v>
      </c>
      <c r="X15" s="98"/>
      <c r="Y15" s="198" t="s">
        <v>100</v>
      </c>
      <c r="Z15" s="199"/>
      <c r="AA15" s="200" t="s">
        <v>101</v>
      </c>
      <c r="AB15" s="199"/>
      <c r="AC15" s="172" t="s">
        <v>117</v>
      </c>
      <c r="AD15" s="29"/>
      <c r="AE15" s="19"/>
      <c r="AF15" s="28" t="s">
        <v>118</v>
      </c>
      <c r="AG15" s="38" t="s">
        <v>119</v>
      </c>
      <c r="AH15" s="37" t="s">
        <v>120</v>
      </c>
    </row>
    <row r="16" spans="1:34" x14ac:dyDescent="0.25">
      <c r="A16" s="119" t="str">
        <f>IF($AC16="x2","",IF($AC16="x1",IF(OR($L16=Basisblatt!$A$84,$Y16="ja"),"ja","nein"),"N/A"))</f>
        <v/>
      </c>
      <c r="B16" s="191" t="str">
        <f>IF($AC16="x2","",IF($AC16="x1",IF(OR($R16=Basisblatt!$A$84,$AA16="ja"),"ja","nein"),"N/A"))</f>
        <v/>
      </c>
      <c r="C16" s="188"/>
      <c r="D16" s="193"/>
      <c r="E16" s="141"/>
      <c r="F16" s="141"/>
      <c r="G16" s="142"/>
      <c r="H16" s="142"/>
      <c r="I16" s="142"/>
      <c r="J16" s="185"/>
      <c r="K16" s="181"/>
      <c r="L16" s="179" t="str">
        <f>IF($AC16="x1",IF(AND($H16=Basisblatt!$A$11,$J16&gt;=$E$8),Basisblatt!$A$85,Basisblatt!$A$84),"")</f>
        <v/>
      </c>
      <c r="M16" s="142"/>
      <c r="N16" s="142"/>
      <c r="O16" s="142"/>
      <c r="P16" s="177"/>
      <c r="Q16" s="181"/>
      <c r="R16" s="179" t="str">
        <f>IF($AC16="x1",IF(AND($H16=Basisblatt!$A$10,OR($J16&gt;=$E$8,$J16&gt;$E$10)),Basisblatt!$A$85,Basisblatt!$A$84),"")</f>
        <v/>
      </c>
      <c r="S16" s="142"/>
      <c r="T16" s="142"/>
      <c r="U16" s="142"/>
      <c r="V16" s="142"/>
      <c r="W16" s="177"/>
      <c r="X16" s="181"/>
      <c r="Y16" s="179" t="str">
        <f>IF(AND($AC16="x1",$L16=Basisblatt!$A$85),IF(OR($M16=Basisblatt!$A$38,AND($N16&lt;&gt;"",$N16&lt;=$AF16),$O16=Basisblatt!$A$43,AND($J16&lt;=$E$9,$P16=Basisblatt!$A$47))=TRUE,"ja","nein"),"")</f>
        <v/>
      </c>
      <c r="Z16" s="160">
        <f>COUNTIF(Y16:Y2003,"nein")</f>
        <v>0</v>
      </c>
      <c r="AA16" s="105" t="str">
        <f>IF(AND($AC16="x1",$R16=Basisblatt!$A$85),IF(OR(OR($S16=Basisblatt!$A$51,$S16=Basisblatt!$A$52,$S16=Basisblatt!$A$53,$S16=Basisblatt!$A$54,$S16=Basisblatt!$A$55),AND($T16&lt;&gt;"",$T16&lt;=AG16),AND(U16&lt;&gt;"",$U16&lt;=AH16),$V16=Basisblatt!$A43,$W16=Basisblatt!$A$47)=TRUE,"ja","nein"),"")</f>
        <v/>
      </c>
      <c r="AB16" s="160">
        <f>COUNTIF(AA16:AA2003,"nein")</f>
        <v>0</v>
      </c>
      <c r="AC16" s="173" t="str">
        <f>IF(COUNTA($D16:$J16)=7,"x1",IF(COUNTA($D16:$J16)=0,"x2","o"))</f>
        <v>x2</v>
      </c>
      <c r="AD16" s="176">
        <f>COUNTIF(AC16:AC2003,"o")</f>
        <v>0</v>
      </c>
      <c r="AE16" s="19"/>
      <c r="AF16" s="108" t="str">
        <f>IF(AND($AC16="x1",$L16=Basisblatt!$A$85),VLOOKUP($G16,Basisblatt!$A$2:$B$5,2,FALSE),"")</f>
        <v/>
      </c>
      <c r="AG16" s="105" t="str">
        <f>IF(AND($AC16="x1",$R16=Basisblatt!$A$85),Basisblatt!$B$68,"")</f>
        <v/>
      </c>
      <c r="AH16" s="173" t="str">
        <f>IF(AND($AC16="x1",$R16=Basisblatt!$A$85),Basisblatt!$B$69,"")</f>
        <v/>
      </c>
    </row>
    <row r="17" spans="1:34" x14ac:dyDescent="0.25">
      <c r="A17" s="107" t="str">
        <f>IF($AC17="x2","",IF($AC17="x1",IF(OR($L17=Basisblatt!$A$84,$Y17="ja"),"ja","nein"),"N/A"))</f>
        <v/>
      </c>
      <c r="B17" s="192" t="str">
        <f>IF($AC17="x2","",IF($AC17="x1",IF(OR($R17=Basisblatt!$A$84,$AA17="ja"),"ja","nein"),"N/A"))</f>
        <v/>
      </c>
      <c r="C17" s="188"/>
      <c r="D17" s="194"/>
      <c r="E17" s="144"/>
      <c r="F17" s="144"/>
      <c r="G17" s="145"/>
      <c r="H17" s="145"/>
      <c r="I17" s="145"/>
      <c r="J17" s="186"/>
      <c r="K17" s="181"/>
      <c r="L17" s="180" t="str">
        <f>IF($AC17="x1",IF(AND($H17=Basisblatt!$A$11,$J17&gt;=$E$8),Basisblatt!$A$85,Basisblatt!$A$84),"")</f>
        <v/>
      </c>
      <c r="M17" s="145">
        <v>5</v>
      </c>
      <c r="N17" s="145">
        <v>83</v>
      </c>
      <c r="O17" s="145"/>
      <c r="P17" s="178"/>
      <c r="Q17" s="181"/>
      <c r="R17" s="180" t="str">
        <f>IF($AC17="x1",IF(AND($H17=Basisblatt!$A$10,OR($J17&gt;=$E$8,$J17&gt;$E$10)),Basisblatt!$A$85,Basisblatt!$A$84),"")</f>
        <v/>
      </c>
      <c r="S17" s="145"/>
      <c r="T17" s="145"/>
      <c r="U17" s="145"/>
      <c r="V17" s="145"/>
      <c r="W17" s="178"/>
      <c r="X17" s="181"/>
      <c r="Y17" s="180" t="str">
        <f>IF(AND($AC17="x1",$L17=Basisblatt!$A$85),IF(OR($M17=Basisblatt!$A$38,AND($N17&lt;&gt;"",$N17&lt;=$AF17),$O17=Basisblatt!$A$43,AND($J17&lt;=$E$9,$P17=Basisblatt!$A$47))=TRUE,"ja","nein"),"")</f>
        <v/>
      </c>
      <c r="Z17" s="174"/>
      <c r="AA17" s="102" t="str">
        <f>IF(AND($AC17="x1",$R17=Basisblatt!$A$85),IF(OR(OR($S17=Basisblatt!$A$51,$S17=Basisblatt!$A$52,$S17=Basisblatt!$A$53,$S17=Basisblatt!$A$54,$S17=Basisblatt!$A$55),AND($T17&lt;&gt;"",$T17&lt;=AG17),AND(U17&lt;&gt;"",$U17&lt;=AH17),$V17=Basisblatt!$A44,$W17=Basisblatt!$A$47)=TRUE,"ja","nein"),"")</f>
        <v/>
      </c>
      <c r="AB17" s="102"/>
      <c r="AC17" s="175" t="str">
        <f t="shared" ref="AC17:AC80" si="0">IF(COUNTA($D17:$J17)=7,"x1",IF(COUNTA($D17:$J17)=0,"x2","o"))</f>
        <v>x2</v>
      </c>
      <c r="AD17" s="161"/>
      <c r="AE17" s="19"/>
      <c r="AF17" s="106" t="str">
        <f>IF(AND($AC17="x1",$L17=Basisblatt!$A$85),VLOOKUP($G17,Basisblatt!$A$2:$B$5,2,FALSE),"")</f>
        <v/>
      </c>
      <c r="AG17" s="102" t="str">
        <f>IF(AND($AC17="x1",$R17=Basisblatt!$A$85),Basisblatt!$B$68,"")</f>
        <v/>
      </c>
      <c r="AH17" s="175" t="str">
        <f>IF(AND($AC17="x1",$R17=Basisblatt!$A$85),Basisblatt!$B$69,"")</f>
        <v/>
      </c>
    </row>
    <row r="18" spans="1:34" x14ac:dyDescent="0.25">
      <c r="A18" s="107" t="str">
        <f>IF($AC18="x2","",IF($AC18="x1",IF(OR($L18=Basisblatt!$A$84,$Y18="ja"),"ja","nein"),"N/A"))</f>
        <v/>
      </c>
      <c r="B18" s="192" t="str">
        <f>IF($AC18="x2","",IF($AC18="x1",IF(OR($R18=Basisblatt!$A$84,$AA18="ja"),"ja","nein"),"N/A"))</f>
        <v/>
      </c>
      <c r="C18" s="188"/>
      <c r="D18" s="194"/>
      <c r="E18" s="144"/>
      <c r="F18" s="144"/>
      <c r="G18" s="145"/>
      <c r="H18" s="145"/>
      <c r="I18" s="145"/>
      <c r="J18" s="186"/>
      <c r="K18" s="181"/>
      <c r="L18" s="180" t="str">
        <f>IF($AC18="x1",IF(AND($H18=Basisblatt!$A$11,$J18&gt;=$E$8),Basisblatt!$A$85,Basisblatt!$A$84),"")</f>
        <v/>
      </c>
      <c r="M18" s="145"/>
      <c r="N18" s="145"/>
      <c r="O18" s="145"/>
      <c r="P18" s="178"/>
      <c r="Q18" s="181"/>
      <c r="R18" s="180" t="str">
        <f>IF($AC18="x1",IF(AND($H18=Basisblatt!$A$10,OR($J18&gt;=$E$8,$J18&gt;$E$10)),Basisblatt!$A$85,Basisblatt!$A$84),"")</f>
        <v/>
      </c>
      <c r="S18" s="145"/>
      <c r="T18" s="145"/>
      <c r="U18" s="145"/>
      <c r="V18" s="145"/>
      <c r="W18" s="178"/>
      <c r="X18" s="181"/>
      <c r="Y18" s="180" t="str">
        <f>IF(AND($AC18="x1",$L18=Basisblatt!$A$85),IF(OR($M18=Basisblatt!$A$38,AND($N18&lt;&gt;"",$N18&lt;=$AF18),$O18=Basisblatt!$A$43,AND($J18&lt;=$E$9,$P18=Basisblatt!$A$47))=TRUE,"ja","nein"),"")</f>
        <v/>
      </c>
      <c r="Z18" s="174"/>
      <c r="AA18" s="102" t="str">
        <f>IF(AND($AC18="x1",$R18=Basisblatt!$A$85),IF(OR(OR($S18=Basisblatt!$A$51,$S18=Basisblatt!$A$52,$S18=Basisblatt!$A$53,$S18=Basisblatt!$A$54,$S18=Basisblatt!$A$55),AND($T18&lt;&gt;"",$T18&lt;=AG18),AND(U18&lt;&gt;"",$U18&lt;=AH18),$V18=Basisblatt!$A45,$W18=Basisblatt!$A$47)=TRUE,"ja","nein"),"")</f>
        <v/>
      </c>
      <c r="AB18" s="102"/>
      <c r="AC18" s="175" t="str">
        <f t="shared" si="0"/>
        <v>x2</v>
      </c>
      <c r="AD18" s="161"/>
      <c r="AE18" s="19"/>
      <c r="AF18" s="106" t="str">
        <f>IF(AND($AC18="x1",$L18=Basisblatt!$A$85),VLOOKUP($G18,Basisblatt!$A$2:$B$5,2,FALSE),"")</f>
        <v/>
      </c>
      <c r="AG18" s="102" t="str">
        <f>IF(AND($AC18="x1",$R18=Basisblatt!$A$85),Basisblatt!$B$68,"")</f>
        <v/>
      </c>
      <c r="AH18" s="175" t="str">
        <f>IF(AND($AC18="x1",$R18=Basisblatt!$A$85),Basisblatt!$B$69,"")</f>
        <v/>
      </c>
    </row>
    <row r="19" spans="1:34" x14ac:dyDescent="0.25">
      <c r="A19" s="107" t="str">
        <f>IF($AC19="x2","",IF($AC19="x1",IF(OR($L19=Basisblatt!$A$84,$Y19="ja"),"ja","nein"),"N/A"))</f>
        <v/>
      </c>
      <c r="B19" s="192" t="str">
        <f>IF($AC19="x2","",IF($AC19="x1",IF(OR($R19=Basisblatt!$A$84,$AA19="ja"),"ja","nein"),"N/A"))</f>
        <v/>
      </c>
      <c r="C19" s="188"/>
      <c r="D19" s="194"/>
      <c r="E19" s="144"/>
      <c r="F19" s="144"/>
      <c r="G19" s="145"/>
      <c r="H19" s="145"/>
      <c r="I19" s="145"/>
      <c r="J19" s="186"/>
      <c r="K19" s="181"/>
      <c r="L19" s="180" t="str">
        <f>IF($AC19="x1",IF(AND($H19=Basisblatt!$A$11,$J19&gt;=$E$8),Basisblatt!$A$85,Basisblatt!$A$84),"")</f>
        <v/>
      </c>
      <c r="M19" s="145"/>
      <c r="N19" s="145"/>
      <c r="O19" s="145"/>
      <c r="P19" s="178"/>
      <c r="Q19" s="181"/>
      <c r="R19" s="180" t="str">
        <f>IF($AC19="x1",IF(AND($H19=Basisblatt!$A$10,OR($J19&gt;=$E$8,$J19&gt;$E$10)),Basisblatt!$A$85,Basisblatt!$A$84),"")</f>
        <v/>
      </c>
      <c r="S19" s="145"/>
      <c r="T19" s="145"/>
      <c r="U19" s="145"/>
      <c r="V19" s="145"/>
      <c r="W19" s="178"/>
      <c r="X19" s="181"/>
      <c r="Y19" s="180" t="str">
        <f>IF(AND($AC19="x1",$L19=Basisblatt!$A$85),IF(OR($M19=Basisblatt!$A$38,AND($N19&lt;&gt;"",$N19&lt;=$AF19),$O19=Basisblatt!$A$43,AND($J19&lt;=$E$9,$P19=Basisblatt!$A$47))=TRUE,"ja","nein"),"")</f>
        <v/>
      </c>
      <c r="Z19" s="174"/>
      <c r="AA19" s="102" t="str">
        <f>IF(AND($AC19="x1",$R19=Basisblatt!$A$85),IF(OR(OR($S19=Basisblatt!$A$51,$S19=Basisblatt!$A$52,$S19=Basisblatt!$A$53,$S19=Basisblatt!$A$54,$S19=Basisblatt!$A$55),AND($T19&lt;&gt;"",$T19&lt;=AG19),AND(U19&lt;&gt;"",$U19&lt;=AH19),$V19=Basisblatt!$A46,$W19=Basisblatt!$A$47)=TRUE,"ja","nein"),"")</f>
        <v/>
      </c>
      <c r="AB19" s="102"/>
      <c r="AC19" s="175" t="str">
        <f t="shared" si="0"/>
        <v>x2</v>
      </c>
      <c r="AD19" s="161"/>
      <c r="AE19" s="19"/>
      <c r="AF19" s="106" t="str">
        <f>IF(AND($AC19="x1",$L19=Basisblatt!$A$85),VLOOKUP($G19,Basisblatt!$A$2:$B$5,2,FALSE),"")</f>
        <v/>
      </c>
      <c r="AG19" s="102" t="str">
        <f>IF(AND($AC19="x1",$R19=Basisblatt!$A$85),Basisblatt!$B$68,"")</f>
        <v/>
      </c>
      <c r="AH19" s="175" t="str">
        <f>IF(AND($AC19="x1",$R19=Basisblatt!$A$85),Basisblatt!$B$69,"")</f>
        <v/>
      </c>
    </row>
    <row r="20" spans="1:34" x14ac:dyDescent="0.25">
      <c r="A20" s="107" t="str">
        <f>IF($AC20="x2","",IF($AC20="x1",IF(OR($L20=Basisblatt!$A$84,$Y20="ja"),"ja","nein"),"N/A"))</f>
        <v/>
      </c>
      <c r="B20" s="192" t="str">
        <f>IF($AC20="x2","",IF($AC20="x1",IF(OR($R20=Basisblatt!$A$84,$AA20="ja"),"ja","nein"),"N/A"))</f>
        <v/>
      </c>
      <c r="C20" s="188"/>
      <c r="D20" s="194"/>
      <c r="E20" s="144"/>
      <c r="F20" s="144"/>
      <c r="G20" s="145"/>
      <c r="H20" s="145"/>
      <c r="I20" s="145"/>
      <c r="J20" s="186"/>
      <c r="K20" s="181"/>
      <c r="L20" s="180" t="str">
        <f>IF($AC20="x1",IF(AND($H20=Basisblatt!$A$11,$J20&gt;=$E$8),Basisblatt!$A$85,Basisblatt!$A$84),"")</f>
        <v/>
      </c>
      <c r="M20" s="145"/>
      <c r="N20" s="145"/>
      <c r="O20" s="145"/>
      <c r="P20" s="178"/>
      <c r="Q20" s="181"/>
      <c r="R20" s="180" t="str">
        <f>IF($AC20="x1",IF(AND($H20=Basisblatt!$A$10,OR($J20&gt;=$E$8,$J20&gt;$E$10)),Basisblatt!$A$85,Basisblatt!$A$84),"")</f>
        <v/>
      </c>
      <c r="S20" s="145"/>
      <c r="T20" s="145"/>
      <c r="U20" s="145"/>
      <c r="V20" s="145"/>
      <c r="W20" s="178"/>
      <c r="X20" s="181"/>
      <c r="Y20" s="180" t="str">
        <f>IF(AND($AC20="x1",$L20=Basisblatt!$A$85),IF(OR($M20=Basisblatt!$A$38,AND($N20&lt;&gt;"",$N20&lt;=$AF20),$O20=Basisblatt!$A$43,AND($J20&lt;=$E$9,$P20=Basisblatt!$A$47))=TRUE,"ja","nein"),"")</f>
        <v/>
      </c>
      <c r="Z20" s="174"/>
      <c r="AA20" s="102" t="str">
        <f>IF(AND($AC20="x1",$R20=Basisblatt!$A$85),IF(OR(OR($S20=Basisblatt!$A$51,$S20=Basisblatt!$A$52,$S20=Basisblatt!$A$53,$S20=Basisblatt!$A$54,$S20=Basisblatt!$A$55),AND($T20&lt;&gt;"",$T20&lt;=AG20),AND(U20&lt;&gt;"",$U20&lt;=AH20),$V20=Basisblatt!$A47,$W20=Basisblatt!$A$47)=TRUE,"ja","nein"),"")</f>
        <v/>
      </c>
      <c r="AB20" s="102"/>
      <c r="AC20" s="175" t="str">
        <f t="shared" si="0"/>
        <v>x2</v>
      </c>
      <c r="AD20" s="161"/>
      <c r="AE20" s="19"/>
      <c r="AF20" s="106" t="str">
        <f>IF(AND($AC20="x1",$L20=Basisblatt!$A$85),VLOOKUP($G20,Basisblatt!$A$2:$B$5,2,FALSE),"")</f>
        <v/>
      </c>
      <c r="AG20" s="102" t="str">
        <f>IF(AND($AC20="x1",$R20=Basisblatt!$A$85),Basisblatt!$B$68,"")</f>
        <v/>
      </c>
      <c r="AH20" s="175" t="str">
        <f>IF(AND($AC20="x1",$R20=Basisblatt!$A$85),Basisblatt!$B$69,"")</f>
        <v/>
      </c>
    </row>
    <row r="21" spans="1:34" x14ac:dyDescent="0.25">
      <c r="A21" s="107" t="str">
        <f>IF($AC21="x2","",IF($AC21="x1",IF(OR($L21=Basisblatt!$A$84,$Y21="ja"),"ja","nein"),"N/A"))</f>
        <v/>
      </c>
      <c r="B21" s="192" t="str">
        <f>IF($AC21="x2","",IF($AC21="x1",IF(OR($R21=Basisblatt!$A$84,$AA21="ja"),"ja","nein"),"N/A"))</f>
        <v/>
      </c>
      <c r="C21" s="188"/>
      <c r="D21" s="194"/>
      <c r="E21" s="144"/>
      <c r="F21" s="144"/>
      <c r="G21" s="145"/>
      <c r="H21" s="145"/>
      <c r="I21" s="145"/>
      <c r="J21" s="186"/>
      <c r="K21" s="181"/>
      <c r="L21" s="180" t="str">
        <f>IF($AC21="x1",IF(AND($H21=Basisblatt!$A$11,$J21&gt;=$E$8),Basisblatt!$A$85,Basisblatt!$A$84),"")</f>
        <v/>
      </c>
      <c r="M21" s="145"/>
      <c r="N21" s="145"/>
      <c r="O21" s="145"/>
      <c r="P21" s="178"/>
      <c r="Q21" s="181"/>
      <c r="R21" s="180" t="str">
        <f>IF($AC21="x1",IF(AND($H21=Basisblatt!$A$10,OR($J21&gt;=$E$8,$J21&gt;$E$10)),Basisblatt!$A$85,Basisblatt!$A$84),"")</f>
        <v/>
      </c>
      <c r="S21" s="145"/>
      <c r="T21" s="145"/>
      <c r="U21" s="145"/>
      <c r="V21" s="145"/>
      <c r="W21" s="178"/>
      <c r="X21" s="181"/>
      <c r="Y21" s="180" t="str">
        <f>IF(AND($AC21="x1",$L21=Basisblatt!$A$85),IF(OR($M21=Basisblatt!$A$38,AND($N21&lt;&gt;"",$N21&lt;=$AF21),$O21=Basisblatt!$A$43,AND($J21&lt;=$E$9,$P21=Basisblatt!$A$47))=TRUE,"ja","nein"),"")</f>
        <v/>
      </c>
      <c r="Z21" s="174"/>
      <c r="AA21" s="102" t="str">
        <f>IF(AND($AC21="x1",$R21=Basisblatt!$A$85),IF(OR(OR($S21=Basisblatt!$A$51,$S21=Basisblatt!$A$52,$S21=Basisblatt!$A$53,$S21=Basisblatt!$A$54,$S21=Basisblatt!$A$55),AND($T21&lt;&gt;"",$T21&lt;=AG21),AND(U21&lt;&gt;"",$U21&lt;=AH21),$V21=Basisblatt!$A48,$W21=Basisblatt!$A$47)=TRUE,"ja","nein"),"")</f>
        <v/>
      </c>
      <c r="AB21" s="102"/>
      <c r="AC21" s="175" t="str">
        <f t="shared" si="0"/>
        <v>x2</v>
      </c>
      <c r="AD21" s="161"/>
      <c r="AE21" s="19"/>
      <c r="AF21" s="106" t="str">
        <f>IF(AND($AC21="x1",$L21=Basisblatt!$A$85),VLOOKUP($G21,Basisblatt!$A$2:$B$5,2,FALSE),"")</f>
        <v/>
      </c>
      <c r="AG21" s="102" t="str">
        <f>IF(AND($AC21="x1",$R21=Basisblatt!$A$85),Basisblatt!$B$68,"")</f>
        <v/>
      </c>
      <c r="AH21" s="175" t="str">
        <f>IF(AND($AC21="x1",$R21=Basisblatt!$A$85),Basisblatt!$B$69,"")</f>
        <v/>
      </c>
    </row>
    <row r="22" spans="1:34" x14ac:dyDescent="0.25">
      <c r="A22" s="107" t="str">
        <f>IF($AC22="x2","",IF($AC22="x1",IF(OR($L22=Basisblatt!$A$84,$Y22="ja"),"ja","nein"),"N/A"))</f>
        <v/>
      </c>
      <c r="B22" s="192" t="str">
        <f>IF($AC22="x2","",IF($AC22="x1",IF(OR($R22=Basisblatt!$A$84,$AA22="ja"),"ja","nein"),"N/A"))</f>
        <v/>
      </c>
      <c r="C22" s="188"/>
      <c r="D22" s="194"/>
      <c r="E22" s="144"/>
      <c r="F22" s="144"/>
      <c r="G22" s="145"/>
      <c r="H22" s="145"/>
      <c r="I22" s="145"/>
      <c r="J22" s="186"/>
      <c r="K22" s="181"/>
      <c r="L22" s="180" t="str">
        <f>IF($AC22="x1",IF(AND($H22=Basisblatt!$A$11,$J22&gt;=$E$8),Basisblatt!$A$85,Basisblatt!$A$84),"")</f>
        <v/>
      </c>
      <c r="M22" s="145"/>
      <c r="N22" s="145"/>
      <c r="O22" s="145"/>
      <c r="P22" s="178"/>
      <c r="Q22" s="181"/>
      <c r="R22" s="180" t="str">
        <f>IF($AC22="x1",IF(AND($H22=Basisblatt!$A$10,OR($J22&gt;=$E$8,$J22&gt;$E$10)),Basisblatt!$A$85,Basisblatt!$A$84),"")</f>
        <v/>
      </c>
      <c r="S22" s="145"/>
      <c r="T22" s="145"/>
      <c r="U22" s="145"/>
      <c r="V22" s="145"/>
      <c r="W22" s="178"/>
      <c r="X22" s="181"/>
      <c r="Y22" s="180" t="str">
        <f>IF(AND($AC22="x1",$L22=Basisblatt!$A$85),IF(OR($M22=Basisblatt!$A$38,AND($N22&lt;&gt;"",$N22&lt;=$AF22),$O22=Basisblatt!$A$43,AND($J22&lt;=$E$9,$P22=Basisblatt!$A$47))=TRUE,"ja","nein"),"")</f>
        <v/>
      </c>
      <c r="Z22" s="174"/>
      <c r="AA22" s="102" t="str">
        <f>IF(AND($AC22="x1",$R22=Basisblatt!$A$85),IF(OR(OR($S22=Basisblatt!$A$51,$S22=Basisblatt!$A$52,$S22=Basisblatt!$A$53,$S22=Basisblatt!$A$54,$S22=Basisblatt!$A$55),AND($T22&lt;&gt;"",$T22&lt;=AG22),AND(U22&lt;&gt;"",$U22&lt;=AH22),$V22=Basisblatt!$A49,$W22=Basisblatt!$A$47)=TRUE,"ja","nein"),"")</f>
        <v/>
      </c>
      <c r="AB22" s="102"/>
      <c r="AC22" s="175" t="str">
        <f t="shared" si="0"/>
        <v>x2</v>
      </c>
      <c r="AD22" s="161"/>
      <c r="AE22" s="19"/>
      <c r="AF22" s="106" t="str">
        <f>IF(AND($AC22="x1",$L22=Basisblatt!$A$85),VLOOKUP($G22,Basisblatt!$A$2:$B$5,2,FALSE),"")</f>
        <v/>
      </c>
      <c r="AG22" s="102" t="str">
        <f>IF(AND($AC22="x1",$R22=Basisblatt!$A$85),Basisblatt!$B$68,"")</f>
        <v/>
      </c>
      <c r="AH22" s="175" t="str">
        <f>IF(AND($AC22="x1",$R22=Basisblatt!$A$85),Basisblatt!$B$69,"")</f>
        <v/>
      </c>
    </row>
    <row r="23" spans="1:34" x14ac:dyDescent="0.25">
      <c r="A23" s="107" t="str">
        <f>IF($AC23="x2","",IF($AC23="x1",IF(OR($L23=Basisblatt!$A$84,$Y23="ja"),"ja","nein"),"N/A"))</f>
        <v/>
      </c>
      <c r="B23" s="192" t="str">
        <f>IF($AC23="x2","",IF($AC23="x1",IF(OR($R23=Basisblatt!$A$84,$AA23="ja"),"ja","nein"),"N/A"))</f>
        <v/>
      </c>
      <c r="C23" s="188"/>
      <c r="D23" s="194"/>
      <c r="E23" s="144"/>
      <c r="F23" s="144"/>
      <c r="G23" s="145"/>
      <c r="H23" s="145"/>
      <c r="I23" s="145"/>
      <c r="J23" s="186"/>
      <c r="K23" s="181"/>
      <c r="L23" s="180" t="str">
        <f>IF($AC23="x1",IF(AND($H23=Basisblatt!$A$11,$J23&gt;=$E$8),Basisblatt!$A$85,Basisblatt!$A$84),"")</f>
        <v/>
      </c>
      <c r="M23" s="145"/>
      <c r="N23" s="145"/>
      <c r="O23" s="145"/>
      <c r="P23" s="178"/>
      <c r="Q23" s="181"/>
      <c r="R23" s="180" t="str">
        <f>IF($AC23="x1",IF(AND($H23=Basisblatt!$A$10,OR($J23&gt;=$E$8,$J23&gt;$E$10)),Basisblatt!$A$85,Basisblatt!$A$84),"")</f>
        <v/>
      </c>
      <c r="S23" s="145"/>
      <c r="T23" s="145"/>
      <c r="U23" s="145"/>
      <c r="V23" s="145"/>
      <c r="W23" s="178"/>
      <c r="X23" s="181"/>
      <c r="Y23" s="180" t="str">
        <f>IF(AND($AC23="x1",$L23=Basisblatt!$A$85),IF(OR($M23=Basisblatt!$A$38,AND($N23&lt;&gt;"",$N23&lt;=$AF23),$O23=Basisblatt!$A$43,AND($J23&lt;=$E$9,$P23=Basisblatt!$A$47))=TRUE,"ja","nein"),"")</f>
        <v/>
      </c>
      <c r="Z23" s="174"/>
      <c r="AA23" s="102" t="str">
        <f>IF(AND($AC23="x1",$R23=Basisblatt!$A$85),IF(OR(OR($S23=Basisblatt!$A$51,$S23=Basisblatt!$A$52,$S23=Basisblatt!$A$53,$S23=Basisblatt!$A$54,$S23=Basisblatt!$A$55),AND($T23&lt;&gt;"",$T23&lt;=AG23),AND(U23&lt;&gt;"",$U23&lt;=AH23),$V23=Basisblatt!$A50,$W23=Basisblatt!$A$47)=TRUE,"ja","nein"),"")</f>
        <v/>
      </c>
      <c r="AB23" s="102"/>
      <c r="AC23" s="175" t="str">
        <f t="shared" si="0"/>
        <v>x2</v>
      </c>
      <c r="AD23" s="161"/>
      <c r="AE23" s="19"/>
      <c r="AF23" s="106" t="str">
        <f>IF(AND($AC23="x1",$L23=Basisblatt!$A$85),VLOOKUP($G23,Basisblatt!$A$2:$B$5,2,FALSE),"")</f>
        <v/>
      </c>
      <c r="AG23" s="102" t="str">
        <f>IF(AND($AC23="x1",$R23=Basisblatt!$A$85),Basisblatt!$B$68,"")</f>
        <v/>
      </c>
      <c r="AH23" s="175" t="str">
        <f>IF(AND($AC23="x1",$R23=Basisblatt!$A$85),Basisblatt!$B$69,"")</f>
        <v/>
      </c>
    </row>
    <row r="24" spans="1:34" x14ac:dyDescent="0.25">
      <c r="A24" s="107" t="str">
        <f>IF($AC24="x2","",IF($AC24="x1",IF(OR($L24=Basisblatt!$A$84,$Y24="ja"),"ja","nein"),"N/A"))</f>
        <v/>
      </c>
      <c r="B24" s="192" t="str">
        <f>IF($AC24="x2","",IF($AC24="x1",IF(OR($R24=Basisblatt!$A$84,$AA24="ja"),"ja","nein"),"N/A"))</f>
        <v/>
      </c>
      <c r="C24" s="188"/>
      <c r="D24" s="194"/>
      <c r="E24" s="144"/>
      <c r="F24" s="144"/>
      <c r="G24" s="145"/>
      <c r="H24" s="145"/>
      <c r="I24" s="145"/>
      <c r="J24" s="186"/>
      <c r="K24" s="181"/>
      <c r="L24" s="180" t="str">
        <f>IF($AC24="x1",IF(AND($H24=Basisblatt!$A$11,$J24&gt;=$E$8),Basisblatt!$A$85,Basisblatt!$A$84),"")</f>
        <v/>
      </c>
      <c r="M24" s="145"/>
      <c r="N24" s="145"/>
      <c r="O24" s="145"/>
      <c r="P24" s="178"/>
      <c r="Q24" s="181"/>
      <c r="R24" s="180" t="str">
        <f>IF($AC24="x1",IF(AND($H24=Basisblatt!$A$10,OR($J24&gt;=$E$8,$J24&gt;$E$10)),Basisblatt!$A$85,Basisblatt!$A$84),"")</f>
        <v/>
      </c>
      <c r="S24" s="145"/>
      <c r="T24" s="145"/>
      <c r="U24" s="145"/>
      <c r="V24" s="145"/>
      <c r="W24" s="178"/>
      <c r="X24" s="181"/>
      <c r="Y24" s="180" t="str">
        <f>IF(AND($AC24="x1",$L24=Basisblatt!$A$85),IF(OR($M24=Basisblatt!$A$38,AND($N24&lt;&gt;"",$N24&lt;=$AF24),$O24=Basisblatt!$A$43,AND($J24&lt;=$E$9,$P24=Basisblatt!$A$47))=TRUE,"ja","nein"),"")</f>
        <v/>
      </c>
      <c r="Z24" s="174"/>
      <c r="AA24" s="102" t="str">
        <f>IF(AND($AC24="x1",$R24=Basisblatt!$A$85),IF(OR(OR($S24=Basisblatt!$A$51,$S24=Basisblatt!$A$52,$S24=Basisblatt!$A$53,$S24=Basisblatt!$A$54,$S24=Basisblatt!$A$55),AND($T24&lt;&gt;"",$T24&lt;=AG24),AND(U24&lt;&gt;"",$U24&lt;=AH24),$V24=Basisblatt!$A51,$W24=Basisblatt!$A$47)=TRUE,"ja","nein"),"")</f>
        <v/>
      </c>
      <c r="AB24" s="102"/>
      <c r="AC24" s="175" t="str">
        <f t="shared" si="0"/>
        <v>x2</v>
      </c>
      <c r="AD24" s="161"/>
      <c r="AE24" s="19"/>
      <c r="AF24" s="106" t="str">
        <f>IF(AND($AC24="x1",$L24=Basisblatt!$A$85),VLOOKUP($G24,Basisblatt!$A$2:$B$5,2,FALSE),"")</f>
        <v/>
      </c>
      <c r="AG24" s="102" t="str">
        <f>IF(AND($AC24="x1",$R24=Basisblatt!$A$85),Basisblatt!$B$68,"")</f>
        <v/>
      </c>
      <c r="AH24" s="175" t="str">
        <f>IF(AND($AC24="x1",$R24=Basisblatt!$A$85),Basisblatt!$B$69,"")</f>
        <v/>
      </c>
    </row>
    <row r="25" spans="1:34" x14ac:dyDescent="0.25">
      <c r="A25" s="107" t="str">
        <f>IF($AC25="x2","",IF($AC25="x1",IF(OR($L25=Basisblatt!$A$84,$Y25="ja"),"ja","nein"),"N/A"))</f>
        <v/>
      </c>
      <c r="B25" s="192" t="str">
        <f>IF($AC25="x2","",IF($AC25="x1",IF(OR($R25=Basisblatt!$A$84,$AA25="ja"),"ja","nein"),"N/A"))</f>
        <v/>
      </c>
      <c r="C25" s="188"/>
      <c r="D25" s="194"/>
      <c r="E25" s="144"/>
      <c r="F25" s="144"/>
      <c r="G25" s="145"/>
      <c r="H25" s="145"/>
      <c r="I25" s="145"/>
      <c r="J25" s="186"/>
      <c r="K25" s="181"/>
      <c r="L25" s="180" t="str">
        <f>IF($AC25="x1",IF(AND($H25=Basisblatt!$A$11,$J25&gt;=$E$8),Basisblatt!$A$85,Basisblatt!$A$84),"")</f>
        <v/>
      </c>
      <c r="M25" s="145"/>
      <c r="N25" s="145"/>
      <c r="O25" s="145"/>
      <c r="P25" s="178"/>
      <c r="Q25" s="181"/>
      <c r="R25" s="180" t="str">
        <f>IF($AC25="x1",IF(AND($H25=Basisblatt!$A$10,OR($J25&gt;=$E$8,$J25&gt;$E$10)),Basisblatt!$A$85,Basisblatt!$A$84),"")</f>
        <v/>
      </c>
      <c r="S25" s="145"/>
      <c r="T25" s="145"/>
      <c r="U25" s="145"/>
      <c r="V25" s="145"/>
      <c r="W25" s="178"/>
      <c r="X25" s="181"/>
      <c r="Y25" s="180" t="str">
        <f>IF(AND($AC25="x1",$L25=Basisblatt!$A$85),IF(OR($M25=Basisblatt!$A$38,AND($N25&lt;&gt;"",$N25&lt;=$AF25),$O25=Basisblatt!$A$43,AND($J25&lt;=$E$9,$P25=Basisblatt!$A$47))=TRUE,"ja","nein"),"")</f>
        <v/>
      </c>
      <c r="Z25" s="174"/>
      <c r="AA25" s="102" t="str">
        <f>IF(AND($AC25="x1",$R25=Basisblatt!$A$85),IF(OR(OR($S25=Basisblatt!$A$51,$S25=Basisblatt!$A$52,$S25=Basisblatt!$A$53,$S25=Basisblatt!$A$54,$S25=Basisblatt!$A$55),AND($T25&lt;&gt;"",$T25&lt;=AG25),AND(U25&lt;&gt;"",$U25&lt;=AH25),$V25=Basisblatt!$A52,$W25=Basisblatt!$A$47)=TRUE,"ja","nein"),"")</f>
        <v/>
      </c>
      <c r="AB25" s="102"/>
      <c r="AC25" s="175" t="str">
        <f t="shared" si="0"/>
        <v>x2</v>
      </c>
      <c r="AD25" s="161"/>
      <c r="AE25" s="19"/>
      <c r="AF25" s="106" t="str">
        <f>IF(AND($AC25="x1",$L25=Basisblatt!$A$85),VLOOKUP($G25,Basisblatt!$A$2:$B$5,2,FALSE),"")</f>
        <v/>
      </c>
      <c r="AG25" s="102" t="str">
        <f>IF(AND($AC25="x1",$R25=Basisblatt!$A$85),Basisblatt!$B$68,"")</f>
        <v/>
      </c>
      <c r="AH25" s="175" t="str">
        <f>IF(AND($AC25="x1",$R25=Basisblatt!$A$85),Basisblatt!$B$69,"")</f>
        <v/>
      </c>
    </row>
    <row r="26" spans="1:34" x14ac:dyDescent="0.25">
      <c r="A26" s="107" t="str">
        <f>IF($AC26="x2","",IF($AC26="x1",IF(OR($L26=Basisblatt!$A$84,$Y26="ja"),"ja","nein"),"N/A"))</f>
        <v/>
      </c>
      <c r="B26" s="192" t="str">
        <f>IF($AC26="x2","",IF($AC26="x1",IF(OR($R26=Basisblatt!$A$84,$AA26="ja"),"ja","nein"),"N/A"))</f>
        <v/>
      </c>
      <c r="C26" s="188"/>
      <c r="D26" s="194"/>
      <c r="E26" s="144"/>
      <c r="F26" s="144"/>
      <c r="G26" s="145"/>
      <c r="H26" s="145"/>
      <c r="I26" s="145"/>
      <c r="J26" s="186"/>
      <c r="K26" s="181"/>
      <c r="L26" s="180" t="str">
        <f>IF($AC26="x1",IF(AND($H26=Basisblatt!$A$11,$J26&gt;=$E$8),Basisblatt!$A$85,Basisblatt!$A$84),"")</f>
        <v/>
      </c>
      <c r="M26" s="145"/>
      <c r="N26" s="145"/>
      <c r="O26" s="145"/>
      <c r="P26" s="178"/>
      <c r="Q26" s="181"/>
      <c r="R26" s="180" t="str">
        <f>IF($AC26="x1",IF(AND($H26=Basisblatt!$A$10,OR($J26&gt;=$E$8,$J26&gt;$E$10)),Basisblatt!$A$85,Basisblatt!$A$84),"")</f>
        <v/>
      </c>
      <c r="S26" s="145"/>
      <c r="T26" s="145"/>
      <c r="U26" s="145"/>
      <c r="V26" s="145"/>
      <c r="W26" s="178"/>
      <c r="X26" s="181"/>
      <c r="Y26" s="180" t="str">
        <f>IF(AND($AC26="x1",$L26=Basisblatt!$A$85),IF(OR($M26=Basisblatt!$A$38,AND($N26&lt;&gt;"",$N26&lt;=$AF26),$O26=Basisblatt!$A$43,AND($J26&lt;=$E$9,$P26=Basisblatt!$A$47))=TRUE,"ja","nein"),"")</f>
        <v/>
      </c>
      <c r="Z26" s="174"/>
      <c r="AA26" s="102" t="str">
        <f>IF(AND($AC26="x1",$R26=Basisblatt!$A$85),IF(OR(OR($S26=Basisblatt!$A$51,$S26=Basisblatt!$A$52,$S26=Basisblatt!$A$53,$S26=Basisblatt!$A$54,$S26=Basisblatt!$A$55),AND($T26&lt;&gt;"",$T26&lt;=AG26),AND(U26&lt;&gt;"",$U26&lt;=AH26),$V26=Basisblatt!$A53,$W26=Basisblatt!$A$47)=TRUE,"ja","nein"),"")</f>
        <v/>
      </c>
      <c r="AB26" s="102"/>
      <c r="AC26" s="175" t="str">
        <f t="shared" si="0"/>
        <v>x2</v>
      </c>
      <c r="AD26" s="161"/>
      <c r="AE26" s="19"/>
      <c r="AF26" s="106" t="str">
        <f>IF(AND($AC26="x1",$L26=Basisblatt!$A$85),VLOOKUP($G26,Basisblatt!$A$2:$B$5,2,FALSE),"")</f>
        <v/>
      </c>
      <c r="AG26" s="102" t="str">
        <f>IF(AND($AC26="x1",$R26=Basisblatt!$A$85),Basisblatt!$B$68,"")</f>
        <v/>
      </c>
      <c r="AH26" s="175" t="str">
        <f>IF(AND($AC26="x1",$R26=Basisblatt!$A$85),Basisblatt!$B$69,"")</f>
        <v/>
      </c>
    </row>
    <row r="27" spans="1:34" x14ac:dyDescent="0.25">
      <c r="A27" s="107" t="str">
        <f>IF($AC27="x2","",IF($AC27="x1",IF(OR($L27=Basisblatt!$A$84,$Y27="ja"),"ja","nein"),"N/A"))</f>
        <v/>
      </c>
      <c r="B27" s="192" t="str">
        <f>IF($AC27="x2","",IF($AC27="x1",IF(OR($R27=Basisblatt!$A$84,$AA27="ja"),"ja","nein"),"N/A"))</f>
        <v/>
      </c>
      <c r="C27" s="188"/>
      <c r="D27" s="194"/>
      <c r="E27" s="144"/>
      <c r="F27" s="144"/>
      <c r="G27" s="145"/>
      <c r="H27" s="145"/>
      <c r="I27" s="145"/>
      <c r="J27" s="186"/>
      <c r="K27" s="181"/>
      <c r="L27" s="180" t="str">
        <f>IF($AC27="x1",IF(AND($H27=Basisblatt!$A$11,$J27&gt;=$E$8),Basisblatt!$A$85,Basisblatt!$A$84),"")</f>
        <v/>
      </c>
      <c r="M27" s="145"/>
      <c r="N27" s="145"/>
      <c r="O27" s="145"/>
      <c r="P27" s="178"/>
      <c r="Q27" s="181"/>
      <c r="R27" s="180" t="str">
        <f>IF($AC27="x1",IF(AND($H27=Basisblatt!$A$10,OR($J27&gt;=$E$8,$J27&gt;$E$10)),Basisblatt!$A$85,Basisblatt!$A$84),"")</f>
        <v/>
      </c>
      <c r="S27" s="145"/>
      <c r="T27" s="145"/>
      <c r="U27" s="145"/>
      <c r="V27" s="145"/>
      <c r="W27" s="178"/>
      <c r="X27" s="181"/>
      <c r="Y27" s="180" t="str">
        <f>IF(AND($AC27="x1",$L27=Basisblatt!$A$85),IF(OR($M27=Basisblatt!$A$38,AND($N27&lt;&gt;"",$N27&lt;=$AF27),$O27=Basisblatt!$A$43,AND($J27&lt;=$E$9,$P27=Basisblatt!$A$47))=TRUE,"ja","nein"),"")</f>
        <v/>
      </c>
      <c r="Z27" s="174"/>
      <c r="AA27" s="102" t="str">
        <f>IF(AND($AC27="x1",$R27=Basisblatt!$A$85),IF(OR(OR($S27=Basisblatt!$A$51,$S27=Basisblatt!$A$52,$S27=Basisblatt!$A$53,$S27=Basisblatt!$A$54,$S27=Basisblatt!$A$55),AND($T27&lt;&gt;"",$T27&lt;=AG27),AND(U27&lt;&gt;"",$U27&lt;=AH27),$V27=Basisblatt!$A54,$W27=Basisblatt!$A$47)=TRUE,"ja","nein"),"")</f>
        <v/>
      </c>
      <c r="AB27" s="102"/>
      <c r="AC27" s="175" t="str">
        <f t="shared" si="0"/>
        <v>x2</v>
      </c>
      <c r="AD27" s="161"/>
      <c r="AE27" s="19"/>
      <c r="AF27" s="106" t="str">
        <f>IF(AND($AC27="x1",$L27=Basisblatt!$A$85),VLOOKUP($G27,Basisblatt!$A$2:$B$5,2,FALSE),"")</f>
        <v/>
      </c>
      <c r="AG27" s="102" t="str">
        <f>IF(AND($AC27="x1",$R27=Basisblatt!$A$85),Basisblatt!$B$68,"")</f>
        <v/>
      </c>
      <c r="AH27" s="175" t="str">
        <f>IF(AND($AC27="x1",$R27=Basisblatt!$A$85),Basisblatt!$B$69,"")</f>
        <v/>
      </c>
    </row>
    <row r="28" spans="1:34" x14ac:dyDescent="0.25">
      <c r="A28" s="107" t="str">
        <f>IF($AC28="x2","",IF($AC28="x1",IF(OR($L28=Basisblatt!$A$84,$Y28="ja"),"ja","nein"),"N/A"))</f>
        <v/>
      </c>
      <c r="B28" s="192" t="str">
        <f>IF($AC28="x2","",IF($AC28="x1",IF(OR($R28=Basisblatt!$A$84,$AA28="ja"),"ja","nein"),"N/A"))</f>
        <v/>
      </c>
      <c r="C28" s="188"/>
      <c r="D28" s="194"/>
      <c r="E28" s="144"/>
      <c r="F28" s="144"/>
      <c r="G28" s="145"/>
      <c r="H28" s="145"/>
      <c r="I28" s="145"/>
      <c r="J28" s="186"/>
      <c r="K28" s="181"/>
      <c r="L28" s="180" t="str">
        <f>IF($AC28="x1",IF(AND($H28=Basisblatt!$A$11,$J28&gt;=$E$8),Basisblatt!$A$85,Basisblatt!$A$84),"")</f>
        <v/>
      </c>
      <c r="M28" s="145"/>
      <c r="N28" s="145"/>
      <c r="O28" s="145"/>
      <c r="P28" s="178"/>
      <c r="Q28" s="181"/>
      <c r="R28" s="180" t="str">
        <f>IF($AC28="x1",IF(AND($H28=Basisblatt!$A$10,OR($J28&gt;=$E$8,$J28&gt;$E$10)),Basisblatt!$A$85,Basisblatt!$A$84),"")</f>
        <v/>
      </c>
      <c r="S28" s="145"/>
      <c r="T28" s="145"/>
      <c r="U28" s="145"/>
      <c r="V28" s="145"/>
      <c r="W28" s="178"/>
      <c r="X28" s="181"/>
      <c r="Y28" s="180" t="str">
        <f>IF(AND($AC28="x1",$L28=Basisblatt!$A$85),IF(OR($M28=Basisblatt!$A$38,AND($N28&lt;&gt;"",$N28&lt;=$AF28),$O28=Basisblatt!$A$43,AND($J28&lt;=$E$9,$P28=Basisblatt!$A$47))=TRUE,"ja","nein"),"")</f>
        <v/>
      </c>
      <c r="Z28" s="174"/>
      <c r="AA28" s="102" t="str">
        <f>IF(AND($AC28="x1",$R28=Basisblatt!$A$85),IF(OR(OR($S28=Basisblatt!$A$51,$S28=Basisblatt!$A$52,$S28=Basisblatt!$A$53,$S28=Basisblatt!$A$54,$S28=Basisblatt!$A$55),AND($T28&lt;&gt;"",$T28&lt;=AG28),AND(U28&lt;&gt;"",$U28&lt;=AH28),$V28=Basisblatt!$A55,$W28=Basisblatt!$A$47)=TRUE,"ja","nein"),"")</f>
        <v/>
      </c>
      <c r="AB28" s="102"/>
      <c r="AC28" s="175" t="str">
        <f t="shared" si="0"/>
        <v>x2</v>
      </c>
      <c r="AD28" s="161"/>
      <c r="AE28" s="19"/>
      <c r="AF28" s="106" t="str">
        <f>IF(AND($AC28="x1",$L28=Basisblatt!$A$85),VLOOKUP($G28,Basisblatt!$A$2:$B$5,2,FALSE),"")</f>
        <v/>
      </c>
      <c r="AG28" s="102" t="str">
        <f>IF(AND($AC28="x1",$R28=Basisblatt!$A$85),Basisblatt!$B$68,"")</f>
        <v/>
      </c>
      <c r="AH28" s="175" t="str">
        <f>IF(AND($AC28="x1",$R28=Basisblatt!$A$85),Basisblatt!$B$69,"")</f>
        <v/>
      </c>
    </row>
    <row r="29" spans="1:34" x14ac:dyDescent="0.25">
      <c r="A29" s="107" t="str">
        <f>IF($AC29="x2","",IF($AC29="x1",IF(OR($L29=Basisblatt!$A$84,$Y29="ja"),"ja","nein"),"N/A"))</f>
        <v/>
      </c>
      <c r="B29" s="192" t="str">
        <f>IF($AC29="x2","",IF($AC29="x1",IF(OR($R29=Basisblatt!$A$84,$AA29="ja"),"ja","nein"),"N/A"))</f>
        <v/>
      </c>
      <c r="C29" s="188"/>
      <c r="D29" s="194"/>
      <c r="E29" s="144"/>
      <c r="F29" s="144"/>
      <c r="G29" s="145"/>
      <c r="H29" s="145"/>
      <c r="I29" s="145"/>
      <c r="J29" s="186"/>
      <c r="K29" s="181"/>
      <c r="L29" s="180" t="str">
        <f>IF($AC29="x1",IF(AND($H29=Basisblatt!$A$11,$J29&gt;=$E$8),Basisblatt!$A$85,Basisblatt!$A$84),"")</f>
        <v/>
      </c>
      <c r="M29" s="145"/>
      <c r="N29" s="145"/>
      <c r="O29" s="145"/>
      <c r="P29" s="178"/>
      <c r="Q29" s="181"/>
      <c r="R29" s="180" t="str">
        <f>IF($AC29="x1",IF(AND($H29=Basisblatt!$A$10,OR($J29&gt;=$E$8,$J29&gt;$E$10)),Basisblatt!$A$85,Basisblatt!$A$84),"")</f>
        <v/>
      </c>
      <c r="S29" s="145"/>
      <c r="T29" s="145"/>
      <c r="U29" s="145"/>
      <c r="V29" s="145"/>
      <c r="W29" s="178"/>
      <c r="X29" s="181"/>
      <c r="Y29" s="180" t="str">
        <f>IF(AND($AC29="x1",$L29=Basisblatt!$A$85),IF(OR($M29=Basisblatt!$A$38,AND($N29&lt;&gt;"",$N29&lt;=$AF29),$O29=Basisblatt!$A$43,AND($J29&lt;=$E$9,$P29=Basisblatt!$A$47))=TRUE,"ja","nein"),"")</f>
        <v/>
      </c>
      <c r="Z29" s="174"/>
      <c r="AA29" s="102" t="str">
        <f>IF(AND($AC29="x1",$R29=Basisblatt!$A$85),IF(OR(OR($S29=Basisblatt!$A$51,$S29=Basisblatt!$A$52,$S29=Basisblatt!$A$53,$S29=Basisblatt!$A$54,$S29=Basisblatt!$A$55),AND($T29&lt;&gt;"",$T29&lt;=AG29),AND(U29&lt;&gt;"",$U29&lt;=AH29),$V29=Basisblatt!$A56,$W29=Basisblatt!$A$47)=TRUE,"ja","nein"),"")</f>
        <v/>
      </c>
      <c r="AB29" s="102"/>
      <c r="AC29" s="175" t="str">
        <f t="shared" si="0"/>
        <v>x2</v>
      </c>
      <c r="AD29" s="161"/>
      <c r="AE29" s="19"/>
      <c r="AF29" s="106" t="str">
        <f>IF(AND($AC29="x1",$L29=Basisblatt!$A$85),VLOOKUP($G29,Basisblatt!$A$2:$B$5,2,FALSE),"")</f>
        <v/>
      </c>
      <c r="AG29" s="102" t="str">
        <f>IF(AND($AC29="x1",$R29=Basisblatt!$A$85),Basisblatt!$B$68,"")</f>
        <v/>
      </c>
      <c r="AH29" s="175" t="str">
        <f>IF(AND($AC29="x1",$R29=Basisblatt!$A$85),Basisblatt!$B$69,"")</f>
        <v/>
      </c>
    </row>
    <row r="30" spans="1:34" x14ac:dyDescent="0.25">
      <c r="A30" s="107" t="str">
        <f>IF($AC30="x2","",IF($AC30="x1",IF(OR($L30=Basisblatt!$A$84,$Y30="ja"),"ja","nein"),"N/A"))</f>
        <v/>
      </c>
      <c r="B30" s="192" t="str">
        <f>IF($AC30="x2","",IF($AC30="x1",IF(OR($R30=Basisblatt!$A$84,$AA30="ja"),"ja","nein"),"N/A"))</f>
        <v/>
      </c>
      <c r="C30" s="188"/>
      <c r="D30" s="194"/>
      <c r="E30" s="144"/>
      <c r="F30" s="144"/>
      <c r="G30" s="145"/>
      <c r="H30" s="145"/>
      <c r="I30" s="145"/>
      <c r="J30" s="186"/>
      <c r="K30" s="181"/>
      <c r="L30" s="180" t="str">
        <f>IF($AC30="x1",IF(AND($H30=Basisblatt!$A$11,$J30&gt;=$E$8),Basisblatt!$A$85,Basisblatt!$A$84),"")</f>
        <v/>
      </c>
      <c r="M30" s="145"/>
      <c r="N30" s="145"/>
      <c r="O30" s="145"/>
      <c r="P30" s="178"/>
      <c r="Q30" s="181"/>
      <c r="R30" s="180" t="str">
        <f>IF($AC30="x1",IF(AND($H30=Basisblatt!$A$10,OR($J30&gt;=$E$8,$J30&gt;$E$10)),Basisblatt!$A$85,Basisblatt!$A$84),"")</f>
        <v/>
      </c>
      <c r="S30" s="145"/>
      <c r="T30" s="145"/>
      <c r="U30" s="145"/>
      <c r="V30" s="145"/>
      <c r="W30" s="178"/>
      <c r="X30" s="181"/>
      <c r="Y30" s="180" t="str">
        <f>IF(AND($AC30="x1",$L30=Basisblatt!$A$85),IF(OR($M30=Basisblatt!$A$38,AND($N30&lt;&gt;"",$N30&lt;=$AF30),$O30=Basisblatt!$A$43,AND($J30&lt;=$E$9,$P30=Basisblatt!$A$47))=TRUE,"ja","nein"),"")</f>
        <v/>
      </c>
      <c r="Z30" s="174"/>
      <c r="AA30" s="102" t="str">
        <f>IF(AND($AC30="x1",$R30=Basisblatt!$A$85),IF(OR(OR($S30=Basisblatt!$A$51,$S30=Basisblatt!$A$52,$S30=Basisblatt!$A$53,$S30=Basisblatt!$A$54,$S30=Basisblatt!$A$55),AND($T30&lt;&gt;"",$T30&lt;=AG30),AND(U30&lt;&gt;"",$U30&lt;=AH30),$V30=Basisblatt!$A57,$W30=Basisblatt!$A$47)=TRUE,"ja","nein"),"")</f>
        <v/>
      </c>
      <c r="AB30" s="102"/>
      <c r="AC30" s="175" t="str">
        <f t="shared" si="0"/>
        <v>x2</v>
      </c>
      <c r="AD30" s="161"/>
      <c r="AE30" s="19"/>
      <c r="AF30" s="106" t="str">
        <f>IF(AND($AC30="x1",$L30=Basisblatt!$A$85),VLOOKUP($G30,Basisblatt!$A$2:$B$5,2,FALSE),"")</f>
        <v/>
      </c>
      <c r="AG30" s="102" t="str">
        <f>IF(AND($AC30="x1",$R30=Basisblatt!$A$85),Basisblatt!$B$68,"")</f>
        <v/>
      </c>
      <c r="AH30" s="175" t="str">
        <f>IF(AND($AC30="x1",$R30=Basisblatt!$A$85),Basisblatt!$B$69,"")</f>
        <v/>
      </c>
    </row>
    <row r="31" spans="1:34" x14ac:dyDescent="0.25">
      <c r="A31" s="107" t="str">
        <f>IF($AC31="x2","",IF($AC31="x1",IF(OR($L31=Basisblatt!$A$84,$Y31="ja"),"ja","nein"),"N/A"))</f>
        <v/>
      </c>
      <c r="B31" s="192" t="str">
        <f>IF($AC31="x2","",IF($AC31="x1",IF(OR($R31=Basisblatt!$A$84,$AA31="ja"),"ja","nein"),"N/A"))</f>
        <v/>
      </c>
      <c r="C31" s="188"/>
      <c r="D31" s="194"/>
      <c r="E31" s="144"/>
      <c r="F31" s="144"/>
      <c r="G31" s="145"/>
      <c r="H31" s="145"/>
      <c r="I31" s="145"/>
      <c r="J31" s="186"/>
      <c r="K31" s="181"/>
      <c r="L31" s="180" t="str">
        <f>IF($AC31="x1",IF(AND($H31=Basisblatt!$A$11,$J31&gt;=$E$8),Basisblatt!$A$85,Basisblatt!$A$84),"")</f>
        <v/>
      </c>
      <c r="M31" s="145"/>
      <c r="N31" s="145"/>
      <c r="O31" s="145"/>
      <c r="P31" s="178"/>
      <c r="Q31" s="181"/>
      <c r="R31" s="180" t="str">
        <f>IF($AC31="x1",IF(AND($H31=Basisblatt!$A$10,OR($J31&gt;=$E$8,$J31&gt;$E$10)),Basisblatt!$A$85,Basisblatt!$A$84),"")</f>
        <v/>
      </c>
      <c r="S31" s="145"/>
      <c r="T31" s="145"/>
      <c r="U31" s="145"/>
      <c r="V31" s="145"/>
      <c r="W31" s="178"/>
      <c r="X31" s="181"/>
      <c r="Y31" s="180" t="str">
        <f>IF(AND($AC31="x1",$L31=Basisblatt!$A$85),IF(OR($M31=Basisblatt!$A$38,AND($N31&lt;&gt;"",$N31&lt;=$AF31),$O31=Basisblatt!$A$43,AND($J31&lt;=$E$9,$P31=Basisblatt!$A$47))=TRUE,"ja","nein"),"")</f>
        <v/>
      </c>
      <c r="Z31" s="174"/>
      <c r="AA31" s="102" t="str">
        <f>IF(AND($AC31="x1",$R31=Basisblatt!$A$85),IF(OR(OR($S31=Basisblatt!$A$51,$S31=Basisblatt!$A$52,$S31=Basisblatt!$A$53,$S31=Basisblatt!$A$54,$S31=Basisblatt!$A$55),AND($T31&lt;&gt;"",$T31&lt;=AG31),AND(U31&lt;&gt;"",$U31&lt;=AH31),$V31=Basisblatt!$A58,$W31=Basisblatt!$A$47)=TRUE,"ja","nein"),"")</f>
        <v/>
      </c>
      <c r="AB31" s="102"/>
      <c r="AC31" s="175" t="str">
        <f t="shared" si="0"/>
        <v>x2</v>
      </c>
      <c r="AD31" s="161"/>
      <c r="AE31" s="19"/>
      <c r="AF31" s="106" t="str">
        <f>IF(AND($AC31="x1",$L31=Basisblatt!$A$85),VLOOKUP($G31,Basisblatt!$A$2:$B$5,2,FALSE),"")</f>
        <v/>
      </c>
      <c r="AG31" s="102" t="str">
        <f>IF(AND($AC31="x1",$R31=Basisblatt!$A$85),Basisblatt!$B$68,"")</f>
        <v/>
      </c>
      <c r="AH31" s="175" t="str">
        <f>IF(AND($AC31="x1",$R31=Basisblatt!$A$85),Basisblatt!$B$69,"")</f>
        <v/>
      </c>
    </row>
    <row r="32" spans="1:34" x14ac:dyDescent="0.25">
      <c r="A32" s="107" t="str">
        <f>IF($AC32="x2","",IF($AC32="x1",IF(OR($L32=Basisblatt!$A$84,$Y32="ja"),"ja","nein"),"N/A"))</f>
        <v/>
      </c>
      <c r="B32" s="192" t="str">
        <f>IF($AC32="x2","",IF($AC32="x1",IF(OR($R32=Basisblatt!$A$84,$AA32="ja"),"ja","nein"),"N/A"))</f>
        <v/>
      </c>
      <c r="C32" s="188"/>
      <c r="D32" s="194"/>
      <c r="E32" s="144"/>
      <c r="F32" s="144"/>
      <c r="G32" s="145"/>
      <c r="H32" s="145"/>
      <c r="I32" s="145"/>
      <c r="J32" s="186"/>
      <c r="K32" s="181"/>
      <c r="L32" s="180" t="str">
        <f>IF($AC32="x1",IF(AND($H32=Basisblatt!$A$11,$J32&gt;=$E$8),Basisblatt!$A$85,Basisblatt!$A$84),"")</f>
        <v/>
      </c>
      <c r="M32" s="145"/>
      <c r="N32" s="145"/>
      <c r="O32" s="145"/>
      <c r="P32" s="178"/>
      <c r="Q32" s="181"/>
      <c r="R32" s="180" t="str">
        <f>IF($AC32="x1",IF(AND($H32=Basisblatt!$A$10,OR($J32&gt;=$E$8,$J32&gt;$E$10)),Basisblatt!$A$85,Basisblatt!$A$84),"")</f>
        <v/>
      </c>
      <c r="S32" s="145"/>
      <c r="T32" s="145"/>
      <c r="U32" s="145"/>
      <c r="V32" s="145"/>
      <c r="W32" s="178"/>
      <c r="X32" s="181"/>
      <c r="Y32" s="180" t="str">
        <f>IF(AND($AC32="x1",$L32=Basisblatt!$A$85),IF(OR($M32=Basisblatt!$A$38,AND($N32&lt;&gt;"",$N32&lt;=$AF32),$O32=Basisblatt!$A$43,AND($J32&lt;=$E$9,$P32=Basisblatt!$A$47))=TRUE,"ja","nein"),"")</f>
        <v/>
      </c>
      <c r="Z32" s="174"/>
      <c r="AA32" s="102" t="str">
        <f>IF(AND($AC32="x1",$R32=Basisblatt!$A$85),IF(OR(OR($S32=Basisblatt!$A$51,$S32=Basisblatt!$A$52,$S32=Basisblatt!$A$53,$S32=Basisblatt!$A$54,$S32=Basisblatt!$A$55),AND($T32&lt;&gt;"",$T32&lt;=AG32),AND(U32&lt;&gt;"",$U32&lt;=AH32),$V32=Basisblatt!$A59,$W32=Basisblatt!$A$47)=TRUE,"ja","nein"),"")</f>
        <v/>
      </c>
      <c r="AB32" s="102"/>
      <c r="AC32" s="175" t="str">
        <f t="shared" si="0"/>
        <v>x2</v>
      </c>
      <c r="AD32" s="161"/>
      <c r="AE32" s="19"/>
      <c r="AF32" s="106" t="str">
        <f>IF(AND($AC32="x1",$L32=Basisblatt!$A$85),VLOOKUP($G32,Basisblatt!$A$2:$B$5,2,FALSE),"")</f>
        <v/>
      </c>
      <c r="AG32" s="102" t="str">
        <f>IF(AND($AC32="x1",$R32=Basisblatt!$A$85),Basisblatt!$B$68,"")</f>
        <v/>
      </c>
      <c r="AH32" s="175" t="str">
        <f>IF(AND($AC32="x1",$R32=Basisblatt!$A$85),Basisblatt!$B$69,"")</f>
        <v/>
      </c>
    </row>
    <row r="33" spans="1:34" x14ac:dyDescent="0.25">
      <c r="A33" s="107" t="str">
        <f>IF($AC33="x2","",IF($AC33="x1",IF(OR($L33=Basisblatt!$A$84,$Y33="ja"),"ja","nein"),"N/A"))</f>
        <v/>
      </c>
      <c r="B33" s="192" t="str">
        <f>IF($AC33="x2","",IF($AC33="x1",IF(OR($R33=Basisblatt!$A$84,$AA33="ja"),"ja","nein"),"N/A"))</f>
        <v/>
      </c>
      <c r="C33" s="188"/>
      <c r="D33" s="194"/>
      <c r="E33" s="144"/>
      <c r="F33" s="144"/>
      <c r="G33" s="145"/>
      <c r="H33" s="145"/>
      <c r="I33" s="145"/>
      <c r="J33" s="186"/>
      <c r="K33" s="181"/>
      <c r="L33" s="180" t="str">
        <f>IF($AC33="x1",IF(AND($H33=Basisblatt!$A$11,$J33&gt;=$E$8),Basisblatt!$A$85,Basisblatt!$A$84),"")</f>
        <v/>
      </c>
      <c r="M33" s="145"/>
      <c r="N33" s="145"/>
      <c r="O33" s="145"/>
      <c r="P33" s="178"/>
      <c r="Q33" s="181"/>
      <c r="R33" s="180" t="str">
        <f>IF($AC33="x1",IF(AND($H33=Basisblatt!$A$10,OR($J33&gt;=$E$8,$J33&gt;$E$10)),Basisblatt!$A$85,Basisblatt!$A$84),"")</f>
        <v/>
      </c>
      <c r="S33" s="145"/>
      <c r="T33" s="145"/>
      <c r="U33" s="145"/>
      <c r="V33" s="145"/>
      <c r="W33" s="178"/>
      <c r="X33" s="181"/>
      <c r="Y33" s="180" t="str">
        <f>IF(AND($AC33="x1",$L33=Basisblatt!$A$85),IF(OR($M33=Basisblatt!$A$38,AND($N33&lt;&gt;"",$N33&lt;=$AF33),$O33=Basisblatt!$A$43,AND($J33&lt;=$E$9,$P33=Basisblatt!$A$47))=TRUE,"ja","nein"),"")</f>
        <v/>
      </c>
      <c r="Z33" s="174"/>
      <c r="AA33" s="102" t="str">
        <f>IF(AND($AC33="x1",$R33=Basisblatt!$A$85),IF(OR(OR($S33=Basisblatt!$A$51,$S33=Basisblatt!$A$52,$S33=Basisblatt!$A$53,$S33=Basisblatt!$A$54,$S33=Basisblatt!$A$55),AND($T33&lt;&gt;"",$T33&lt;=AG33),AND(U33&lt;&gt;"",$U33&lt;=AH33),$V33=Basisblatt!$A60,$W33=Basisblatt!$A$47)=TRUE,"ja","nein"),"")</f>
        <v/>
      </c>
      <c r="AB33" s="102"/>
      <c r="AC33" s="175" t="str">
        <f t="shared" si="0"/>
        <v>x2</v>
      </c>
      <c r="AD33" s="161"/>
      <c r="AE33" s="19"/>
      <c r="AF33" s="106" t="str">
        <f>IF(AND($AC33="x1",$L33=Basisblatt!$A$85),VLOOKUP($G33,Basisblatt!$A$2:$B$5,2,FALSE),"")</f>
        <v/>
      </c>
      <c r="AG33" s="102" t="str">
        <f>IF(AND($AC33="x1",$R33=Basisblatt!$A$85),Basisblatt!$B$68,"")</f>
        <v/>
      </c>
      <c r="AH33" s="175" t="str">
        <f>IF(AND($AC33="x1",$R33=Basisblatt!$A$85),Basisblatt!$B$69,"")</f>
        <v/>
      </c>
    </row>
    <row r="34" spans="1:34" x14ac:dyDescent="0.25">
      <c r="A34" s="107" t="str">
        <f>IF($AC34="x2","",IF($AC34="x1",IF(OR($L34=Basisblatt!$A$84,$Y34="ja"),"ja","nein"),"N/A"))</f>
        <v/>
      </c>
      <c r="B34" s="192" t="str">
        <f>IF($AC34="x2","",IF($AC34="x1",IF(OR($R34=Basisblatt!$A$84,$AA34="ja"),"ja","nein"),"N/A"))</f>
        <v/>
      </c>
      <c r="C34" s="188"/>
      <c r="D34" s="194"/>
      <c r="E34" s="144"/>
      <c r="F34" s="144"/>
      <c r="G34" s="145"/>
      <c r="H34" s="145"/>
      <c r="I34" s="145"/>
      <c r="J34" s="186"/>
      <c r="K34" s="181"/>
      <c r="L34" s="180" t="str">
        <f>IF($AC34="x1",IF(AND($H34=Basisblatt!$A$11,$J34&gt;=$E$8),Basisblatt!$A$85,Basisblatt!$A$84),"")</f>
        <v/>
      </c>
      <c r="M34" s="145"/>
      <c r="N34" s="145"/>
      <c r="O34" s="145"/>
      <c r="P34" s="178"/>
      <c r="Q34" s="181"/>
      <c r="R34" s="180" t="str">
        <f>IF($AC34="x1",IF(AND($H34=Basisblatt!$A$10,OR($J34&gt;=$E$8,$J34&gt;$E$10)),Basisblatt!$A$85,Basisblatt!$A$84),"")</f>
        <v/>
      </c>
      <c r="S34" s="145"/>
      <c r="T34" s="145"/>
      <c r="U34" s="145"/>
      <c r="V34" s="145"/>
      <c r="W34" s="178"/>
      <c r="X34" s="181"/>
      <c r="Y34" s="180" t="str">
        <f>IF(AND($AC34="x1",$L34=Basisblatt!$A$85),IF(OR($M34=Basisblatt!$A$38,AND($N34&lt;&gt;"",$N34&lt;=$AF34),$O34=Basisblatt!$A$43,AND($J34&lt;=$E$9,$P34=Basisblatt!$A$47))=TRUE,"ja","nein"),"")</f>
        <v/>
      </c>
      <c r="Z34" s="174"/>
      <c r="AA34" s="102" t="str">
        <f>IF(AND($AC34="x1",$R34=Basisblatt!$A$85),IF(OR(OR($S34=Basisblatt!$A$51,$S34=Basisblatt!$A$52,$S34=Basisblatt!$A$53,$S34=Basisblatt!$A$54,$S34=Basisblatt!$A$55),AND($T34&lt;&gt;"",$T34&lt;=AG34),AND(U34&lt;&gt;"",$U34&lt;=AH34),$V34=Basisblatt!$A61,$W34=Basisblatt!$A$47)=TRUE,"ja","nein"),"")</f>
        <v/>
      </c>
      <c r="AB34" s="102"/>
      <c r="AC34" s="175" t="str">
        <f t="shared" si="0"/>
        <v>x2</v>
      </c>
      <c r="AD34" s="161"/>
      <c r="AE34" s="19"/>
      <c r="AF34" s="106" t="str">
        <f>IF(AND($AC34="x1",$L34=Basisblatt!$A$85),VLOOKUP($G34,Basisblatt!$A$2:$B$5,2,FALSE),"")</f>
        <v/>
      </c>
      <c r="AG34" s="102" t="str">
        <f>IF(AND($AC34="x1",$R34=Basisblatt!$A$85),Basisblatt!$B$68,"")</f>
        <v/>
      </c>
      <c r="AH34" s="175" t="str">
        <f>IF(AND($AC34="x1",$R34=Basisblatt!$A$85),Basisblatt!$B$69,"")</f>
        <v/>
      </c>
    </row>
    <row r="35" spans="1:34" x14ac:dyDescent="0.25">
      <c r="A35" s="107" t="str">
        <f>IF($AC35="x2","",IF($AC35="x1",IF(OR($L35=Basisblatt!$A$84,$Y35="ja"),"ja","nein"),"N/A"))</f>
        <v/>
      </c>
      <c r="B35" s="192" t="str">
        <f>IF($AC35="x2","",IF($AC35="x1",IF(OR($R35=Basisblatt!$A$84,$AA35="ja"),"ja","nein"),"N/A"))</f>
        <v/>
      </c>
      <c r="C35" s="188"/>
      <c r="D35" s="194"/>
      <c r="E35" s="144"/>
      <c r="F35" s="144"/>
      <c r="G35" s="145"/>
      <c r="H35" s="145"/>
      <c r="I35" s="145"/>
      <c r="J35" s="186"/>
      <c r="K35" s="181"/>
      <c r="L35" s="180" t="str">
        <f>IF($AC35="x1",IF(AND($H35=Basisblatt!$A$11,$J35&gt;=$E$8),Basisblatt!$A$85,Basisblatt!$A$84),"")</f>
        <v/>
      </c>
      <c r="M35" s="145"/>
      <c r="N35" s="145"/>
      <c r="O35" s="145"/>
      <c r="P35" s="178"/>
      <c r="Q35" s="181"/>
      <c r="R35" s="180" t="str">
        <f>IF($AC35="x1",IF(AND($H35=Basisblatt!$A$10,OR($J35&gt;=$E$8,$J35&gt;$E$10)),Basisblatt!$A$85,Basisblatt!$A$84),"")</f>
        <v/>
      </c>
      <c r="S35" s="145"/>
      <c r="T35" s="145"/>
      <c r="U35" s="145"/>
      <c r="V35" s="145"/>
      <c r="W35" s="178"/>
      <c r="X35" s="181"/>
      <c r="Y35" s="180" t="str">
        <f>IF(AND($AC35="x1",$L35=Basisblatt!$A$85),IF(OR($M35=Basisblatt!$A$38,AND($N35&lt;&gt;"",$N35&lt;=$AF35),$O35=Basisblatt!$A$43,AND($J35&lt;=$E$9,$P35=Basisblatt!$A$47))=TRUE,"ja","nein"),"")</f>
        <v/>
      </c>
      <c r="Z35" s="174"/>
      <c r="AA35" s="102" t="str">
        <f>IF(AND($AC35="x1",$R35=Basisblatt!$A$85),IF(OR(OR($S35=Basisblatt!$A$51,$S35=Basisblatt!$A$52,$S35=Basisblatt!$A$53,$S35=Basisblatt!$A$54,$S35=Basisblatt!$A$55),AND($T35&lt;&gt;"",$T35&lt;=AG35),AND(U35&lt;&gt;"",$U35&lt;=AH35),$V35=Basisblatt!$A62,$W35=Basisblatt!$A$47)=TRUE,"ja","nein"),"")</f>
        <v/>
      </c>
      <c r="AB35" s="102"/>
      <c r="AC35" s="175" t="str">
        <f t="shared" si="0"/>
        <v>x2</v>
      </c>
      <c r="AD35" s="161"/>
      <c r="AE35" s="19"/>
      <c r="AF35" s="106" t="str">
        <f>IF(AND($AC35="x1",$L35=Basisblatt!$A$85),VLOOKUP($G35,Basisblatt!$A$2:$B$5,2,FALSE),"")</f>
        <v/>
      </c>
      <c r="AG35" s="102" t="str">
        <f>IF(AND($AC35="x1",$R35=Basisblatt!$A$85),Basisblatt!$B$68,"")</f>
        <v/>
      </c>
      <c r="AH35" s="175" t="str">
        <f>IF(AND($AC35="x1",$R35=Basisblatt!$A$85),Basisblatt!$B$69,"")</f>
        <v/>
      </c>
    </row>
    <row r="36" spans="1:34" x14ac:dyDescent="0.25">
      <c r="A36" s="107" t="str">
        <f>IF($AC36="x2","",IF($AC36="x1",IF(OR($L36=Basisblatt!$A$84,$Y36="ja"),"ja","nein"),"N/A"))</f>
        <v/>
      </c>
      <c r="B36" s="192" t="str">
        <f>IF($AC36="x2","",IF($AC36="x1",IF(OR($R36=Basisblatt!$A$84,$AA36="ja"),"ja","nein"),"N/A"))</f>
        <v/>
      </c>
      <c r="C36" s="188"/>
      <c r="D36" s="194"/>
      <c r="E36" s="144"/>
      <c r="F36" s="144"/>
      <c r="G36" s="145"/>
      <c r="H36" s="145"/>
      <c r="I36" s="145"/>
      <c r="J36" s="186"/>
      <c r="K36" s="181"/>
      <c r="L36" s="180" t="str">
        <f>IF($AC36="x1",IF(AND($H36=Basisblatt!$A$11,$J36&gt;=$E$8),Basisblatt!$A$85,Basisblatt!$A$84),"")</f>
        <v/>
      </c>
      <c r="M36" s="145"/>
      <c r="N36" s="145"/>
      <c r="O36" s="145"/>
      <c r="P36" s="178"/>
      <c r="Q36" s="181"/>
      <c r="R36" s="180" t="str">
        <f>IF($AC36="x1",IF(AND($H36=Basisblatt!$A$10,OR($J36&gt;=$E$8,$J36&gt;$E$10)),Basisblatt!$A$85,Basisblatt!$A$84),"")</f>
        <v/>
      </c>
      <c r="S36" s="145"/>
      <c r="T36" s="145"/>
      <c r="U36" s="145"/>
      <c r="V36" s="145"/>
      <c r="W36" s="178"/>
      <c r="X36" s="181"/>
      <c r="Y36" s="180" t="str">
        <f>IF(AND($AC36="x1",$L36=Basisblatt!$A$85),IF(OR($M36=Basisblatt!$A$38,AND($N36&lt;&gt;"",$N36&lt;=$AF36),$O36=Basisblatt!$A$43,AND($J36&lt;=$E$9,$P36=Basisblatt!$A$47))=TRUE,"ja","nein"),"")</f>
        <v/>
      </c>
      <c r="Z36" s="174"/>
      <c r="AA36" s="102" t="str">
        <f>IF(AND($AC36="x1",$R36=Basisblatt!$A$85),IF(OR(OR($S36=Basisblatt!$A$51,$S36=Basisblatt!$A$52,$S36=Basisblatt!$A$53,$S36=Basisblatt!$A$54,$S36=Basisblatt!$A$55),AND($T36&lt;&gt;"",$T36&lt;=AG36),AND(U36&lt;&gt;"",$U36&lt;=AH36),$V36=Basisblatt!$A63,$W36=Basisblatt!$A$47)=TRUE,"ja","nein"),"")</f>
        <v/>
      </c>
      <c r="AB36" s="102"/>
      <c r="AC36" s="175" t="str">
        <f t="shared" si="0"/>
        <v>x2</v>
      </c>
      <c r="AD36" s="161"/>
      <c r="AE36" s="19"/>
      <c r="AF36" s="106" t="str">
        <f>IF(AND($AC36="x1",$L36=Basisblatt!$A$85),VLOOKUP($G36,Basisblatt!$A$2:$B$5,2,FALSE),"")</f>
        <v/>
      </c>
      <c r="AG36" s="102" t="str">
        <f>IF(AND($AC36="x1",$R36=Basisblatt!$A$85),Basisblatt!$B$68,"")</f>
        <v/>
      </c>
      <c r="AH36" s="175" t="str">
        <f>IF(AND($AC36="x1",$R36=Basisblatt!$A$85),Basisblatt!$B$69,"")</f>
        <v/>
      </c>
    </row>
    <row r="37" spans="1:34" x14ac:dyDescent="0.25">
      <c r="A37" s="107" t="str">
        <f>IF($AC37="x2","",IF($AC37="x1",IF(OR($L37=Basisblatt!$A$84,$Y37="ja"),"ja","nein"),"N/A"))</f>
        <v/>
      </c>
      <c r="B37" s="192" t="str">
        <f>IF($AC37="x2","",IF($AC37="x1",IF(OR($R37=Basisblatt!$A$84,$AA37="ja"),"ja","nein"),"N/A"))</f>
        <v/>
      </c>
      <c r="C37" s="188"/>
      <c r="D37" s="194"/>
      <c r="E37" s="144"/>
      <c r="F37" s="144"/>
      <c r="G37" s="145"/>
      <c r="H37" s="145"/>
      <c r="I37" s="145"/>
      <c r="J37" s="186"/>
      <c r="K37" s="181"/>
      <c r="L37" s="180" t="str">
        <f>IF($AC37="x1",IF(AND($H37=Basisblatt!$A$11,$J37&gt;=$E$8),Basisblatt!$A$85,Basisblatt!$A$84),"")</f>
        <v/>
      </c>
      <c r="M37" s="145"/>
      <c r="N37" s="145"/>
      <c r="O37" s="145"/>
      <c r="P37" s="178"/>
      <c r="Q37" s="181"/>
      <c r="R37" s="180" t="str">
        <f>IF($AC37="x1",IF(AND($H37=Basisblatt!$A$10,OR($J37&gt;=$E$8,$J37&gt;$E$10)),Basisblatt!$A$85,Basisblatt!$A$84),"")</f>
        <v/>
      </c>
      <c r="S37" s="145"/>
      <c r="T37" s="145"/>
      <c r="U37" s="145"/>
      <c r="V37" s="145"/>
      <c r="W37" s="178"/>
      <c r="X37" s="181"/>
      <c r="Y37" s="180" t="str">
        <f>IF(AND($AC37="x1",$L37=Basisblatt!$A$85),IF(OR($M37=Basisblatt!$A$38,AND($N37&lt;&gt;"",$N37&lt;=$AF37),$O37=Basisblatt!$A$43,AND($J37&lt;=$E$9,$P37=Basisblatt!$A$47))=TRUE,"ja","nein"),"")</f>
        <v/>
      </c>
      <c r="Z37" s="174"/>
      <c r="AA37" s="102" t="str">
        <f>IF(AND($AC37="x1",$R37=Basisblatt!$A$85),IF(OR(OR($S37=Basisblatt!$A$51,$S37=Basisblatt!$A$52,$S37=Basisblatt!$A$53,$S37=Basisblatt!$A$54,$S37=Basisblatt!$A$55),AND($T37&lt;&gt;"",$T37&lt;=AG37),AND(U37&lt;&gt;"",$U37&lt;=AH37),$V37=Basisblatt!$A64,$W37=Basisblatt!$A$47)=TRUE,"ja","nein"),"")</f>
        <v/>
      </c>
      <c r="AB37" s="102"/>
      <c r="AC37" s="175" t="str">
        <f t="shared" si="0"/>
        <v>x2</v>
      </c>
      <c r="AD37" s="161"/>
      <c r="AE37" s="19"/>
      <c r="AF37" s="106" t="str">
        <f>IF(AND($AC37="x1",$L37=Basisblatt!$A$85),VLOOKUP($G37,Basisblatt!$A$2:$B$5,2,FALSE),"")</f>
        <v/>
      </c>
      <c r="AG37" s="102" t="str">
        <f>IF(AND($AC37="x1",$R37=Basisblatt!$A$85),Basisblatt!$B$68,"")</f>
        <v/>
      </c>
      <c r="AH37" s="175" t="str">
        <f>IF(AND($AC37="x1",$R37=Basisblatt!$A$85),Basisblatt!$B$69,"")</f>
        <v/>
      </c>
    </row>
    <row r="38" spans="1:34" x14ac:dyDescent="0.25">
      <c r="A38" s="107" t="str">
        <f>IF($AC38="x2","",IF($AC38="x1",IF(OR($L38=Basisblatt!$A$84,$Y38="ja"),"ja","nein"),"N/A"))</f>
        <v/>
      </c>
      <c r="B38" s="192" t="str">
        <f>IF($AC38="x2","",IF($AC38="x1",IF(OR($R38=Basisblatt!$A$84,$AA38="ja"),"ja","nein"),"N/A"))</f>
        <v/>
      </c>
      <c r="C38" s="188"/>
      <c r="D38" s="194"/>
      <c r="E38" s="144"/>
      <c r="F38" s="144"/>
      <c r="G38" s="145"/>
      <c r="H38" s="145"/>
      <c r="I38" s="145"/>
      <c r="J38" s="186"/>
      <c r="K38" s="181"/>
      <c r="L38" s="180" t="str">
        <f>IF($AC38="x1",IF(AND($H38=Basisblatt!$A$11,$J38&gt;=$E$8),Basisblatt!$A$85,Basisblatt!$A$84),"")</f>
        <v/>
      </c>
      <c r="M38" s="145"/>
      <c r="N38" s="145"/>
      <c r="O38" s="145"/>
      <c r="P38" s="178"/>
      <c r="Q38" s="181"/>
      <c r="R38" s="180" t="str">
        <f>IF($AC38="x1",IF(AND($H38=Basisblatt!$A$10,OR($J38&gt;=$E$8,$J38&gt;$E$10)),Basisblatt!$A$85,Basisblatt!$A$84),"")</f>
        <v/>
      </c>
      <c r="S38" s="145"/>
      <c r="T38" s="145"/>
      <c r="U38" s="145"/>
      <c r="V38" s="145"/>
      <c r="W38" s="178"/>
      <c r="X38" s="181"/>
      <c r="Y38" s="180" t="str">
        <f>IF(AND($AC38="x1",$L38=Basisblatt!$A$85),IF(OR($M38=Basisblatt!$A$38,AND($N38&lt;&gt;"",$N38&lt;=$AF38),$O38=Basisblatt!$A$43,AND($J38&lt;=$E$9,$P38=Basisblatt!$A$47))=TRUE,"ja","nein"),"")</f>
        <v/>
      </c>
      <c r="Z38" s="174"/>
      <c r="AA38" s="102" t="str">
        <f>IF(AND($AC38="x1",$R38=Basisblatt!$A$85),IF(OR(OR($S38=Basisblatt!$A$51,$S38=Basisblatt!$A$52,$S38=Basisblatt!$A$53,$S38=Basisblatt!$A$54,$S38=Basisblatt!$A$55),AND($T38&lt;&gt;"",$T38&lt;=AG38),AND(U38&lt;&gt;"",$U38&lt;=AH38),$V38=Basisblatt!$A65,$W38=Basisblatt!$A$47)=TRUE,"ja","nein"),"")</f>
        <v/>
      </c>
      <c r="AB38" s="102"/>
      <c r="AC38" s="175" t="str">
        <f t="shared" si="0"/>
        <v>x2</v>
      </c>
      <c r="AD38" s="161"/>
      <c r="AE38" s="19"/>
      <c r="AF38" s="106" t="str">
        <f>IF(AND($AC38="x1",$L38=Basisblatt!$A$85),VLOOKUP($G38,Basisblatt!$A$2:$B$5,2,FALSE),"")</f>
        <v/>
      </c>
      <c r="AG38" s="102" t="str">
        <f>IF(AND($AC38="x1",$R38=Basisblatt!$A$85),Basisblatt!$B$68,"")</f>
        <v/>
      </c>
      <c r="AH38" s="175" t="str">
        <f>IF(AND($AC38="x1",$R38=Basisblatt!$A$85),Basisblatt!$B$69,"")</f>
        <v/>
      </c>
    </row>
    <row r="39" spans="1:34" x14ac:dyDescent="0.25">
      <c r="A39" s="107" t="str">
        <f>IF($AC39="x2","",IF($AC39="x1",IF(OR($L39=Basisblatt!$A$84,$Y39="ja"),"ja","nein"),"N/A"))</f>
        <v/>
      </c>
      <c r="B39" s="192" t="str">
        <f>IF($AC39="x2","",IF($AC39="x1",IF(OR($R39=Basisblatt!$A$84,$AA39="ja"),"ja","nein"),"N/A"))</f>
        <v/>
      </c>
      <c r="C39" s="188"/>
      <c r="D39" s="194"/>
      <c r="E39" s="144"/>
      <c r="F39" s="144"/>
      <c r="G39" s="145"/>
      <c r="H39" s="145"/>
      <c r="I39" s="145"/>
      <c r="J39" s="186"/>
      <c r="K39" s="181"/>
      <c r="L39" s="180" t="str">
        <f>IF($AC39="x1",IF(AND($H39=Basisblatt!$A$11,$J39&gt;=$E$8),Basisblatt!$A$85,Basisblatt!$A$84),"")</f>
        <v/>
      </c>
      <c r="M39" s="145"/>
      <c r="N39" s="145"/>
      <c r="O39" s="145"/>
      <c r="P39" s="178"/>
      <c r="Q39" s="181"/>
      <c r="R39" s="180" t="str">
        <f>IF($AC39="x1",IF(AND($H39=Basisblatt!$A$10,OR($J39&gt;=$E$8,$J39&gt;$E$10)),Basisblatt!$A$85,Basisblatt!$A$84),"")</f>
        <v/>
      </c>
      <c r="S39" s="145"/>
      <c r="T39" s="145"/>
      <c r="U39" s="145"/>
      <c r="V39" s="145"/>
      <c r="W39" s="178"/>
      <c r="X39" s="181"/>
      <c r="Y39" s="180" t="str">
        <f>IF(AND($AC39="x1",$L39=Basisblatt!$A$85),IF(OR($M39=Basisblatt!$A$38,AND($N39&lt;&gt;"",$N39&lt;=$AF39),$O39=Basisblatt!$A$43,AND($J39&lt;=$E$9,$P39=Basisblatt!$A$47))=TRUE,"ja","nein"),"")</f>
        <v/>
      </c>
      <c r="Z39" s="174"/>
      <c r="AA39" s="102" t="str">
        <f>IF(AND($AC39="x1",$R39=Basisblatt!$A$85),IF(OR(OR($S39=Basisblatt!$A$51,$S39=Basisblatt!$A$52,$S39=Basisblatt!$A$53,$S39=Basisblatt!$A$54,$S39=Basisblatt!$A$55),AND($T39&lt;&gt;"",$T39&lt;=AG39),AND(U39&lt;&gt;"",$U39&lt;=AH39),$V39=Basisblatt!$A66,$W39=Basisblatt!$A$47)=TRUE,"ja","nein"),"")</f>
        <v/>
      </c>
      <c r="AB39" s="102"/>
      <c r="AC39" s="175" t="str">
        <f t="shared" si="0"/>
        <v>x2</v>
      </c>
      <c r="AD39" s="161"/>
      <c r="AE39" s="19"/>
      <c r="AF39" s="106" t="str">
        <f>IF(AND($AC39="x1",$L39=Basisblatt!$A$85),VLOOKUP($G39,Basisblatt!$A$2:$B$5,2,FALSE),"")</f>
        <v/>
      </c>
      <c r="AG39" s="102" t="str">
        <f>IF(AND($AC39="x1",$R39=Basisblatt!$A$85),Basisblatt!$B$68,"")</f>
        <v/>
      </c>
      <c r="AH39" s="175" t="str">
        <f>IF(AND($AC39="x1",$R39=Basisblatt!$A$85),Basisblatt!$B$69,"")</f>
        <v/>
      </c>
    </row>
    <row r="40" spans="1:34" x14ac:dyDescent="0.25">
      <c r="A40" s="107" t="str">
        <f>IF($AC40="x2","",IF($AC40="x1",IF(OR($L40=Basisblatt!$A$84,$Y40="ja"),"ja","nein"),"N/A"))</f>
        <v/>
      </c>
      <c r="B40" s="192" t="str">
        <f>IF($AC40="x2","",IF($AC40="x1",IF(OR($R40=Basisblatt!$A$84,$AA40="ja"),"ja","nein"),"N/A"))</f>
        <v/>
      </c>
      <c r="C40" s="188"/>
      <c r="D40" s="194"/>
      <c r="E40" s="144"/>
      <c r="F40" s="144"/>
      <c r="G40" s="145"/>
      <c r="H40" s="145"/>
      <c r="I40" s="145"/>
      <c r="J40" s="186"/>
      <c r="K40" s="181"/>
      <c r="L40" s="180" t="str">
        <f>IF($AC40="x1",IF(AND($H40=Basisblatt!$A$11,$J40&gt;=$E$8),Basisblatt!$A$85,Basisblatt!$A$84),"")</f>
        <v/>
      </c>
      <c r="M40" s="145"/>
      <c r="N40" s="145"/>
      <c r="O40" s="145"/>
      <c r="P40" s="178"/>
      <c r="Q40" s="181"/>
      <c r="R40" s="180" t="str">
        <f>IF($AC40="x1",IF(AND($H40=Basisblatt!$A$10,OR($J40&gt;=$E$8,$J40&gt;$E$10)),Basisblatt!$A$85,Basisblatt!$A$84),"")</f>
        <v/>
      </c>
      <c r="S40" s="145"/>
      <c r="T40" s="145"/>
      <c r="U40" s="145"/>
      <c r="V40" s="145"/>
      <c r="W40" s="178"/>
      <c r="X40" s="181"/>
      <c r="Y40" s="180" t="str">
        <f>IF(AND($AC40="x1",$L40=Basisblatt!$A$85),IF(OR($M40=Basisblatt!$A$38,AND($N40&lt;&gt;"",$N40&lt;=$AF40),$O40=Basisblatt!$A$43,AND($J40&lt;=$E$9,$P40=Basisblatt!$A$47))=TRUE,"ja","nein"),"")</f>
        <v/>
      </c>
      <c r="Z40" s="174"/>
      <c r="AA40" s="102" t="str">
        <f>IF(AND($AC40="x1",$R40=Basisblatt!$A$85),IF(OR(OR($S40=Basisblatt!$A$51,$S40=Basisblatt!$A$52,$S40=Basisblatt!$A$53,$S40=Basisblatt!$A$54,$S40=Basisblatt!$A$55),AND($T40&lt;&gt;"",$T40&lt;=AG40),AND(U40&lt;&gt;"",$U40&lt;=AH40),$V40=Basisblatt!$A67,$W40=Basisblatt!$A$47)=TRUE,"ja","nein"),"")</f>
        <v/>
      </c>
      <c r="AB40" s="102"/>
      <c r="AC40" s="175" t="str">
        <f t="shared" si="0"/>
        <v>x2</v>
      </c>
      <c r="AD40" s="161"/>
      <c r="AE40" s="19"/>
      <c r="AF40" s="106" t="str">
        <f>IF(AND($AC40="x1",$L40=Basisblatt!$A$85),VLOOKUP($G40,Basisblatt!$A$2:$B$5,2,FALSE),"")</f>
        <v/>
      </c>
      <c r="AG40" s="102" t="str">
        <f>IF(AND($AC40="x1",$R40=Basisblatt!$A$85),Basisblatt!$B$68,"")</f>
        <v/>
      </c>
      <c r="AH40" s="175" t="str">
        <f>IF(AND($AC40="x1",$R40=Basisblatt!$A$85),Basisblatt!$B$69,"")</f>
        <v/>
      </c>
    </row>
    <row r="41" spans="1:34" x14ac:dyDescent="0.25">
      <c r="A41" s="107" t="str">
        <f>IF($AC41="x2","",IF($AC41="x1",IF(OR($L41=Basisblatt!$A$84,$Y41="ja"),"ja","nein"),"N/A"))</f>
        <v/>
      </c>
      <c r="B41" s="192" t="str">
        <f>IF($AC41="x2","",IF($AC41="x1",IF(OR($R41=Basisblatt!$A$84,$AA41="ja"),"ja","nein"),"N/A"))</f>
        <v/>
      </c>
      <c r="C41" s="188"/>
      <c r="D41" s="194"/>
      <c r="E41" s="144"/>
      <c r="F41" s="144"/>
      <c r="G41" s="145"/>
      <c r="H41" s="145"/>
      <c r="I41" s="145"/>
      <c r="J41" s="186"/>
      <c r="K41" s="181"/>
      <c r="L41" s="180" t="str">
        <f>IF($AC41="x1",IF(AND($H41=Basisblatt!$A$11,$J41&gt;=$E$8),Basisblatt!$A$85,Basisblatt!$A$84),"")</f>
        <v/>
      </c>
      <c r="M41" s="145"/>
      <c r="N41" s="145"/>
      <c r="O41" s="145"/>
      <c r="P41" s="178"/>
      <c r="Q41" s="181"/>
      <c r="R41" s="180" t="str">
        <f>IF($AC41="x1",IF(AND($H41=Basisblatt!$A$10,OR($J41&gt;=$E$8,$J41&gt;$E$10)),Basisblatt!$A$85,Basisblatt!$A$84),"")</f>
        <v/>
      </c>
      <c r="S41" s="145"/>
      <c r="T41" s="145"/>
      <c r="U41" s="145"/>
      <c r="V41" s="145"/>
      <c r="W41" s="178"/>
      <c r="X41" s="181"/>
      <c r="Y41" s="180" t="str">
        <f>IF(AND($AC41="x1",$L41=Basisblatt!$A$85),IF(OR($M41=Basisblatt!$A$38,AND($N41&lt;&gt;"",$N41&lt;=$AF41),$O41=Basisblatt!$A$43,AND($J41&lt;=$E$9,$P41=Basisblatt!$A$47))=TRUE,"ja","nein"),"")</f>
        <v/>
      </c>
      <c r="Z41" s="174"/>
      <c r="AA41" s="102" t="str">
        <f>IF(AND($AC41="x1",$R41=Basisblatt!$A$85),IF(OR(OR($S41=Basisblatt!$A$51,$S41=Basisblatt!$A$52,$S41=Basisblatt!$A$53,$S41=Basisblatt!$A$54,$S41=Basisblatt!$A$55),AND($T41&lt;&gt;"",$T41&lt;=AG41),AND(U41&lt;&gt;"",$U41&lt;=AH41),$V41=Basisblatt!$A68,$W41=Basisblatt!$A$47)=TRUE,"ja","nein"),"")</f>
        <v/>
      </c>
      <c r="AB41" s="102"/>
      <c r="AC41" s="175" t="str">
        <f t="shared" si="0"/>
        <v>x2</v>
      </c>
      <c r="AD41" s="161"/>
      <c r="AE41" s="19"/>
      <c r="AF41" s="106" t="str">
        <f>IF(AND($AC41="x1",$L41=Basisblatt!$A$85),VLOOKUP($G41,Basisblatt!$A$2:$B$5,2,FALSE),"")</f>
        <v/>
      </c>
      <c r="AG41" s="102" t="str">
        <f>IF(AND($AC41="x1",$R41=Basisblatt!$A$85),Basisblatt!$B$68,"")</f>
        <v/>
      </c>
      <c r="AH41" s="175" t="str">
        <f>IF(AND($AC41="x1",$R41=Basisblatt!$A$85),Basisblatt!$B$69,"")</f>
        <v/>
      </c>
    </row>
    <row r="42" spans="1:34" x14ac:dyDescent="0.25">
      <c r="A42" s="107" t="str">
        <f>IF($AC42="x2","",IF($AC42="x1",IF(OR($L42=Basisblatt!$A$84,$Y42="ja"),"ja","nein"),"N/A"))</f>
        <v/>
      </c>
      <c r="B42" s="192" t="str">
        <f>IF($AC42="x2","",IF($AC42="x1",IF(OR($R42=Basisblatt!$A$84,$AA42="ja"),"ja","nein"),"N/A"))</f>
        <v/>
      </c>
      <c r="C42" s="188"/>
      <c r="D42" s="194"/>
      <c r="E42" s="144"/>
      <c r="F42" s="144"/>
      <c r="G42" s="145"/>
      <c r="H42" s="145"/>
      <c r="I42" s="145"/>
      <c r="J42" s="186"/>
      <c r="K42" s="181"/>
      <c r="L42" s="180" t="str">
        <f>IF($AC42="x1",IF(AND($H42=Basisblatt!$A$11,$J42&gt;=$E$8),Basisblatt!$A$85,Basisblatt!$A$84),"")</f>
        <v/>
      </c>
      <c r="M42" s="145"/>
      <c r="N42" s="145"/>
      <c r="O42" s="145"/>
      <c r="P42" s="178"/>
      <c r="Q42" s="181"/>
      <c r="R42" s="180" t="str">
        <f>IF($AC42="x1",IF(AND($H42=Basisblatt!$A$10,OR($J42&gt;=$E$8,$J42&gt;$E$10)),Basisblatt!$A$85,Basisblatt!$A$84),"")</f>
        <v/>
      </c>
      <c r="S42" s="145"/>
      <c r="T42" s="145"/>
      <c r="U42" s="145"/>
      <c r="V42" s="145"/>
      <c r="W42" s="178"/>
      <c r="X42" s="181"/>
      <c r="Y42" s="180" t="str">
        <f>IF(AND($AC42="x1",$L42=Basisblatt!$A$85),IF(OR($M42=Basisblatt!$A$38,AND($N42&lt;&gt;"",$N42&lt;=$AF42),$O42=Basisblatt!$A$43,AND($J42&lt;=$E$9,$P42=Basisblatt!$A$47))=TRUE,"ja","nein"),"")</f>
        <v/>
      </c>
      <c r="Z42" s="174"/>
      <c r="AA42" s="102" t="str">
        <f>IF(AND($AC42="x1",$R42=Basisblatt!$A$85),IF(OR(OR($S42=Basisblatt!$A$51,$S42=Basisblatt!$A$52,$S42=Basisblatt!$A$53,$S42=Basisblatt!$A$54,$S42=Basisblatt!$A$55),AND($T42&lt;&gt;"",$T42&lt;=AG42),AND(U42&lt;&gt;"",$U42&lt;=AH42),$V42=Basisblatt!$A69,$W42=Basisblatt!$A$47)=TRUE,"ja","nein"),"")</f>
        <v/>
      </c>
      <c r="AB42" s="102"/>
      <c r="AC42" s="175" t="str">
        <f t="shared" si="0"/>
        <v>x2</v>
      </c>
      <c r="AD42" s="161"/>
      <c r="AE42" s="19"/>
      <c r="AF42" s="106" t="str">
        <f>IF(AND($AC42="x1",$L42=Basisblatt!$A$85),VLOOKUP($G42,Basisblatt!$A$2:$B$5,2,FALSE),"")</f>
        <v/>
      </c>
      <c r="AG42" s="102" t="str">
        <f>IF(AND($AC42="x1",$R42=Basisblatt!$A$85),Basisblatt!$B$68,"")</f>
        <v/>
      </c>
      <c r="AH42" s="175" t="str">
        <f>IF(AND($AC42="x1",$R42=Basisblatt!$A$85),Basisblatt!$B$69,"")</f>
        <v/>
      </c>
    </row>
    <row r="43" spans="1:34" x14ac:dyDescent="0.25">
      <c r="A43" s="107" t="str">
        <f>IF($AC43="x2","",IF($AC43="x1",IF(OR($L43=Basisblatt!$A$84,$Y43="ja"),"ja","nein"),"N/A"))</f>
        <v/>
      </c>
      <c r="B43" s="192" t="str">
        <f>IF($AC43="x2","",IF($AC43="x1",IF(OR($R43=Basisblatt!$A$84,$AA43="ja"),"ja","nein"),"N/A"))</f>
        <v/>
      </c>
      <c r="C43" s="188"/>
      <c r="D43" s="194"/>
      <c r="E43" s="144"/>
      <c r="F43" s="144"/>
      <c r="G43" s="145"/>
      <c r="H43" s="145"/>
      <c r="I43" s="145"/>
      <c r="J43" s="186"/>
      <c r="K43" s="181"/>
      <c r="L43" s="180" t="str">
        <f>IF($AC43="x1",IF(AND($H43=Basisblatt!$A$11,$J43&gt;=$E$8),Basisblatt!$A$85,Basisblatt!$A$84),"")</f>
        <v/>
      </c>
      <c r="M43" s="145"/>
      <c r="N43" s="145"/>
      <c r="O43" s="145"/>
      <c r="P43" s="178"/>
      <c r="Q43" s="181"/>
      <c r="R43" s="180" t="str">
        <f>IF($AC43="x1",IF(AND($H43=Basisblatt!$A$10,OR($J43&gt;=$E$8,$J43&gt;$E$10)),Basisblatt!$A$85,Basisblatt!$A$84),"")</f>
        <v/>
      </c>
      <c r="S43" s="145"/>
      <c r="T43" s="145"/>
      <c r="U43" s="145"/>
      <c r="V43" s="145"/>
      <c r="W43" s="178"/>
      <c r="X43" s="181"/>
      <c r="Y43" s="180" t="str">
        <f>IF(AND($AC43="x1",$L43=Basisblatt!$A$85),IF(OR($M43=Basisblatt!$A$38,AND($N43&lt;&gt;"",$N43&lt;=$AF43),$O43=Basisblatt!$A$43,AND($J43&lt;=$E$9,$P43=Basisblatt!$A$47))=TRUE,"ja","nein"),"")</f>
        <v/>
      </c>
      <c r="Z43" s="174"/>
      <c r="AA43" s="102" t="str">
        <f>IF(AND($AC43="x1",$R43=Basisblatt!$A$85),IF(OR(OR($S43=Basisblatt!$A$51,$S43=Basisblatt!$A$52,$S43=Basisblatt!$A$53,$S43=Basisblatt!$A$54,$S43=Basisblatt!$A$55),AND($T43&lt;&gt;"",$T43&lt;=AG43),AND(U43&lt;&gt;"",$U43&lt;=AH43),$V43=Basisblatt!$A70,$W43=Basisblatt!$A$47)=TRUE,"ja","nein"),"")</f>
        <v/>
      </c>
      <c r="AB43" s="102"/>
      <c r="AC43" s="175" t="str">
        <f t="shared" si="0"/>
        <v>x2</v>
      </c>
      <c r="AD43" s="161"/>
      <c r="AE43" s="19"/>
      <c r="AF43" s="106" t="str">
        <f>IF(AND($AC43="x1",$L43=Basisblatt!$A$85),VLOOKUP($G43,Basisblatt!$A$2:$B$5,2,FALSE),"")</f>
        <v/>
      </c>
      <c r="AG43" s="102" t="str">
        <f>IF(AND($AC43="x1",$R43=Basisblatt!$A$85),Basisblatt!$B$68,"")</f>
        <v/>
      </c>
      <c r="AH43" s="175" t="str">
        <f>IF(AND($AC43="x1",$R43=Basisblatt!$A$85),Basisblatt!$B$69,"")</f>
        <v/>
      </c>
    </row>
    <row r="44" spans="1:34" x14ac:dyDescent="0.25">
      <c r="A44" s="107" t="str">
        <f>IF($AC44="x2","",IF($AC44="x1",IF(OR($L44=Basisblatt!$A$84,$Y44="ja"),"ja","nein"),"N/A"))</f>
        <v/>
      </c>
      <c r="B44" s="192" t="str">
        <f>IF($AC44="x2","",IF($AC44="x1",IF(OR($R44=Basisblatt!$A$84,$AA44="ja"),"ja","nein"),"N/A"))</f>
        <v/>
      </c>
      <c r="C44" s="188"/>
      <c r="D44" s="194"/>
      <c r="E44" s="144"/>
      <c r="F44" s="144"/>
      <c r="G44" s="145"/>
      <c r="H44" s="145"/>
      <c r="I44" s="145"/>
      <c r="J44" s="186"/>
      <c r="K44" s="181"/>
      <c r="L44" s="180" t="str">
        <f>IF($AC44="x1",IF(AND($H44=Basisblatt!$A$11,$J44&gt;=$E$8),Basisblatt!$A$85,Basisblatt!$A$84),"")</f>
        <v/>
      </c>
      <c r="M44" s="145"/>
      <c r="N44" s="145"/>
      <c r="O44" s="145"/>
      <c r="P44" s="178"/>
      <c r="Q44" s="181"/>
      <c r="R44" s="180" t="str">
        <f>IF($AC44="x1",IF(AND($H44=Basisblatt!$A$10,OR($J44&gt;=$E$8,$J44&gt;$E$10)),Basisblatt!$A$85,Basisblatt!$A$84),"")</f>
        <v/>
      </c>
      <c r="S44" s="145"/>
      <c r="T44" s="145"/>
      <c r="U44" s="145"/>
      <c r="V44" s="145"/>
      <c r="W44" s="178"/>
      <c r="X44" s="181"/>
      <c r="Y44" s="180" t="str">
        <f>IF(AND($AC44="x1",$L44=Basisblatt!$A$85),IF(OR($M44=Basisblatt!$A$38,AND($N44&lt;&gt;"",$N44&lt;=$AF44),$O44=Basisblatt!$A$43,AND($J44&lt;=$E$9,$P44=Basisblatt!$A$47))=TRUE,"ja","nein"),"")</f>
        <v/>
      </c>
      <c r="Z44" s="174"/>
      <c r="AA44" s="102" t="str">
        <f>IF(AND($AC44="x1",$R44=Basisblatt!$A$85),IF(OR(OR($S44=Basisblatt!$A$51,$S44=Basisblatt!$A$52,$S44=Basisblatt!$A$53,$S44=Basisblatt!$A$54,$S44=Basisblatt!$A$55),AND($T44&lt;&gt;"",$T44&lt;=AG44),AND(U44&lt;&gt;"",$U44&lt;=AH44),$V44=Basisblatt!$A71,$W44=Basisblatt!$A$47)=TRUE,"ja","nein"),"")</f>
        <v/>
      </c>
      <c r="AB44" s="102"/>
      <c r="AC44" s="175" t="str">
        <f t="shared" si="0"/>
        <v>x2</v>
      </c>
      <c r="AD44" s="161"/>
      <c r="AE44" s="19"/>
      <c r="AF44" s="106" t="str">
        <f>IF(AND($AC44="x1",$L44=Basisblatt!$A$85),VLOOKUP($G44,Basisblatt!$A$2:$B$5,2,FALSE),"")</f>
        <v/>
      </c>
      <c r="AG44" s="102" t="str">
        <f>IF(AND($AC44="x1",$R44=Basisblatt!$A$85),Basisblatt!$B$68,"")</f>
        <v/>
      </c>
      <c r="AH44" s="175" t="str">
        <f>IF(AND($AC44="x1",$R44=Basisblatt!$A$85),Basisblatt!$B$69,"")</f>
        <v/>
      </c>
    </row>
    <row r="45" spans="1:34" x14ac:dyDescent="0.25">
      <c r="A45" s="107" t="str">
        <f>IF($AC45="x2","",IF($AC45="x1",IF(OR($L45=Basisblatt!$A$84,$Y45="ja"),"ja","nein"),"N/A"))</f>
        <v/>
      </c>
      <c r="B45" s="192" t="str">
        <f>IF($AC45="x2","",IF($AC45="x1",IF(OR($R45=Basisblatt!$A$84,$AA45="ja"),"ja","nein"),"N/A"))</f>
        <v/>
      </c>
      <c r="C45" s="188"/>
      <c r="D45" s="194"/>
      <c r="E45" s="144"/>
      <c r="F45" s="144"/>
      <c r="G45" s="145"/>
      <c r="H45" s="145"/>
      <c r="I45" s="145"/>
      <c r="J45" s="186"/>
      <c r="K45" s="181"/>
      <c r="L45" s="180" t="str">
        <f>IF($AC45="x1",IF(AND($H45=Basisblatt!$A$11,$J45&gt;=$E$8),Basisblatt!$A$85,Basisblatt!$A$84),"")</f>
        <v/>
      </c>
      <c r="M45" s="145"/>
      <c r="N45" s="145"/>
      <c r="O45" s="145"/>
      <c r="P45" s="178"/>
      <c r="Q45" s="181"/>
      <c r="R45" s="180" t="str">
        <f>IF($AC45="x1",IF(AND($H45=Basisblatt!$A$10,OR($J45&gt;=$E$8,$J45&gt;$E$10)),Basisblatt!$A$85,Basisblatt!$A$84),"")</f>
        <v/>
      </c>
      <c r="S45" s="145"/>
      <c r="T45" s="145"/>
      <c r="U45" s="145"/>
      <c r="V45" s="145"/>
      <c r="W45" s="178"/>
      <c r="X45" s="181"/>
      <c r="Y45" s="180" t="str">
        <f>IF(AND($AC45="x1",$L45=Basisblatt!$A$85),IF(OR($M45=Basisblatt!$A$38,AND($N45&lt;&gt;"",$N45&lt;=$AF45),$O45=Basisblatt!$A$43,AND($J45&lt;=$E$9,$P45=Basisblatt!$A$47))=TRUE,"ja","nein"),"")</f>
        <v/>
      </c>
      <c r="Z45" s="174"/>
      <c r="AA45" s="102" t="str">
        <f>IF(AND($AC45="x1",$R45=Basisblatt!$A$85),IF(OR(OR($S45=Basisblatt!$A$51,$S45=Basisblatt!$A$52,$S45=Basisblatt!$A$53,$S45=Basisblatt!$A$54,$S45=Basisblatt!$A$55),AND($T45&lt;&gt;"",$T45&lt;=AG45),AND(U45&lt;&gt;"",$U45&lt;=AH45),$V45=Basisblatt!$A72,$W45=Basisblatt!$A$47)=TRUE,"ja","nein"),"")</f>
        <v/>
      </c>
      <c r="AB45" s="102"/>
      <c r="AC45" s="175" t="str">
        <f t="shared" si="0"/>
        <v>x2</v>
      </c>
      <c r="AD45" s="161"/>
      <c r="AE45" s="19"/>
      <c r="AF45" s="106" t="str">
        <f>IF(AND($AC45="x1",$L45=Basisblatt!$A$85),VLOOKUP($G45,Basisblatt!$A$2:$B$5,2,FALSE),"")</f>
        <v/>
      </c>
      <c r="AG45" s="102" t="str">
        <f>IF(AND($AC45="x1",$R45=Basisblatt!$A$85),Basisblatt!$B$68,"")</f>
        <v/>
      </c>
      <c r="AH45" s="175" t="str">
        <f>IF(AND($AC45="x1",$R45=Basisblatt!$A$85),Basisblatt!$B$69,"")</f>
        <v/>
      </c>
    </row>
    <row r="46" spans="1:34" x14ac:dyDescent="0.25">
      <c r="A46" s="107" t="str">
        <f>IF($AC46="x2","",IF($AC46="x1",IF(OR($L46=Basisblatt!$A$84,$Y46="ja"),"ja","nein"),"N/A"))</f>
        <v/>
      </c>
      <c r="B46" s="192" t="str">
        <f>IF($AC46="x2","",IF($AC46="x1",IF(OR($R46=Basisblatt!$A$84,$AA46="ja"),"ja","nein"),"N/A"))</f>
        <v/>
      </c>
      <c r="C46" s="188"/>
      <c r="D46" s="194"/>
      <c r="E46" s="144"/>
      <c r="F46" s="144"/>
      <c r="G46" s="145"/>
      <c r="H46" s="145"/>
      <c r="I46" s="145"/>
      <c r="J46" s="186"/>
      <c r="K46" s="181"/>
      <c r="L46" s="180" t="str">
        <f>IF($AC46="x1",IF(AND($H46=Basisblatt!$A$11,$J46&gt;=$E$8),Basisblatt!$A$85,Basisblatt!$A$84),"")</f>
        <v/>
      </c>
      <c r="M46" s="145"/>
      <c r="N46" s="145"/>
      <c r="O46" s="145"/>
      <c r="P46" s="178"/>
      <c r="Q46" s="181"/>
      <c r="R46" s="180" t="str">
        <f>IF($AC46="x1",IF(AND($H46=Basisblatt!$A$10,OR($J46&gt;=$E$8,$J46&gt;$E$10)),Basisblatt!$A$85,Basisblatt!$A$84),"")</f>
        <v/>
      </c>
      <c r="S46" s="145"/>
      <c r="T46" s="145"/>
      <c r="U46" s="145"/>
      <c r="V46" s="145"/>
      <c r="W46" s="178"/>
      <c r="X46" s="181"/>
      <c r="Y46" s="180" t="str">
        <f>IF(AND($AC46="x1",$L46=Basisblatt!$A$85),IF(OR($M46=Basisblatt!$A$38,AND($N46&lt;&gt;"",$N46&lt;=$AF46),$O46=Basisblatt!$A$43,AND($J46&lt;=$E$9,$P46=Basisblatt!$A$47))=TRUE,"ja","nein"),"")</f>
        <v/>
      </c>
      <c r="Z46" s="174"/>
      <c r="AA46" s="102" t="str">
        <f>IF(AND($AC46="x1",$R46=Basisblatt!$A$85),IF(OR(OR($S46=Basisblatt!$A$51,$S46=Basisblatt!$A$52,$S46=Basisblatt!$A$53,$S46=Basisblatt!$A$54,$S46=Basisblatt!$A$55),AND($T46&lt;&gt;"",$T46&lt;=AG46),AND(U46&lt;&gt;"",$U46&lt;=AH46),$V46=Basisblatt!$A73,$W46=Basisblatt!$A$47)=TRUE,"ja","nein"),"")</f>
        <v/>
      </c>
      <c r="AB46" s="102"/>
      <c r="AC46" s="175" t="str">
        <f t="shared" si="0"/>
        <v>x2</v>
      </c>
      <c r="AD46" s="161"/>
      <c r="AE46" s="19"/>
      <c r="AF46" s="106" t="str">
        <f>IF(AND($AC46="x1",$L46=Basisblatt!$A$85),VLOOKUP($G46,Basisblatt!$A$2:$B$5,2,FALSE),"")</f>
        <v/>
      </c>
      <c r="AG46" s="102" t="str">
        <f>IF(AND($AC46="x1",$R46=Basisblatt!$A$85),Basisblatt!$B$68,"")</f>
        <v/>
      </c>
      <c r="AH46" s="175" t="str">
        <f>IF(AND($AC46="x1",$R46=Basisblatt!$A$85),Basisblatt!$B$69,"")</f>
        <v/>
      </c>
    </row>
    <row r="47" spans="1:34" x14ac:dyDescent="0.25">
      <c r="A47" s="107" t="str">
        <f>IF($AC47="x2","",IF($AC47="x1",IF(OR($L47=Basisblatt!$A$84,$Y47="ja"),"ja","nein"),"N/A"))</f>
        <v/>
      </c>
      <c r="B47" s="192" t="str">
        <f>IF($AC47="x2","",IF($AC47="x1",IF(OR($R47=Basisblatt!$A$84,$AA47="ja"),"ja","nein"),"N/A"))</f>
        <v/>
      </c>
      <c r="C47" s="188"/>
      <c r="D47" s="194"/>
      <c r="E47" s="144"/>
      <c r="F47" s="144"/>
      <c r="G47" s="145"/>
      <c r="H47" s="145"/>
      <c r="I47" s="145"/>
      <c r="J47" s="186"/>
      <c r="K47" s="181"/>
      <c r="L47" s="180" t="str">
        <f>IF($AC47="x1",IF(AND($H47=Basisblatt!$A$11,$J47&gt;=$E$8),Basisblatt!$A$85,Basisblatt!$A$84),"")</f>
        <v/>
      </c>
      <c r="M47" s="145"/>
      <c r="N47" s="145"/>
      <c r="O47" s="145"/>
      <c r="P47" s="178"/>
      <c r="Q47" s="181"/>
      <c r="R47" s="180" t="str">
        <f>IF($AC47="x1",IF(AND($H47=Basisblatt!$A$10,OR($J47&gt;=$E$8,$J47&gt;$E$10)),Basisblatt!$A$85,Basisblatt!$A$84),"")</f>
        <v/>
      </c>
      <c r="S47" s="145"/>
      <c r="T47" s="145"/>
      <c r="U47" s="145"/>
      <c r="V47" s="145"/>
      <c r="W47" s="178"/>
      <c r="X47" s="181"/>
      <c r="Y47" s="180" t="str">
        <f>IF(AND($AC47="x1",$L47=Basisblatt!$A$85),IF(OR($M47=Basisblatt!$A$38,AND($N47&lt;&gt;"",$N47&lt;=$AF47),$O47=Basisblatt!$A$43,AND($J47&lt;=$E$9,$P47=Basisblatt!$A$47))=TRUE,"ja","nein"),"")</f>
        <v/>
      </c>
      <c r="Z47" s="174"/>
      <c r="AA47" s="102" t="str">
        <f>IF(AND($AC47="x1",$R47=Basisblatt!$A$85),IF(OR(OR($S47=Basisblatt!$A$51,$S47=Basisblatt!$A$52,$S47=Basisblatt!$A$53,$S47=Basisblatt!$A$54,$S47=Basisblatt!$A$55),AND($T47&lt;&gt;"",$T47&lt;=AG47),AND(U47&lt;&gt;"",$U47&lt;=AH47),$V47=Basisblatt!$A74,$W47=Basisblatt!$A$47)=TRUE,"ja","nein"),"")</f>
        <v/>
      </c>
      <c r="AB47" s="102"/>
      <c r="AC47" s="175" t="str">
        <f t="shared" si="0"/>
        <v>x2</v>
      </c>
      <c r="AD47" s="161"/>
      <c r="AE47" s="19"/>
      <c r="AF47" s="106" t="str">
        <f>IF(AND($AC47="x1",$L47=Basisblatt!$A$85),VLOOKUP($G47,Basisblatt!$A$2:$B$5,2,FALSE),"")</f>
        <v/>
      </c>
      <c r="AG47" s="102" t="str">
        <f>IF(AND($AC47="x1",$R47=Basisblatt!$A$85),Basisblatt!$B$68,"")</f>
        <v/>
      </c>
      <c r="AH47" s="175" t="str">
        <f>IF(AND($AC47="x1",$R47=Basisblatt!$A$85),Basisblatt!$B$69,"")</f>
        <v/>
      </c>
    </row>
    <row r="48" spans="1:34" x14ac:dyDescent="0.25">
      <c r="A48" s="107" t="str">
        <f>IF($AC48="x2","",IF($AC48="x1",IF(OR($L48=Basisblatt!$A$84,$Y48="ja"),"ja","nein"),"N/A"))</f>
        <v/>
      </c>
      <c r="B48" s="192" t="str">
        <f>IF($AC48="x2","",IF($AC48="x1",IF(OR($R48=Basisblatt!$A$84,$AA48="ja"),"ja","nein"),"N/A"))</f>
        <v/>
      </c>
      <c r="C48" s="188"/>
      <c r="D48" s="194"/>
      <c r="E48" s="144"/>
      <c r="F48" s="144"/>
      <c r="G48" s="145"/>
      <c r="H48" s="145"/>
      <c r="I48" s="145"/>
      <c r="J48" s="186"/>
      <c r="K48" s="181"/>
      <c r="L48" s="180" t="str">
        <f>IF($AC48="x1",IF(AND($H48=Basisblatt!$A$11,$J48&gt;=$E$8),Basisblatt!$A$85,Basisblatt!$A$84),"")</f>
        <v/>
      </c>
      <c r="M48" s="145"/>
      <c r="N48" s="145"/>
      <c r="O48" s="145"/>
      <c r="P48" s="178"/>
      <c r="Q48" s="181"/>
      <c r="R48" s="180" t="str">
        <f>IF($AC48="x1",IF(AND($H48=Basisblatt!$A$10,OR($J48&gt;=$E$8,$J48&gt;$E$10)),Basisblatt!$A$85,Basisblatt!$A$84),"")</f>
        <v/>
      </c>
      <c r="S48" s="145"/>
      <c r="T48" s="145"/>
      <c r="U48" s="145"/>
      <c r="V48" s="145"/>
      <c r="W48" s="178"/>
      <c r="X48" s="181"/>
      <c r="Y48" s="180" t="str">
        <f>IF(AND($AC48="x1",$L48=Basisblatt!$A$85),IF(OR($M48=Basisblatt!$A$38,AND($N48&lt;&gt;"",$N48&lt;=$AF48),$O48=Basisblatt!$A$43,AND($J48&lt;=$E$9,$P48=Basisblatt!$A$47))=TRUE,"ja","nein"),"")</f>
        <v/>
      </c>
      <c r="Z48" s="174"/>
      <c r="AA48" s="102" t="str">
        <f>IF(AND($AC48="x1",$R48=Basisblatt!$A$85),IF(OR(OR($S48=Basisblatt!$A$51,$S48=Basisblatt!$A$52,$S48=Basisblatt!$A$53,$S48=Basisblatt!$A$54,$S48=Basisblatt!$A$55),AND($T48&lt;&gt;"",$T48&lt;=AG48),AND(U48&lt;&gt;"",$U48&lt;=AH48),$V48=Basisblatt!$A75,$W48=Basisblatt!$A$47)=TRUE,"ja","nein"),"")</f>
        <v/>
      </c>
      <c r="AB48" s="102"/>
      <c r="AC48" s="175" t="str">
        <f t="shared" si="0"/>
        <v>x2</v>
      </c>
      <c r="AD48" s="161"/>
      <c r="AE48" s="19"/>
      <c r="AF48" s="106" t="str">
        <f>IF(AND($AC48="x1",$L48=Basisblatt!$A$85),VLOOKUP($G48,Basisblatt!$A$2:$B$5,2,FALSE),"")</f>
        <v/>
      </c>
      <c r="AG48" s="102" t="str">
        <f>IF(AND($AC48="x1",$R48=Basisblatt!$A$85),Basisblatt!$B$68,"")</f>
        <v/>
      </c>
      <c r="AH48" s="175" t="str">
        <f>IF(AND($AC48="x1",$R48=Basisblatt!$A$85),Basisblatt!$B$69,"")</f>
        <v/>
      </c>
    </row>
    <row r="49" spans="1:34" x14ac:dyDescent="0.25">
      <c r="A49" s="107" t="str">
        <f>IF($AC49="x2","",IF($AC49="x1",IF(OR($L49=Basisblatt!$A$84,$Y49="ja"),"ja","nein"),"N/A"))</f>
        <v/>
      </c>
      <c r="B49" s="192" t="str">
        <f>IF($AC49="x2","",IF($AC49="x1",IF(OR($R49=Basisblatt!$A$84,$AA49="ja"),"ja","nein"),"N/A"))</f>
        <v/>
      </c>
      <c r="C49" s="188"/>
      <c r="D49" s="194"/>
      <c r="E49" s="144"/>
      <c r="F49" s="144"/>
      <c r="G49" s="145"/>
      <c r="H49" s="145"/>
      <c r="I49" s="145"/>
      <c r="J49" s="186"/>
      <c r="K49" s="181"/>
      <c r="L49" s="180" t="str">
        <f>IF($AC49="x1",IF(AND($H49=Basisblatt!$A$11,$J49&gt;=$E$8),Basisblatt!$A$85,Basisblatt!$A$84),"")</f>
        <v/>
      </c>
      <c r="M49" s="145"/>
      <c r="N49" s="145"/>
      <c r="O49" s="145"/>
      <c r="P49" s="178"/>
      <c r="Q49" s="181"/>
      <c r="R49" s="180" t="str">
        <f>IF($AC49="x1",IF(AND($H49=Basisblatt!$A$10,OR($J49&gt;=$E$8,$J49&gt;$E$10)),Basisblatt!$A$85,Basisblatt!$A$84),"")</f>
        <v/>
      </c>
      <c r="S49" s="145"/>
      <c r="T49" s="145"/>
      <c r="U49" s="145"/>
      <c r="V49" s="145"/>
      <c r="W49" s="178"/>
      <c r="X49" s="181"/>
      <c r="Y49" s="180" t="str">
        <f>IF(AND($AC49="x1",$L49=Basisblatt!$A$85),IF(OR($M49=Basisblatt!$A$38,AND($N49&lt;&gt;"",$N49&lt;=$AF49),$O49=Basisblatt!$A$43,AND($J49&lt;=$E$9,$P49=Basisblatt!$A$47))=TRUE,"ja","nein"),"")</f>
        <v/>
      </c>
      <c r="Z49" s="174"/>
      <c r="AA49" s="102" t="str">
        <f>IF(AND($AC49="x1",$R49=Basisblatt!$A$85),IF(OR(OR($S49=Basisblatt!$A$51,$S49=Basisblatt!$A$52,$S49=Basisblatt!$A$53,$S49=Basisblatt!$A$54,$S49=Basisblatt!$A$55),AND($T49&lt;&gt;"",$T49&lt;=AG49),AND(U49&lt;&gt;"",$U49&lt;=AH49),$V49=Basisblatt!$A76,$W49=Basisblatt!$A$47)=TRUE,"ja","nein"),"")</f>
        <v/>
      </c>
      <c r="AB49" s="102"/>
      <c r="AC49" s="175" t="str">
        <f t="shared" si="0"/>
        <v>x2</v>
      </c>
      <c r="AD49" s="161"/>
      <c r="AE49" s="19"/>
      <c r="AF49" s="106" t="str">
        <f>IF(AND($AC49="x1",$L49=Basisblatt!$A$85),VLOOKUP($G49,Basisblatt!$A$2:$B$5,2,FALSE),"")</f>
        <v/>
      </c>
      <c r="AG49" s="102" t="str">
        <f>IF(AND($AC49="x1",$R49=Basisblatt!$A$85),Basisblatt!$B$68,"")</f>
        <v/>
      </c>
      <c r="AH49" s="175" t="str">
        <f>IF(AND($AC49="x1",$R49=Basisblatt!$A$85),Basisblatt!$B$69,"")</f>
        <v/>
      </c>
    </row>
    <row r="50" spans="1:34" x14ac:dyDescent="0.25">
      <c r="A50" s="107" t="str">
        <f>IF($AC50="x2","",IF($AC50="x1",IF(OR($L50=Basisblatt!$A$84,$Y50="ja"),"ja","nein"),"N/A"))</f>
        <v/>
      </c>
      <c r="B50" s="192" t="str">
        <f>IF($AC50="x2","",IF($AC50="x1",IF(OR($R50=Basisblatt!$A$84,$AA50="ja"),"ja","nein"),"N/A"))</f>
        <v/>
      </c>
      <c r="C50" s="188"/>
      <c r="D50" s="194"/>
      <c r="E50" s="144"/>
      <c r="F50" s="144"/>
      <c r="G50" s="145"/>
      <c r="H50" s="145"/>
      <c r="I50" s="145"/>
      <c r="J50" s="186"/>
      <c r="K50" s="181"/>
      <c r="L50" s="180" t="str">
        <f>IF($AC50="x1",IF(AND($H50=Basisblatt!$A$11,$J50&gt;=$E$8),Basisblatt!$A$85,Basisblatt!$A$84),"")</f>
        <v/>
      </c>
      <c r="M50" s="145"/>
      <c r="N50" s="145"/>
      <c r="O50" s="145"/>
      <c r="P50" s="178"/>
      <c r="Q50" s="181"/>
      <c r="R50" s="180" t="str">
        <f>IF($AC50="x1",IF(AND($H50=Basisblatt!$A$10,OR($J50&gt;=$E$8,$J50&gt;$E$10)),Basisblatt!$A$85,Basisblatt!$A$84),"")</f>
        <v/>
      </c>
      <c r="S50" s="145"/>
      <c r="T50" s="145"/>
      <c r="U50" s="145"/>
      <c r="V50" s="145"/>
      <c r="W50" s="178"/>
      <c r="X50" s="181"/>
      <c r="Y50" s="180" t="str">
        <f>IF(AND($AC50="x1",$L50=Basisblatt!$A$85),IF(OR($M50=Basisblatt!$A$38,AND($N50&lt;&gt;"",$N50&lt;=$AF50),$O50=Basisblatt!$A$43,AND($J50&lt;=$E$9,$P50=Basisblatt!$A$47))=TRUE,"ja","nein"),"")</f>
        <v/>
      </c>
      <c r="Z50" s="174"/>
      <c r="AA50" s="102" t="str">
        <f>IF(AND($AC50="x1",$R50=Basisblatt!$A$85),IF(OR(OR($S50=Basisblatt!$A$51,$S50=Basisblatt!$A$52,$S50=Basisblatt!$A$53,$S50=Basisblatt!$A$54,$S50=Basisblatt!$A$55),AND($T50&lt;&gt;"",$T50&lt;=AG50),AND(U50&lt;&gt;"",$U50&lt;=AH50),$V50=Basisblatt!$A77,$W50=Basisblatt!$A$47)=TRUE,"ja","nein"),"")</f>
        <v/>
      </c>
      <c r="AB50" s="102"/>
      <c r="AC50" s="175" t="str">
        <f t="shared" si="0"/>
        <v>x2</v>
      </c>
      <c r="AD50" s="161"/>
      <c r="AE50" s="19"/>
      <c r="AF50" s="106" t="str">
        <f>IF(AND($AC50="x1",$L50=Basisblatt!$A$85),VLOOKUP($G50,Basisblatt!$A$2:$B$5,2,FALSE),"")</f>
        <v/>
      </c>
      <c r="AG50" s="102" t="str">
        <f>IF(AND($AC50="x1",$R50=Basisblatt!$A$85),Basisblatt!$B$68,"")</f>
        <v/>
      </c>
      <c r="AH50" s="175" t="str">
        <f>IF(AND($AC50="x1",$R50=Basisblatt!$A$85),Basisblatt!$B$69,"")</f>
        <v/>
      </c>
    </row>
    <row r="51" spans="1:34" x14ac:dyDescent="0.25">
      <c r="A51" s="107" t="str">
        <f>IF($AC51="x2","",IF($AC51="x1",IF(OR($L51=Basisblatt!$A$84,$Y51="ja"),"ja","nein"),"N/A"))</f>
        <v/>
      </c>
      <c r="B51" s="192" t="str">
        <f>IF($AC51="x2","",IF($AC51="x1",IF(OR($R51=Basisblatt!$A$84,$AA51="ja"),"ja","nein"),"N/A"))</f>
        <v/>
      </c>
      <c r="C51" s="188"/>
      <c r="D51" s="194"/>
      <c r="E51" s="144"/>
      <c r="F51" s="144"/>
      <c r="G51" s="145"/>
      <c r="H51" s="145"/>
      <c r="I51" s="145"/>
      <c r="J51" s="186"/>
      <c r="K51" s="181"/>
      <c r="L51" s="180" t="str">
        <f>IF($AC51="x1",IF(AND($H51=Basisblatt!$A$11,$J51&gt;=$E$8),Basisblatt!$A$85,Basisblatt!$A$84),"")</f>
        <v/>
      </c>
      <c r="M51" s="145"/>
      <c r="N51" s="145"/>
      <c r="O51" s="145"/>
      <c r="P51" s="178"/>
      <c r="Q51" s="181"/>
      <c r="R51" s="180" t="str">
        <f>IF($AC51="x1",IF(AND($H51=Basisblatt!$A$10,OR($J51&gt;=$E$8,$J51&gt;$E$10)),Basisblatt!$A$85,Basisblatt!$A$84),"")</f>
        <v/>
      </c>
      <c r="S51" s="145"/>
      <c r="T51" s="145"/>
      <c r="U51" s="145"/>
      <c r="V51" s="145"/>
      <c r="W51" s="178"/>
      <c r="X51" s="181"/>
      <c r="Y51" s="180" t="str">
        <f>IF(AND($AC51="x1",$L51=Basisblatt!$A$85),IF(OR($M51=Basisblatt!$A$38,AND($N51&lt;&gt;"",$N51&lt;=$AF51),$O51=Basisblatt!$A$43,AND($J51&lt;=$E$9,$P51=Basisblatt!$A$47))=TRUE,"ja","nein"),"")</f>
        <v/>
      </c>
      <c r="Z51" s="174"/>
      <c r="AA51" s="102" t="str">
        <f>IF(AND($AC51="x1",$R51=Basisblatt!$A$85),IF(OR(OR($S51=Basisblatt!$A$51,$S51=Basisblatt!$A$52,$S51=Basisblatt!$A$53,$S51=Basisblatt!$A$54,$S51=Basisblatt!$A$55),AND($T51&lt;&gt;"",$T51&lt;=AG51),AND(U51&lt;&gt;"",$U51&lt;=AH51),$V51=Basisblatt!$A78,$W51=Basisblatt!$A$47)=TRUE,"ja","nein"),"")</f>
        <v/>
      </c>
      <c r="AB51" s="102"/>
      <c r="AC51" s="175" t="str">
        <f t="shared" si="0"/>
        <v>x2</v>
      </c>
      <c r="AD51" s="161"/>
      <c r="AE51" s="19"/>
      <c r="AF51" s="106" t="str">
        <f>IF(AND($AC51="x1",$L51=Basisblatt!$A$85),VLOOKUP($G51,Basisblatt!$A$2:$B$5,2,FALSE),"")</f>
        <v/>
      </c>
      <c r="AG51" s="102" t="str">
        <f>IF(AND($AC51="x1",$R51=Basisblatt!$A$85),Basisblatt!$B$68,"")</f>
        <v/>
      </c>
      <c r="AH51" s="175" t="str">
        <f>IF(AND($AC51="x1",$R51=Basisblatt!$A$85),Basisblatt!$B$69,"")</f>
        <v/>
      </c>
    </row>
    <row r="52" spans="1:34" x14ac:dyDescent="0.25">
      <c r="A52" s="107" t="str">
        <f>IF($AC52="x2","",IF($AC52="x1",IF(OR($L52=Basisblatt!$A$84,$Y52="ja"),"ja","nein"),"N/A"))</f>
        <v/>
      </c>
      <c r="B52" s="192" t="str">
        <f>IF($AC52="x2","",IF($AC52="x1",IF(OR($R52=Basisblatt!$A$84,$AA52="ja"),"ja","nein"),"N/A"))</f>
        <v/>
      </c>
      <c r="C52" s="188"/>
      <c r="D52" s="194"/>
      <c r="E52" s="144"/>
      <c r="F52" s="144"/>
      <c r="G52" s="145"/>
      <c r="H52" s="145"/>
      <c r="I52" s="145"/>
      <c r="J52" s="186"/>
      <c r="K52" s="181"/>
      <c r="L52" s="180" t="str">
        <f>IF($AC52="x1",IF(AND($H52=Basisblatt!$A$11,$J52&gt;=$E$8),Basisblatt!$A$85,Basisblatt!$A$84),"")</f>
        <v/>
      </c>
      <c r="M52" s="145"/>
      <c r="N52" s="145"/>
      <c r="O52" s="145"/>
      <c r="P52" s="178"/>
      <c r="Q52" s="181"/>
      <c r="R52" s="180" t="str">
        <f>IF($AC52="x1",IF(AND($H52=Basisblatt!$A$10,OR($J52&gt;=$E$8,$J52&gt;$E$10)),Basisblatt!$A$85,Basisblatt!$A$84),"")</f>
        <v/>
      </c>
      <c r="S52" s="145"/>
      <c r="T52" s="145"/>
      <c r="U52" s="145"/>
      <c r="V52" s="145"/>
      <c r="W52" s="178"/>
      <c r="X52" s="181"/>
      <c r="Y52" s="180" t="str">
        <f>IF(AND($AC52="x1",$L52=Basisblatt!$A$85),IF(OR($M52=Basisblatt!$A$38,AND($N52&lt;&gt;"",$N52&lt;=$AF52),$O52=Basisblatt!$A$43,AND($J52&lt;=$E$9,$P52=Basisblatt!$A$47))=TRUE,"ja","nein"),"")</f>
        <v/>
      </c>
      <c r="Z52" s="174"/>
      <c r="AA52" s="102" t="str">
        <f>IF(AND($AC52="x1",$R52=Basisblatt!$A$85),IF(OR(OR($S52=Basisblatt!$A$51,$S52=Basisblatt!$A$52,$S52=Basisblatt!$A$53,$S52=Basisblatt!$A$54,$S52=Basisblatt!$A$55),AND($T52&lt;&gt;"",$T52&lt;=AG52),AND(U52&lt;&gt;"",$U52&lt;=AH52),$V52=Basisblatt!$A79,$W52=Basisblatt!$A$47)=TRUE,"ja","nein"),"")</f>
        <v/>
      </c>
      <c r="AB52" s="102"/>
      <c r="AC52" s="175" t="str">
        <f t="shared" si="0"/>
        <v>x2</v>
      </c>
      <c r="AD52" s="161"/>
      <c r="AE52" s="19"/>
      <c r="AF52" s="106" t="str">
        <f>IF(AND($AC52="x1",$L52=Basisblatt!$A$85),VLOOKUP($G52,Basisblatt!$A$2:$B$5,2,FALSE),"")</f>
        <v/>
      </c>
      <c r="AG52" s="102" t="str">
        <f>IF(AND($AC52="x1",$R52=Basisblatt!$A$85),Basisblatt!$B$68,"")</f>
        <v/>
      </c>
      <c r="AH52" s="175" t="str">
        <f>IF(AND($AC52="x1",$R52=Basisblatt!$A$85),Basisblatt!$B$69,"")</f>
        <v/>
      </c>
    </row>
    <row r="53" spans="1:34" x14ac:dyDescent="0.25">
      <c r="A53" s="107" t="str">
        <f>IF($AC53="x2","",IF($AC53="x1",IF(OR($L53=Basisblatt!$A$84,$Y53="ja"),"ja","nein"),"N/A"))</f>
        <v/>
      </c>
      <c r="B53" s="192" t="str">
        <f>IF($AC53="x2","",IF($AC53="x1",IF(OR($R53=Basisblatt!$A$84,$AA53="ja"),"ja","nein"),"N/A"))</f>
        <v/>
      </c>
      <c r="C53" s="188"/>
      <c r="D53" s="194"/>
      <c r="E53" s="144"/>
      <c r="F53" s="144"/>
      <c r="G53" s="145"/>
      <c r="H53" s="145"/>
      <c r="I53" s="145"/>
      <c r="J53" s="186"/>
      <c r="K53" s="181"/>
      <c r="L53" s="180" t="str">
        <f>IF($AC53="x1",IF(AND($H53=Basisblatt!$A$11,$J53&gt;=$E$8),Basisblatt!$A$85,Basisblatt!$A$84),"")</f>
        <v/>
      </c>
      <c r="M53" s="145"/>
      <c r="N53" s="145"/>
      <c r="O53" s="145"/>
      <c r="P53" s="178"/>
      <c r="Q53" s="181"/>
      <c r="R53" s="180" t="str">
        <f>IF($AC53="x1",IF(AND($H53=Basisblatt!$A$10,OR($J53&gt;=$E$8,$J53&gt;$E$10)),Basisblatt!$A$85,Basisblatt!$A$84),"")</f>
        <v/>
      </c>
      <c r="S53" s="145"/>
      <c r="T53" s="145"/>
      <c r="U53" s="145"/>
      <c r="V53" s="145"/>
      <c r="W53" s="178"/>
      <c r="X53" s="181"/>
      <c r="Y53" s="180" t="str">
        <f>IF(AND($AC53="x1",$L53=Basisblatt!$A$85),IF(OR($M53=Basisblatt!$A$38,AND($N53&lt;&gt;"",$N53&lt;=$AF53),$O53=Basisblatt!$A$43,AND($J53&lt;=$E$9,$P53=Basisblatt!$A$47))=TRUE,"ja","nein"),"")</f>
        <v/>
      </c>
      <c r="Z53" s="174"/>
      <c r="AA53" s="102" t="str">
        <f>IF(AND($AC53="x1",$R53=Basisblatt!$A$85),IF(OR(OR($S53=Basisblatt!$A$51,$S53=Basisblatt!$A$52,$S53=Basisblatt!$A$53,$S53=Basisblatt!$A$54,$S53=Basisblatt!$A$55),AND($T53&lt;&gt;"",$T53&lt;=AG53),AND(U53&lt;&gt;"",$U53&lt;=AH53),$V53=Basisblatt!$A80,$W53=Basisblatt!$A$47)=TRUE,"ja","nein"),"")</f>
        <v/>
      </c>
      <c r="AB53" s="102"/>
      <c r="AC53" s="175" t="str">
        <f t="shared" si="0"/>
        <v>x2</v>
      </c>
      <c r="AD53" s="161"/>
      <c r="AE53" s="19"/>
      <c r="AF53" s="106" t="str">
        <f>IF(AND($AC53="x1",$L53=Basisblatt!$A$85),VLOOKUP($G53,Basisblatt!$A$2:$B$5,2,FALSE),"")</f>
        <v/>
      </c>
      <c r="AG53" s="102" t="str">
        <f>IF(AND($AC53="x1",$R53=Basisblatt!$A$85),Basisblatt!$B$68,"")</f>
        <v/>
      </c>
      <c r="AH53" s="175" t="str">
        <f>IF(AND($AC53="x1",$R53=Basisblatt!$A$85),Basisblatt!$B$69,"")</f>
        <v/>
      </c>
    </row>
    <row r="54" spans="1:34" x14ac:dyDescent="0.25">
      <c r="A54" s="107" t="str">
        <f>IF($AC54="x2","",IF($AC54="x1",IF(OR($L54=Basisblatt!$A$84,$Y54="ja"),"ja","nein"),"N/A"))</f>
        <v/>
      </c>
      <c r="B54" s="192" t="str">
        <f>IF($AC54="x2","",IF($AC54="x1",IF(OR($R54=Basisblatt!$A$84,$AA54="ja"),"ja","nein"),"N/A"))</f>
        <v/>
      </c>
      <c r="C54" s="188"/>
      <c r="D54" s="194"/>
      <c r="E54" s="144"/>
      <c r="F54" s="144"/>
      <c r="G54" s="145"/>
      <c r="H54" s="145"/>
      <c r="I54" s="145"/>
      <c r="J54" s="186"/>
      <c r="K54" s="181"/>
      <c r="L54" s="180" t="str">
        <f>IF($AC54="x1",IF(AND($H54=Basisblatt!$A$11,$J54&gt;=$E$8),Basisblatt!$A$85,Basisblatt!$A$84),"")</f>
        <v/>
      </c>
      <c r="M54" s="145"/>
      <c r="N54" s="145"/>
      <c r="O54" s="145"/>
      <c r="P54" s="178"/>
      <c r="Q54" s="181"/>
      <c r="R54" s="180" t="str">
        <f>IF($AC54="x1",IF(AND($H54=Basisblatt!$A$10,OR($J54&gt;=$E$8,$J54&gt;$E$10)),Basisblatt!$A$85,Basisblatt!$A$84),"")</f>
        <v/>
      </c>
      <c r="S54" s="145"/>
      <c r="T54" s="145"/>
      <c r="U54" s="145"/>
      <c r="V54" s="145"/>
      <c r="W54" s="178"/>
      <c r="X54" s="181"/>
      <c r="Y54" s="180" t="str">
        <f>IF(AND($AC54="x1",$L54=Basisblatt!$A$85),IF(OR($M54=Basisblatt!$A$38,AND($N54&lt;&gt;"",$N54&lt;=$AF54),$O54=Basisblatt!$A$43,AND($J54&lt;=$E$9,$P54=Basisblatt!$A$47))=TRUE,"ja","nein"),"")</f>
        <v/>
      </c>
      <c r="Z54" s="174"/>
      <c r="AA54" s="102" t="str">
        <f>IF(AND($AC54="x1",$R54=Basisblatt!$A$85),IF(OR(OR($S54=Basisblatt!$A$51,$S54=Basisblatt!$A$52,$S54=Basisblatt!$A$53,$S54=Basisblatt!$A$54,$S54=Basisblatt!$A$55),AND($T54&lt;&gt;"",$T54&lt;=AG54),AND(U54&lt;&gt;"",$U54&lt;=AH54),$V54=Basisblatt!$A81,$W54=Basisblatt!$A$47)=TRUE,"ja","nein"),"")</f>
        <v/>
      </c>
      <c r="AB54" s="102"/>
      <c r="AC54" s="175" t="str">
        <f t="shared" si="0"/>
        <v>x2</v>
      </c>
      <c r="AD54" s="161"/>
      <c r="AE54" s="19"/>
      <c r="AF54" s="106" t="str">
        <f>IF(AND($AC54="x1",$L54=Basisblatt!$A$85),VLOOKUP($G54,Basisblatt!$A$2:$B$5,2,FALSE),"")</f>
        <v/>
      </c>
      <c r="AG54" s="102" t="str">
        <f>IF(AND($AC54="x1",$R54=Basisblatt!$A$85),Basisblatt!$B$68,"")</f>
        <v/>
      </c>
      <c r="AH54" s="175" t="str">
        <f>IF(AND($AC54="x1",$R54=Basisblatt!$A$85),Basisblatt!$B$69,"")</f>
        <v/>
      </c>
    </row>
    <row r="55" spans="1:34" x14ac:dyDescent="0.25">
      <c r="A55" s="107" t="str">
        <f>IF($AC55="x2","",IF($AC55="x1",IF(OR($L55=Basisblatt!$A$84,$Y55="ja"),"ja","nein"),"N/A"))</f>
        <v/>
      </c>
      <c r="B55" s="192" t="str">
        <f>IF($AC55="x2","",IF($AC55="x1",IF(OR($R55=Basisblatt!$A$84,$AA55="ja"),"ja","nein"),"N/A"))</f>
        <v/>
      </c>
      <c r="C55" s="188"/>
      <c r="D55" s="194"/>
      <c r="E55" s="144"/>
      <c r="F55" s="144"/>
      <c r="G55" s="145"/>
      <c r="H55" s="145"/>
      <c r="I55" s="145"/>
      <c r="J55" s="186"/>
      <c r="K55" s="181"/>
      <c r="L55" s="180" t="str">
        <f>IF($AC55="x1",IF(AND($H55=Basisblatt!$A$11,$J55&gt;=$E$8),Basisblatt!$A$85,Basisblatt!$A$84),"")</f>
        <v/>
      </c>
      <c r="M55" s="145"/>
      <c r="N55" s="145"/>
      <c r="O55" s="145"/>
      <c r="P55" s="178"/>
      <c r="Q55" s="181"/>
      <c r="R55" s="180" t="str">
        <f>IF($AC55="x1",IF(AND($H55=Basisblatt!$A$10,OR($J55&gt;=$E$8,$J55&gt;$E$10)),Basisblatt!$A$85,Basisblatt!$A$84),"")</f>
        <v/>
      </c>
      <c r="S55" s="145"/>
      <c r="T55" s="145"/>
      <c r="U55" s="145"/>
      <c r="V55" s="145"/>
      <c r="W55" s="178"/>
      <c r="X55" s="181"/>
      <c r="Y55" s="180" t="str">
        <f>IF(AND($AC55="x1",$L55=Basisblatt!$A$85),IF(OR($M55=Basisblatt!$A$38,AND($N55&lt;&gt;"",$N55&lt;=$AF55),$O55=Basisblatt!$A$43,AND($J55&lt;=$E$9,$P55=Basisblatt!$A$47))=TRUE,"ja","nein"),"")</f>
        <v/>
      </c>
      <c r="Z55" s="174"/>
      <c r="AA55" s="102" t="str">
        <f>IF(AND($AC55="x1",$R55=Basisblatt!$A$85),IF(OR(OR($S55=Basisblatt!$A$51,$S55=Basisblatt!$A$52,$S55=Basisblatt!$A$53,$S55=Basisblatt!$A$54,$S55=Basisblatt!$A$55),AND($T55&lt;&gt;"",$T55&lt;=AG55),AND(U55&lt;&gt;"",$U55&lt;=AH55),$V55=Basisblatt!$A82,$W55=Basisblatt!$A$47)=TRUE,"ja","nein"),"")</f>
        <v/>
      </c>
      <c r="AB55" s="102"/>
      <c r="AC55" s="175" t="str">
        <f t="shared" si="0"/>
        <v>x2</v>
      </c>
      <c r="AD55" s="161"/>
      <c r="AE55" s="19"/>
      <c r="AF55" s="106" t="str">
        <f>IF(AND($AC55="x1",$L55=Basisblatt!$A$85),VLOOKUP($G55,Basisblatt!$A$2:$B$5,2,FALSE),"")</f>
        <v/>
      </c>
      <c r="AG55" s="102" t="str">
        <f>IF(AND($AC55="x1",$R55=Basisblatt!$A$85),Basisblatt!$B$68,"")</f>
        <v/>
      </c>
      <c r="AH55" s="175" t="str">
        <f>IF(AND($AC55="x1",$R55=Basisblatt!$A$85),Basisblatt!$B$69,"")</f>
        <v/>
      </c>
    </row>
    <row r="56" spans="1:34" x14ac:dyDescent="0.25">
      <c r="A56" s="107" t="str">
        <f>IF($AC56="x2","",IF($AC56="x1",IF(OR($L56=Basisblatt!$A$84,$Y56="ja"),"ja","nein"),"N/A"))</f>
        <v/>
      </c>
      <c r="B56" s="192" t="str">
        <f>IF($AC56="x2","",IF($AC56="x1",IF(OR($R56=Basisblatt!$A$84,$AA56="ja"),"ja","nein"),"N/A"))</f>
        <v/>
      </c>
      <c r="C56" s="188"/>
      <c r="D56" s="194"/>
      <c r="E56" s="144"/>
      <c r="F56" s="144"/>
      <c r="G56" s="145"/>
      <c r="H56" s="145"/>
      <c r="I56" s="145"/>
      <c r="J56" s="186"/>
      <c r="K56" s="181"/>
      <c r="L56" s="180" t="str">
        <f>IF($AC56="x1",IF(AND($H56=Basisblatt!$A$11,$J56&gt;=$E$8),Basisblatt!$A$85,Basisblatt!$A$84),"")</f>
        <v/>
      </c>
      <c r="M56" s="145"/>
      <c r="N56" s="145"/>
      <c r="O56" s="145"/>
      <c r="P56" s="178"/>
      <c r="Q56" s="181"/>
      <c r="R56" s="180" t="str">
        <f>IF($AC56="x1",IF(AND($H56=Basisblatt!$A$10,OR($J56&gt;=$E$8,$J56&gt;$E$10)),Basisblatt!$A$85,Basisblatt!$A$84),"")</f>
        <v/>
      </c>
      <c r="S56" s="145"/>
      <c r="T56" s="145"/>
      <c r="U56" s="145"/>
      <c r="V56" s="145"/>
      <c r="W56" s="178"/>
      <c r="X56" s="181"/>
      <c r="Y56" s="180" t="str">
        <f>IF(AND($AC56="x1",$L56=Basisblatt!$A$85),IF(OR($M56=Basisblatt!$A$38,AND($N56&lt;&gt;"",$N56&lt;=$AF56),$O56=Basisblatt!$A$43,AND($J56&lt;=$E$9,$P56=Basisblatt!$A$47))=TRUE,"ja","nein"),"")</f>
        <v/>
      </c>
      <c r="Z56" s="174"/>
      <c r="AA56" s="102" t="str">
        <f>IF(AND($AC56="x1",$R56=Basisblatt!$A$85),IF(OR(OR($S56=Basisblatt!$A$51,$S56=Basisblatt!$A$52,$S56=Basisblatt!$A$53,$S56=Basisblatt!$A$54,$S56=Basisblatt!$A$55),AND($T56&lt;&gt;"",$T56&lt;=AG56),AND(U56&lt;&gt;"",$U56&lt;=AH56),$V56=Basisblatt!$A83,$W56=Basisblatt!$A$47)=TRUE,"ja","nein"),"")</f>
        <v/>
      </c>
      <c r="AB56" s="102"/>
      <c r="AC56" s="175" t="str">
        <f t="shared" si="0"/>
        <v>x2</v>
      </c>
      <c r="AD56" s="161"/>
      <c r="AE56" s="19"/>
      <c r="AF56" s="106" t="str">
        <f>IF(AND($AC56="x1",$L56=Basisblatt!$A$85),VLOOKUP($G56,Basisblatt!$A$2:$B$5,2,FALSE),"")</f>
        <v/>
      </c>
      <c r="AG56" s="102" t="str">
        <f>IF(AND($AC56="x1",$R56=Basisblatt!$A$85),Basisblatt!$B$68,"")</f>
        <v/>
      </c>
      <c r="AH56" s="175" t="str">
        <f>IF(AND($AC56="x1",$R56=Basisblatt!$A$85),Basisblatt!$B$69,"")</f>
        <v/>
      </c>
    </row>
    <row r="57" spans="1:34" x14ac:dyDescent="0.25">
      <c r="A57" s="107" t="str">
        <f>IF($AC57="x2","",IF($AC57="x1",IF(OR($L57=Basisblatt!$A$84,$Y57="ja"),"ja","nein"),"N/A"))</f>
        <v/>
      </c>
      <c r="B57" s="192" t="str">
        <f>IF($AC57="x2","",IF($AC57="x1",IF(OR($R57=Basisblatt!$A$84,$AA57="ja"),"ja","nein"),"N/A"))</f>
        <v/>
      </c>
      <c r="C57" s="188"/>
      <c r="D57" s="194"/>
      <c r="E57" s="144"/>
      <c r="F57" s="144"/>
      <c r="G57" s="145"/>
      <c r="H57" s="145"/>
      <c r="I57" s="145"/>
      <c r="J57" s="186"/>
      <c r="K57" s="181"/>
      <c r="L57" s="180" t="str">
        <f>IF($AC57="x1",IF(AND($H57=Basisblatt!$A$11,$J57&gt;=$E$8),Basisblatt!$A$85,Basisblatt!$A$84),"")</f>
        <v/>
      </c>
      <c r="M57" s="145"/>
      <c r="N57" s="145"/>
      <c r="O57" s="145"/>
      <c r="P57" s="178"/>
      <c r="Q57" s="181"/>
      <c r="R57" s="180" t="str">
        <f>IF($AC57="x1",IF(AND($H57=Basisblatt!$A$10,OR($J57&gt;=$E$8,$J57&gt;$E$10)),Basisblatt!$A$85,Basisblatt!$A$84),"")</f>
        <v/>
      </c>
      <c r="S57" s="145"/>
      <c r="T57" s="145"/>
      <c r="U57" s="145"/>
      <c r="V57" s="145"/>
      <c r="W57" s="178"/>
      <c r="X57" s="181"/>
      <c r="Y57" s="180" t="str">
        <f>IF(AND($AC57="x1",$L57=Basisblatt!$A$85),IF(OR($M57=Basisblatt!$A$38,AND($N57&lt;&gt;"",$N57&lt;=$AF57),$O57=Basisblatt!$A$43,AND($J57&lt;=$E$9,$P57=Basisblatt!$A$47))=TRUE,"ja","nein"),"")</f>
        <v/>
      </c>
      <c r="Z57" s="174"/>
      <c r="AA57" s="102" t="str">
        <f>IF(AND($AC57="x1",$R57=Basisblatt!$A$85),IF(OR(OR($S57=Basisblatt!$A$51,$S57=Basisblatt!$A$52,$S57=Basisblatt!$A$53,$S57=Basisblatt!$A$54,$S57=Basisblatt!$A$55),AND($T57&lt;&gt;"",$T57&lt;=AG57),AND(U57&lt;&gt;"",$U57&lt;=AH57),$V57=Basisblatt!$A84,$W57=Basisblatt!$A$47)=TRUE,"ja","nein"),"")</f>
        <v/>
      </c>
      <c r="AB57" s="102"/>
      <c r="AC57" s="175" t="str">
        <f t="shared" si="0"/>
        <v>x2</v>
      </c>
      <c r="AD57" s="161"/>
      <c r="AE57" s="19"/>
      <c r="AF57" s="106" t="str">
        <f>IF(AND($AC57="x1",$L57=Basisblatt!$A$85),VLOOKUP($G57,Basisblatt!$A$2:$B$5,2,FALSE),"")</f>
        <v/>
      </c>
      <c r="AG57" s="102" t="str">
        <f>IF(AND($AC57="x1",$R57=Basisblatt!$A$85),Basisblatt!$B$68,"")</f>
        <v/>
      </c>
      <c r="AH57" s="175" t="str">
        <f>IF(AND($AC57="x1",$R57=Basisblatt!$A$85),Basisblatt!$B$69,"")</f>
        <v/>
      </c>
    </row>
    <row r="58" spans="1:34" x14ac:dyDescent="0.25">
      <c r="A58" s="107" t="str">
        <f>IF($AC58="x2","",IF($AC58="x1",IF(OR($L58=Basisblatt!$A$84,$Y58="ja"),"ja","nein"),"N/A"))</f>
        <v/>
      </c>
      <c r="B58" s="192" t="str">
        <f>IF($AC58="x2","",IF($AC58="x1",IF(OR($R58=Basisblatt!$A$84,$AA58="ja"),"ja","nein"),"N/A"))</f>
        <v/>
      </c>
      <c r="C58" s="188"/>
      <c r="D58" s="194"/>
      <c r="E58" s="144"/>
      <c r="F58" s="144"/>
      <c r="G58" s="145"/>
      <c r="H58" s="145"/>
      <c r="I58" s="145"/>
      <c r="J58" s="186"/>
      <c r="K58" s="181"/>
      <c r="L58" s="180" t="str">
        <f>IF($AC58="x1",IF(AND($H58=Basisblatt!$A$11,$J58&gt;=$E$8),Basisblatt!$A$85,Basisblatt!$A$84),"")</f>
        <v/>
      </c>
      <c r="M58" s="145"/>
      <c r="N58" s="145"/>
      <c r="O58" s="145"/>
      <c r="P58" s="178"/>
      <c r="Q58" s="181"/>
      <c r="R58" s="180" t="str">
        <f>IF($AC58="x1",IF(AND($H58=Basisblatt!$A$10,OR($J58&gt;=$E$8,$J58&gt;$E$10)),Basisblatt!$A$85,Basisblatt!$A$84),"")</f>
        <v/>
      </c>
      <c r="S58" s="145"/>
      <c r="T58" s="145"/>
      <c r="U58" s="145"/>
      <c r="V58" s="145"/>
      <c r="W58" s="178"/>
      <c r="X58" s="181"/>
      <c r="Y58" s="180" t="str">
        <f>IF(AND($AC58="x1",$L58=Basisblatt!$A$85),IF(OR($M58=Basisblatt!$A$38,AND($N58&lt;&gt;"",$N58&lt;=$AF58),$O58=Basisblatt!$A$43,AND($J58&lt;=$E$9,$P58=Basisblatt!$A$47))=TRUE,"ja","nein"),"")</f>
        <v/>
      </c>
      <c r="Z58" s="174"/>
      <c r="AA58" s="102" t="str">
        <f>IF(AND($AC58="x1",$R58=Basisblatt!$A$85),IF(OR(OR($S58=Basisblatt!$A$51,$S58=Basisblatt!$A$52,$S58=Basisblatt!$A$53,$S58=Basisblatt!$A$54,$S58=Basisblatt!$A$55),AND($T58&lt;&gt;"",$T58&lt;=AG58),AND(U58&lt;&gt;"",$U58&lt;=AH58),$V58=Basisblatt!$A85,$W58=Basisblatt!$A$47)=TRUE,"ja","nein"),"")</f>
        <v/>
      </c>
      <c r="AB58" s="102"/>
      <c r="AC58" s="175" t="str">
        <f t="shared" si="0"/>
        <v>x2</v>
      </c>
      <c r="AD58" s="161"/>
      <c r="AE58" s="19"/>
      <c r="AF58" s="106" t="str">
        <f>IF(AND($AC58="x1",$L58=Basisblatt!$A$85),VLOOKUP($G58,Basisblatt!$A$2:$B$5,2,FALSE),"")</f>
        <v/>
      </c>
      <c r="AG58" s="102" t="str">
        <f>IF(AND($AC58="x1",$R58=Basisblatt!$A$85),Basisblatt!$B$68,"")</f>
        <v/>
      </c>
      <c r="AH58" s="175" t="str">
        <f>IF(AND($AC58="x1",$R58=Basisblatt!$A$85),Basisblatt!$B$69,"")</f>
        <v/>
      </c>
    </row>
    <row r="59" spans="1:34" x14ac:dyDescent="0.25">
      <c r="A59" s="107" t="str">
        <f>IF($AC59="x2","",IF($AC59="x1",IF(OR($L59=Basisblatt!$A$84,$Y59="ja"),"ja","nein"),"N/A"))</f>
        <v/>
      </c>
      <c r="B59" s="192" t="str">
        <f>IF($AC59="x2","",IF($AC59="x1",IF(OR($R59=Basisblatt!$A$84,$AA59="ja"),"ja","nein"),"N/A"))</f>
        <v/>
      </c>
      <c r="C59" s="188"/>
      <c r="D59" s="194"/>
      <c r="E59" s="144"/>
      <c r="F59" s="144"/>
      <c r="G59" s="145"/>
      <c r="H59" s="145"/>
      <c r="I59" s="145"/>
      <c r="J59" s="186"/>
      <c r="K59" s="181"/>
      <c r="L59" s="180" t="str">
        <f>IF($AC59="x1",IF(AND($H59=Basisblatt!$A$11,$J59&gt;=$E$8),Basisblatt!$A$85,Basisblatt!$A$84),"")</f>
        <v/>
      </c>
      <c r="M59" s="145"/>
      <c r="N59" s="145"/>
      <c r="O59" s="145"/>
      <c r="P59" s="178"/>
      <c r="Q59" s="181"/>
      <c r="R59" s="180" t="str">
        <f>IF($AC59="x1",IF(AND($H59=Basisblatt!$A$10,OR($J59&gt;=$E$8,$J59&gt;$E$10)),Basisblatt!$A$85,Basisblatt!$A$84),"")</f>
        <v/>
      </c>
      <c r="S59" s="145"/>
      <c r="T59" s="145"/>
      <c r="U59" s="145"/>
      <c r="V59" s="145"/>
      <c r="W59" s="178"/>
      <c r="X59" s="181"/>
      <c r="Y59" s="180" t="str">
        <f>IF(AND($AC59="x1",$L59=Basisblatt!$A$85),IF(OR($M59=Basisblatt!$A$38,AND($N59&lt;&gt;"",$N59&lt;=$AF59),$O59=Basisblatt!$A$43,AND($J59&lt;=$E$9,$P59=Basisblatt!$A$47))=TRUE,"ja","nein"),"")</f>
        <v/>
      </c>
      <c r="Z59" s="174"/>
      <c r="AA59" s="102" t="str">
        <f>IF(AND($AC59="x1",$R59=Basisblatt!$A$85),IF(OR(OR($S59=Basisblatt!$A$51,$S59=Basisblatt!$A$52,$S59=Basisblatt!$A$53,$S59=Basisblatt!$A$54,$S59=Basisblatt!$A$55),AND($T59&lt;&gt;"",$T59&lt;=AG59),AND(U59&lt;&gt;"",$U59&lt;=AH59),$V59=Basisblatt!$A86,$W59=Basisblatt!$A$47)=TRUE,"ja","nein"),"")</f>
        <v/>
      </c>
      <c r="AB59" s="102"/>
      <c r="AC59" s="175" t="str">
        <f t="shared" si="0"/>
        <v>x2</v>
      </c>
      <c r="AD59" s="161"/>
      <c r="AE59" s="19"/>
      <c r="AF59" s="106" t="str">
        <f>IF(AND($AC59="x1",$L59=Basisblatt!$A$85),VLOOKUP($G59,Basisblatt!$A$2:$B$5,2,FALSE),"")</f>
        <v/>
      </c>
      <c r="AG59" s="102" t="str">
        <f>IF(AND($AC59="x1",$R59=Basisblatt!$A$85),Basisblatt!$B$68,"")</f>
        <v/>
      </c>
      <c r="AH59" s="175" t="str">
        <f>IF(AND($AC59="x1",$R59=Basisblatt!$A$85),Basisblatt!$B$69,"")</f>
        <v/>
      </c>
    </row>
    <row r="60" spans="1:34" x14ac:dyDescent="0.25">
      <c r="A60" s="107" t="str">
        <f>IF($AC60="x2","",IF($AC60="x1",IF(OR($L60=Basisblatt!$A$84,$Y60="ja"),"ja","nein"),"N/A"))</f>
        <v/>
      </c>
      <c r="B60" s="192" t="str">
        <f>IF($AC60="x2","",IF($AC60="x1",IF(OR($R60=Basisblatt!$A$84,$AA60="ja"),"ja","nein"),"N/A"))</f>
        <v/>
      </c>
      <c r="C60" s="188"/>
      <c r="D60" s="194"/>
      <c r="E60" s="144"/>
      <c r="F60" s="144"/>
      <c r="G60" s="145"/>
      <c r="H60" s="145"/>
      <c r="I60" s="145"/>
      <c r="J60" s="186"/>
      <c r="K60" s="181"/>
      <c r="L60" s="180" t="str">
        <f>IF($AC60="x1",IF(AND($H60=Basisblatt!$A$11,$J60&gt;=$E$8),Basisblatt!$A$85,Basisblatt!$A$84),"")</f>
        <v/>
      </c>
      <c r="M60" s="145"/>
      <c r="N60" s="145"/>
      <c r="O60" s="145"/>
      <c r="P60" s="178"/>
      <c r="Q60" s="181"/>
      <c r="R60" s="180" t="str">
        <f>IF($AC60="x1",IF(AND($H60=Basisblatt!$A$10,OR($J60&gt;=$E$8,$J60&gt;$E$10)),Basisblatt!$A$85,Basisblatt!$A$84),"")</f>
        <v/>
      </c>
      <c r="S60" s="145"/>
      <c r="T60" s="145"/>
      <c r="U60" s="145"/>
      <c r="V60" s="145"/>
      <c r="W60" s="178"/>
      <c r="X60" s="181"/>
      <c r="Y60" s="180" t="str">
        <f>IF(AND($AC60="x1",$L60=Basisblatt!$A$85),IF(OR($M60=Basisblatt!$A$38,AND($N60&lt;&gt;"",$N60&lt;=$AF60),$O60=Basisblatt!$A$43,AND($J60&lt;=$E$9,$P60=Basisblatt!$A$47))=TRUE,"ja","nein"),"")</f>
        <v/>
      </c>
      <c r="Z60" s="174"/>
      <c r="AA60" s="102" t="str">
        <f>IF(AND($AC60="x1",$R60=Basisblatt!$A$85),IF(OR(OR($S60=Basisblatt!$A$51,$S60=Basisblatt!$A$52,$S60=Basisblatt!$A$53,$S60=Basisblatt!$A$54,$S60=Basisblatt!$A$55),AND($T60&lt;&gt;"",$T60&lt;=AG60),AND(U60&lt;&gt;"",$U60&lt;=AH60),$V60=Basisblatt!$A87,$W60=Basisblatt!$A$47)=TRUE,"ja","nein"),"")</f>
        <v/>
      </c>
      <c r="AB60" s="102"/>
      <c r="AC60" s="175" t="str">
        <f t="shared" si="0"/>
        <v>x2</v>
      </c>
      <c r="AD60" s="161"/>
      <c r="AE60" s="19"/>
      <c r="AF60" s="106" t="str">
        <f>IF(AND($AC60="x1",$L60=Basisblatt!$A$85),VLOOKUP($G60,Basisblatt!$A$2:$B$5,2,FALSE),"")</f>
        <v/>
      </c>
      <c r="AG60" s="102" t="str">
        <f>IF(AND($AC60="x1",$R60=Basisblatt!$A$85),Basisblatt!$B$68,"")</f>
        <v/>
      </c>
      <c r="AH60" s="175" t="str">
        <f>IF(AND($AC60="x1",$R60=Basisblatt!$A$85),Basisblatt!$B$69,"")</f>
        <v/>
      </c>
    </row>
    <row r="61" spans="1:34" x14ac:dyDescent="0.25">
      <c r="A61" s="107" t="str">
        <f>IF($AC61="x2","",IF($AC61="x1",IF(OR($L61=Basisblatt!$A$84,$Y61="ja"),"ja","nein"),"N/A"))</f>
        <v/>
      </c>
      <c r="B61" s="192" t="str">
        <f>IF($AC61="x2","",IF($AC61="x1",IF(OR($R61=Basisblatt!$A$84,$AA61="ja"),"ja","nein"),"N/A"))</f>
        <v/>
      </c>
      <c r="C61" s="188"/>
      <c r="D61" s="194"/>
      <c r="E61" s="144"/>
      <c r="F61" s="144"/>
      <c r="G61" s="145"/>
      <c r="H61" s="145"/>
      <c r="I61" s="145"/>
      <c r="J61" s="186"/>
      <c r="K61" s="181"/>
      <c r="L61" s="180" t="str">
        <f>IF($AC61="x1",IF(AND($H61=Basisblatt!$A$11,$J61&gt;=$E$8),Basisblatt!$A$85,Basisblatt!$A$84),"")</f>
        <v/>
      </c>
      <c r="M61" s="145"/>
      <c r="N61" s="145"/>
      <c r="O61" s="145"/>
      <c r="P61" s="178"/>
      <c r="Q61" s="181"/>
      <c r="R61" s="180" t="str">
        <f>IF($AC61="x1",IF(AND($H61=Basisblatt!$A$10,OR($J61&gt;=$E$8,$J61&gt;$E$10)),Basisblatt!$A$85,Basisblatt!$A$84),"")</f>
        <v/>
      </c>
      <c r="S61" s="145"/>
      <c r="T61" s="145"/>
      <c r="U61" s="145"/>
      <c r="V61" s="145"/>
      <c r="W61" s="178"/>
      <c r="X61" s="181"/>
      <c r="Y61" s="180" t="str">
        <f>IF(AND($AC61="x1",$L61=Basisblatt!$A$85),IF(OR($M61=Basisblatt!$A$38,AND($N61&lt;&gt;"",$N61&lt;=$AF61),$O61=Basisblatt!$A$43,AND($J61&lt;=$E$9,$P61=Basisblatt!$A$47))=TRUE,"ja","nein"),"")</f>
        <v/>
      </c>
      <c r="Z61" s="174"/>
      <c r="AA61" s="102" t="str">
        <f>IF(AND($AC61="x1",$R61=Basisblatt!$A$85),IF(OR(OR($S61=Basisblatt!$A$51,$S61=Basisblatt!$A$52,$S61=Basisblatt!$A$53,$S61=Basisblatt!$A$54,$S61=Basisblatt!$A$55),AND($T61&lt;&gt;"",$T61&lt;=AG61),AND(U61&lt;&gt;"",$U61&lt;=AH61),$V61=Basisblatt!$A88,$W61=Basisblatt!$A$47)=TRUE,"ja","nein"),"")</f>
        <v/>
      </c>
      <c r="AB61" s="102"/>
      <c r="AC61" s="175" t="str">
        <f t="shared" si="0"/>
        <v>x2</v>
      </c>
      <c r="AD61" s="161"/>
      <c r="AE61" s="19"/>
      <c r="AF61" s="106" t="str">
        <f>IF(AND($AC61="x1",$L61=Basisblatt!$A$85),VLOOKUP($G61,Basisblatt!$A$2:$B$5,2,FALSE),"")</f>
        <v/>
      </c>
      <c r="AG61" s="102" t="str">
        <f>IF(AND($AC61="x1",$R61=Basisblatt!$A$85),Basisblatt!$B$68,"")</f>
        <v/>
      </c>
      <c r="AH61" s="175" t="str">
        <f>IF(AND($AC61="x1",$R61=Basisblatt!$A$85),Basisblatt!$B$69,"")</f>
        <v/>
      </c>
    </row>
    <row r="62" spans="1:34" x14ac:dyDescent="0.25">
      <c r="A62" s="107" t="str">
        <f>IF($AC62="x2","",IF($AC62="x1",IF(OR($L62=Basisblatt!$A$84,$Y62="ja"),"ja","nein"),"N/A"))</f>
        <v/>
      </c>
      <c r="B62" s="192" t="str">
        <f>IF($AC62="x2","",IF($AC62="x1",IF(OR($R62=Basisblatt!$A$84,$AA62="ja"),"ja","nein"),"N/A"))</f>
        <v/>
      </c>
      <c r="C62" s="188"/>
      <c r="D62" s="194"/>
      <c r="E62" s="144"/>
      <c r="F62" s="144"/>
      <c r="G62" s="145"/>
      <c r="H62" s="145"/>
      <c r="I62" s="145"/>
      <c r="J62" s="186"/>
      <c r="K62" s="181"/>
      <c r="L62" s="180" t="str">
        <f>IF($AC62="x1",IF(AND($H62=Basisblatt!$A$11,$J62&gt;=$E$8),Basisblatt!$A$85,Basisblatt!$A$84),"")</f>
        <v/>
      </c>
      <c r="M62" s="145"/>
      <c r="N62" s="145"/>
      <c r="O62" s="145"/>
      <c r="P62" s="178"/>
      <c r="Q62" s="181"/>
      <c r="R62" s="180" t="str">
        <f>IF($AC62="x1",IF(AND($H62=Basisblatt!$A$10,OR($J62&gt;=$E$8,$J62&gt;$E$10)),Basisblatt!$A$85,Basisblatt!$A$84),"")</f>
        <v/>
      </c>
      <c r="S62" s="145"/>
      <c r="T62" s="145"/>
      <c r="U62" s="145"/>
      <c r="V62" s="145"/>
      <c r="W62" s="178"/>
      <c r="X62" s="181"/>
      <c r="Y62" s="180" t="str">
        <f>IF(AND($AC62="x1",$L62=Basisblatt!$A$85),IF(OR($M62=Basisblatt!$A$38,AND($N62&lt;&gt;"",$N62&lt;=$AF62),$O62=Basisblatt!$A$43,AND($J62&lt;=$E$9,$P62=Basisblatt!$A$47))=TRUE,"ja","nein"),"")</f>
        <v/>
      </c>
      <c r="Z62" s="174"/>
      <c r="AA62" s="102" t="str">
        <f>IF(AND($AC62="x1",$R62=Basisblatt!$A$85),IF(OR(OR($S62=Basisblatt!$A$51,$S62=Basisblatt!$A$52,$S62=Basisblatt!$A$53,$S62=Basisblatt!$A$54,$S62=Basisblatt!$A$55),AND($T62&lt;&gt;"",$T62&lt;=AG62),AND(U62&lt;&gt;"",$U62&lt;=AH62),$V62=Basisblatt!$A89,$W62=Basisblatt!$A$47)=TRUE,"ja","nein"),"")</f>
        <v/>
      </c>
      <c r="AB62" s="102"/>
      <c r="AC62" s="175" t="str">
        <f t="shared" si="0"/>
        <v>x2</v>
      </c>
      <c r="AD62" s="161"/>
      <c r="AE62" s="19"/>
      <c r="AF62" s="106" t="str">
        <f>IF(AND($AC62="x1",$L62=Basisblatt!$A$85),VLOOKUP($G62,Basisblatt!$A$2:$B$5,2,FALSE),"")</f>
        <v/>
      </c>
      <c r="AG62" s="102" t="str">
        <f>IF(AND($AC62="x1",$R62=Basisblatt!$A$85),Basisblatt!$B$68,"")</f>
        <v/>
      </c>
      <c r="AH62" s="175" t="str">
        <f>IF(AND($AC62="x1",$R62=Basisblatt!$A$85),Basisblatt!$B$69,"")</f>
        <v/>
      </c>
    </row>
    <row r="63" spans="1:34" x14ac:dyDescent="0.25">
      <c r="A63" s="107" t="str">
        <f>IF($AC63="x2","",IF($AC63="x1",IF(OR($L63=Basisblatt!$A$84,$Y63="ja"),"ja","nein"),"N/A"))</f>
        <v/>
      </c>
      <c r="B63" s="192" t="str">
        <f>IF($AC63="x2","",IF($AC63="x1",IF(OR($R63=Basisblatt!$A$84,$AA63="ja"),"ja","nein"),"N/A"))</f>
        <v/>
      </c>
      <c r="C63" s="188"/>
      <c r="D63" s="194"/>
      <c r="E63" s="144"/>
      <c r="F63" s="144"/>
      <c r="G63" s="145"/>
      <c r="H63" s="145"/>
      <c r="I63" s="145"/>
      <c r="J63" s="186"/>
      <c r="K63" s="181"/>
      <c r="L63" s="180" t="str">
        <f>IF($AC63="x1",IF(AND($H63=Basisblatt!$A$11,$J63&gt;=$E$8),Basisblatt!$A$85,Basisblatt!$A$84),"")</f>
        <v/>
      </c>
      <c r="M63" s="145"/>
      <c r="N63" s="145"/>
      <c r="O63" s="145"/>
      <c r="P63" s="178"/>
      <c r="Q63" s="181"/>
      <c r="R63" s="180" t="str">
        <f>IF($AC63="x1",IF(AND($H63=Basisblatt!$A$10,OR($J63&gt;=$E$8,$J63&gt;$E$10)),Basisblatt!$A$85,Basisblatt!$A$84),"")</f>
        <v/>
      </c>
      <c r="S63" s="145"/>
      <c r="T63" s="145"/>
      <c r="U63" s="145"/>
      <c r="V63" s="145"/>
      <c r="W63" s="178"/>
      <c r="X63" s="181"/>
      <c r="Y63" s="180" t="str">
        <f>IF(AND($AC63="x1",$L63=Basisblatt!$A$85),IF(OR($M63=Basisblatt!$A$38,AND($N63&lt;&gt;"",$N63&lt;=$AF63),$O63=Basisblatt!$A$43,AND($J63&lt;=$E$9,$P63=Basisblatt!$A$47))=TRUE,"ja","nein"),"")</f>
        <v/>
      </c>
      <c r="Z63" s="174"/>
      <c r="AA63" s="102" t="str">
        <f>IF(AND($AC63="x1",$R63=Basisblatt!$A$85),IF(OR(OR($S63=Basisblatt!$A$51,$S63=Basisblatt!$A$52,$S63=Basisblatt!$A$53,$S63=Basisblatt!$A$54,$S63=Basisblatt!$A$55),AND($T63&lt;&gt;"",$T63&lt;=AG63),AND(U63&lt;&gt;"",$U63&lt;=AH63),$V63=Basisblatt!$A90,$W63=Basisblatt!$A$47)=TRUE,"ja","nein"),"")</f>
        <v/>
      </c>
      <c r="AB63" s="102"/>
      <c r="AC63" s="175" t="str">
        <f t="shared" si="0"/>
        <v>x2</v>
      </c>
      <c r="AD63" s="161"/>
      <c r="AE63" s="19"/>
      <c r="AF63" s="106" t="str">
        <f>IF(AND($AC63="x1",$L63=Basisblatt!$A$85),VLOOKUP($G63,Basisblatt!$A$2:$B$5,2,FALSE),"")</f>
        <v/>
      </c>
      <c r="AG63" s="102" t="str">
        <f>IF(AND($AC63="x1",$R63=Basisblatt!$A$85),Basisblatt!$B$68,"")</f>
        <v/>
      </c>
      <c r="AH63" s="175" t="str">
        <f>IF(AND($AC63="x1",$R63=Basisblatt!$A$85),Basisblatt!$B$69,"")</f>
        <v/>
      </c>
    </row>
    <row r="64" spans="1:34" x14ac:dyDescent="0.25">
      <c r="A64" s="107" t="str">
        <f>IF($AC64="x2","",IF($AC64="x1",IF(OR($L64=Basisblatt!$A$84,$Y64="ja"),"ja","nein"),"N/A"))</f>
        <v/>
      </c>
      <c r="B64" s="192" t="str">
        <f>IF($AC64="x2","",IF($AC64="x1",IF(OR($R64=Basisblatt!$A$84,$AA64="ja"),"ja","nein"),"N/A"))</f>
        <v/>
      </c>
      <c r="C64" s="188"/>
      <c r="D64" s="194"/>
      <c r="E64" s="144"/>
      <c r="F64" s="144"/>
      <c r="G64" s="145"/>
      <c r="H64" s="145"/>
      <c r="I64" s="145"/>
      <c r="J64" s="186"/>
      <c r="K64" s="181"/>
      <c r="L64" s="180" t="str">
        <f>IF($AC64="x1",IF(AND($H64=Basisblatt!$A$11,$J64&gt;=$E$8),Basisblatt!$A$85,Basisblatt!$A$84),"")</f>
        <v/>
      </c>
      <c r="M64" s="145"/>
      <c r="N64" s="145"/>
      <c r="O64" s="145"/>
      <c r="P64" s="178"/>
      <c r="Q64" s="181"/>
      <c r="R64" s="180" t="str">
        <f>IF($AC64="x1",IF(AND($H64=Basisblatt!$A$10,OR($J64&gt;=$E$8,$J64&gt;$E$10)),Basisblatt!$A$85,Basisblatt!$A$84),"")</f>
        <v/>
      </c>
      <c r="S64" s="145"/>
      <c r="T64" s="145"/>
      <c r="U64" s="145"/>
      <c r="V64" s="145"/>
      <c r="W64" s="178"/>
      <c r="X64" s="181"/>
      <c r="Y64" s="180" t="str">
        <f>IF(AND($AC64="x1",$L64=Basisblatt!$A$85),IF(OR($M64=Basisblatt!$A$38,AND($N64&lt;&gt;"",$N64&lt;=$AF64),$O64=Basisblatt!$A$43,AND($J64&lt;=$E$9,$P64=Basisblatt!$A$47))=TRUE,"ja","nein"),"")</f>
        <v/>
      </c>
      <c r="Z64" s="174"/>
      <c r="AA64" s="102" t="str">
        <f>IF(AND($AC64="x1",$R64=Basisblatt!$A$85),IF(OR(OR($S64=Basisblatt!$A$51,$S64=Basisblatt!$A$52,$S64=Basisblatt!$A$53,$S64=Basisblatt!$A$54,$S64=Basisblatt!$A$55),AND($T64&lt;&gt;"",$T64&lt;=AG64),AND(U64&lt;&gt;"",$U64&lt;=AH64),$V64=Basisblatt!$A91,$W64=Basisblatt!$A$47)=TRUE,"ja","nein"),"")</f>
        <v/>
      </c>
      <c r="AB64" s="102"/>
      <c r="AC64" s="175" t="str">
        <f t="shared" si="0"/>
        <v>x2</v>
      </c>
      <c r="AD64" s="161"/>
      <c r="AE64" s="19"/>
      <c r="AF64" s="106" t="str">
        <f>IF(AND($AC64="x1",$L64=Basisblatt!$A$85),VLOOKUP($G64,Basisblatt!$A$2:$B$5,2,FALSE),"")</f>
        <v/>
      </c>
      <c r="AG64" s="102" t="str">
        <f>IF(AND($AC64="x1",$R64=Basisblatt!$A$85),Basisblatt!$B$68,"")</f>
        <v/>
      </c>
      <c r="AH64" s="175" t="str">
        <f>IF(AND($AC64="x1",$R64=Basisblatt!$A$85),Basisblatt!$B$69,"")</f>
        <v/>
      </c>
    </row>
    <row r="65" spans="1:34" x14ac:dyDescent="0.25">
      <c r="A65" s="107" t="str">
        <f>IF($AC65="x2","",IF($AC65="x1",IF(OR($L65=Basisblatt!$A$84,$Y65="ja"),"ja","nein"),"N/A"))</f>
        <v/>
      </c>
      <c r="B65" s="192" t="str">
        <f>IF($AC65="x2","",IF($AC65="x1",IF(OR($R65=Basisblatt!$A$84,$AA65="ja"),"ja","nein"),"N/A"))</f>
        <v/>
      </c>
      <c r="C65" s="188"/>
      <c r="D65" s="194"/>
      <c r="E65" s="144"/>
      <c r="F65" s="144"/>
      <c r="G65" s="145"/>
      <c r="H65" s="145"/>
      <c r="I65" s="145"/>
      <c r="J65" s="186"/>
      <c r="K65" s="181"/>
      <c r="L65" s="180" t="str">
        <f>IF($AC65="x1",IF(AND($H65=Basisblatt!$A$11,$J65&gt;=$E$8),Basisblatt!$A$85,Basisblatt!$A$84),"")</f>
        <v/>
      </c>
      <c r="M65" s="145"/>
      <c r="N65" s="145"/>
      <c r="O65" s="145"/>
      <c r="P65" s="178"/>
      <c r="Q65" s="181"/>
      <c r="R65" s="180" t="str">
        <f>IF($AC65="x1",IF(AND($H65=Basisblatt!$A$10,OR($J65&gt;=$E$8,$J65&gt;$E$10)),Basisblatt!$A$85,Basisblatt!$A$84),"")</f>
        <v/>
      </c>
      <c r="S65" s="145"/>
      <c r="T65" s="145"/>
      <c r="U65" s="145"/>
      <c r="V65" s="145"/>
      <c r="W65" s="178"/>
      <c r="X65" s="181"/>
      <c r="Y65" s="180" t="str">
        <f>IF(AND($AC65="x1",$L65=Basisblatt!$A$85),IF(OR($M65=Basisblatt!$A$38,AND($N65&lt;&gt;"",$N65&lt;=$AF65),$O65=Basisblatt!$A$43,AND($J65&lt;=$E$9,$P65=Basisblatt!$A$47))=TRUE,"ja","nein"),"")</f>
        <v/>
      </c>
      <c r="Z65" s="174"/>
      <c r="AA65" s="102" t="str">
        <f>IF(AND($AC65="x1",$R65=Basisblatt!$A$85),IF(OR(OR($S65=Basisblatt!$A$51,$S65=Basisblatt!$A$52,$S65=Basisblatt!$A$53,$S65=Basisblatt!$A$54,$S65=Basisblatt!$A$55),AND($T65&lt;&gt;"",$T65&lt;=AG65),AND(U65&lt;&gt;"",$U65&lt;=AH65),$V65=Basisblatt!$A92,$W65=Basisblatt!$A$47)=TRUE,"ja","nein"),"")</f>
        <v/>
      </c>
      <c r="AB65" s="102"/>
      <c r="AC65" s="175" t="str">
        <f t="shared" si="0"/>
        <v>x2</v>
      </c>
      <c r="AD65" s="161"/>
      <c r="AE65" s="19"/>
      <c r="AF65" s="106" t="str">
        <f>IF(AND($AC65="x1",$L65=Basisblatt!$A$85),VLOOKUP($G65,Basisblatt!$A$2:$B$5,2,FALSE),"")</f>
        <v/>
      </c>
      <c r="AG65" s="102" t="str">
        <f>IF(AND($AC65="x1",$R65=Basisblatt!$A$85),Basisblatt!$B$68,"")</f>
        <v/>
      </c>
      <c r="AH65" s="175" t="str">
        <f>IF(AND($AC65="x1",$R65=Basisblatt!$A$85),Basisblatt!$B$69,"")</f>
        <v/>
      </c>
    </row>
    <row r="66" spans="1:34" x14ac:dyDescent="0.25">
      <c r="A66" s="107" t="str">
        <f>IF($AC66="x2","",IF($AC66="x1",IF(OR($L66=Basisblatt!$A$84,$Y66="ja"),"ja","nein"),"N/A"))</f>
        <v/>
      </c>
      <c r="B66" s="192" t="str">
        <f>IF($AC66="x2","",IF($AC66="x1",IF(OR($R66=Basisblatt!$A$84,$AA66="ja"),"ja","nein"),"N/A"))</f>
        <v/>
      </c>
      <c r="C66" s="188"/>
      <c r="D66" s="194"/>
      <c r="E66" s="144"/>
      <c r="F66" s="144"/>
      <c r="G66" s="145"/>
      <c r="H66" s="145"/>
      <c r="I66" s="145"/>
      <c r="J66" s="186"/>
      <c r="K66" s="181"/>
      <c r="L66" s="180" t="str">
        <f>IF($AC66="x1",IF(AND($H66=Basisblatt!$A$11,$J66&gt;=$E$8),Basisblatt!$A$85,Basisblatt!$A$84),"")</f>
        <v/>
      </c>
      <c r="M66" s="145"/>
      <c r="N66" s="145"/>
      <c r="O66" s="145"/>
      <c r="P66" s="178"/>
      <c r="Q66" s="181"/>
      <c r="R66" s="180" t="str">
        <f>IF($AC66="x1",IF(AND($H66=Basisblatt!$A$10,OR($J66&gt;=$E$8,$J66&gt;$E$10)),Basisblatt!$A$85,Basisblatt!$A$84),"")</f>
        <v/>
      </c>
      <c r="S66" s="145"/>
      <c r="T66" s="145"/>
      <c r="U66" s="145"/>
      <c r="V66" s="145"/>
      <c r="W66" s="178"/>
      <c r="X66" s="181"/>
      <c r="Y66" s="180" t="str">
        <f>IF(AND($AC66="x1",$L66=Basisblatt!$A$85),IF(OR($M66=Basisblatt!$A$38,AND($N66&lt;&gt;"",$N66&lt;=$AF66),$O66=Basisblatt!$A$43,AND($J66&lt;=$E$9,$P66=Basisblatt!$A$47))=TRUE,"ja","nein"),"")</f>
        <v/>
      </c>
      <c r="Z66" s="174"/>
      <c r="AA66" s="102" t="str">
        <f>IF(AND($AC66="x1",$R66=Basisblatt!$A$85),IF(OR(OR($S66=Basisblatt!$A$51,$S66=Basisblatt!$A$52,$S66=Basisblatt!$A$53,$S66=Basisblatt!$A$54,$S66=Basisblatt!$A$55),AND($T66&lt;&gt;"",$T66&lt;=AG66),AND(U66&lt;&gt;"",$U66&lt;=AH66),$V66=Basisblatt!$A93,$W66=Basisblatt!$A$47)=TRUE,"ja","nein"),"")</f>
        <v/>
      </c>
      <c r="AB66" s="102"/>
      <c r="AC66" s="175" t="str">
        <f t="shared" si="0"/>
        <v>x2</v>
      </c>
      <c r="AD66" s="161"/>
      <c r="AE66" s="19"/>
      <c r="AF66" s="106" t="str">
        <f>IF(AND($AC66="x1",$L66=Basisblatt!$A$85),VLOOKUP($G66,Basisblatt!$A$2:$B$5,2,FALSE),"")</f>
        <v/>
      </c>
      <c r="AG66" s="102" t="str">
        <f>IF(AND($AC66="x1",$R66=Basisblatt!$A$85),Basisblatt!$B$68,"")</f>
        <v/>
      </c>
      <c r="AH66" s="175" t="str">
        <f>IF(AND($AC66="x1",$R66=Basisblatt!$A$85),Basisblatt!$B$69,"")</f>
        <v/>
      </c>
    </row>
    <row r="67" spans="1:34" x14ac:dyDescent="0.25">
      <c r="A67" s="107" t="str">
        <f>IF($AC67="x2","",IF($AC67="x1",IF(OR($L67=Basisblatt!$A$84,$Y67="ja"),"ja","nein"),"N/A"))</f>
        <v/>
      </c>
      <c r="B67" s="192" t="str">
        <f>IF($AC67="x2","",IF($AC67="x1",IF(OR($R67=Basisblatt!$A$84,$AA67="ja"),"ja","nein"),"N/A"))</f>
        <v/>
      </c>
      <c r="C67" s="188"/>
      <c r="D67" s="194"/>
      <c r="E67" s="144"/>
      <c r="F67" s="144"/>
      <c r="G67" s="145"/>
      <c r="H67" s="145"/>
      <c r="I67" s="145"/>
      <c r="J67" s="186"/>
      <c r="K67" s="181"/>
      <c r="L67" s="180" t="str">
        <f>IF($AC67="x1",IF(AND($H67=Basisblatt!$A$11,$J67&gt;=$E$8),Basisblatt!$A$85,Basisblatt!$A$84),"")</f>
        <v/>
      </c>
      <c r="M67" s="145"/>
      <c r="N67" s="145"/>
      <c r="O67" s="145"/>
      <c r="P67" s="178"/>
      <c r="Q67" s="181"/>
      <c r="R67" s="180" t="str">
        <f>IF($AC67="x1",IF(AND($H67=Basisblatt!$A$10,OR($J67&gt;=$E$8,$J67&gt;$E$10)),Basisblatt!$A$85,Basisblatt!$A$84),"")</f>
        <v/>
      </c>
      <c r="S67" s="145"/>
      <c r="T67" s="145"/>
      <c r="U67" s="145"/>
      <c r="V67" s="145"/>
      <c r="W67" s="178"/>
      <c r="X67" s="181"/>
      <c r="Y67" s="180" t="str">
        <f>IF(AND($AC67="x1",$L67=Basisblatt!$A$85),IF(OR($M67=Basisblatt!$A$38,AND($N67&lt;&gt;"",$N67&lt;=$AF67),$O67=Basisblatt!$A$43,AND($J67&lt;=$E$9,$P67=Basisblatt!$A$47))=TRUE,"ja","nein"),"")</f>
        <v/>
      </c>
      <c r="Z67" s="174"/>
      <c r="AA67" s="102" t="str">
        <f>IF(AND($AC67="x1",$R67=Basisblatt!$A$85),IF(OR(OR($S67=Basisblatt!$A$51,$S67=Basisblatt!$A$52,$S67=Basisblatt!$A$53,$S67=Basisblatt!$A$54,$S67=Basisblatt!$A$55),AND($T67&lt;&gt;"",$T67&lt;=AG67),AND(U67&lt;&gt;"",$U67&lt;=AH67),$V67=Basisblatt!$A94,$W67=Basisblatt!$A$47)=TRUE,"ja","nein"),"")</f>
        <v/>
      </c>
      <c r="AB67" s="102"/>
      <c r="AC67" s="175" t="str">
        <f t="shared" si="0"/>
        <v>x2</v>
      </c>
      <c r="AD67" s="161"/>
      <c r="AE67" s="19"/>
      <c r="AF67" s="106" t="str">
        <f>IF(AND($AC67="x1",$L67=Basisblatt!$A$85),VLOOKUP($G67,Basisblatt!$A$2:$B$5,2,FALSE),"")</f>
        <v/>
      </c>
      <c r="AG67" s="102" t="str">
        <f>IF(AND($AC67="x1",$R67=Basisblatt!$A$85),Basisblatt!$B$68,"")</f>
        <v/>
      </c>
      <c r="AH67" s="175" t="str">
        <f>IF(AND($AC67="x1",$R67=Basisblatt!$A$85),Basisblatt!$B$69,"")</f>
        <v/>
      </c>
    </row>
    <row r="68" spans="1:34" x14ac:dyDescent="0.25">
      <c r="A68" s="107" t="str">
        <f>IF($AC68="x2","",IF($AC68="x1",IF(OR($L68=Basisblatt!$A$84,$Y68="ja"),"ja","nein"),"N/A"))</f>
        <v/>
      </c>
      <c r="B68" s="192" t="str">
        <f>IF($AC68="x2","",IF($AC68="x1",IF(OR($R68=Basisblatt!$A$84,$AA68="ja"),"ja","nein"),"N/A"))</f>
        <v/>
      </c>
      <c r="C68" s="188"/>
      <c r="D68" s="194"/>
      <c r="E68" s="144"/>
      <c r="F68" s="144"/>
      <c r="G68" s="145"/>
      <c r="H68" s="145"/>
      <c r="I68" s="145"/>
      <c r="J68" s="186"/>
      <c r="K68" s="181"/>
      <c r="L68" s="180" t="str">
        <f>IF($AC68="x1",IF(AND($H68=Basisblatt!$A$11,$J68&gt;=$E$8),Basisblatt!$A$85,Basisblatt!$A$84),"")</f>
        <v/>
      </c>
      <c r="M68" s="145"/>
      <c r="N68" s="145"/>
      <c r="O68" s="145"/>
      <c r="P68" s="178"/>
      <c r="Q68" s="181"/>
      <c r="R68" s="180" t="str">
        <f>IF($AC68="x1",IF(AND($H68=Basisblatt!$A$10,OR($J68&gt;=$E$8,$J68&gt;$E$10)),Basisblatt!$A$85,Basisblatt!$A$84),"")</f>
        <v/>
      </c>
      <c r="S68" s="145"/>
      <c r="T68" s="145"/>
      <c r="U68" s="145"/>
      <c r="V68" s="145"/>
      <c r="W68" s="178"/>
      <c r="X68" s="181"/>
      <c r="Y68" s="180" t="str">
        <f>IF(AND($AC68="x1",$L68=Basisblatt!$A$85),IF(OR($M68=Basisblatt!$A$38,AND($N68&lt;&gt;"",$N68&lt;=$AF68),$O68=Basisblatt!$A$43,AND($J68&lt;=$E$9,$P68=Basisblatt!$A$47))=TRUE,"ja","nein"),"")</f>
        <v/>
      </c>
      <c r="Z68" s="174"/>
      <c r="AA68" s="102" t="str">
        <f>IF(AND($AC68="x1",$R68=Basisblatt!$A$85),IF(OR(OR($S68=Basisblatt!$A$51,$S68=Basisblatt!$A$52,$S68=Basisblatt!$A$53,$S68=Basisblatt!$A$54,$S68=Basisblatt!$A$55),AND($T68&lt;&gt;"",$T68&lt;=AG68),AND(U68&lt;&gt;"",$U68&lt;=AH68),$V68=Basisblatt!$A95,$W68=Basisblatt!$A$47)=TRUE,"ja","nein"),"")</f>
        <v/>
      </c>
      <c r="AB68" s="102"/>
      <c r="AC68" s="175" t="str">
        <f t="shared" si="0"/>
        <v>x2</v>
      </c>
      <c r="AD68" s="161"/>
      <c r="AE68" s="19"/>
      <c r="AF68" s="106" t="str">
        <f>IF(AND($AC68="x1",$L68=Basisblatt!$A$85),VLOOKUP($G68,Basisblatt!$A$2:$B$5,2,FALSE),"")</f>
        <v/>
      </c>
      <c r="AG68" s="102" t="str">
        <f>IF(AND($AC68="x1",$R68=Basisblatt!$A$85),Basisblatt!$B$68,"")</f>
        <v/>
      </c>
      <c r="AH68" s="175" t="str">
        <f>IF(AND($AC68="x1",$R68=Basisblatt!$A$85),Basisblatt!$B$69,"")</f>
        <v/>
      </c>
    </row>
    <row r="69" spans="1:34" x14ac:dyDescent="0.25">
      <c r="A69" s="107" t="str">
        <f>IF($AC69="x2","",IF($AC69="x1",IF(OR($L69=Basisblatt!$A$84,$Y69="ja"),"ja","nein"),"N/A"))</f>
        <v/>
      </c>
      <c r="B69" s="192" t="str">
        <f>IF($AC69="x2","",IF($AC69="x1",IF(OR($R69=Basisblatt!$A$84,$AA69="ja"),"ja","nein"),"N/A"))</f>
        <v/>
      </c>
      <c r="C69" s="188"/>
      <c r="D69" s="194"/>
      <c r="E69" s="144"/>
      <c r="F69" s="144"/>
      <c r="G69" s="145"/>
      <c r="H69" s="145"/>
      <c r="I69" s="145"/>
      <c r="J69" s="186"/>
      <c r="K69" s="181"/>
      <c r="L69" s="180" t="str">
        <f>IF($AC69="x1",IF(AND($H69=Basisblatt!$A$11,$J69&gt;=$E$8),Basisblatt!$A$85,Basisblatt!$A$84),"")</f>
        <v/>
      </c>
      <c r="M69" s="145"/>
      <c r="N69" s="145"/>
      <c r="O69" s="145"/>
      <c r="P69" s="178"/>
      <c r="Q69" s="181"/>
      <c r="R69" s="180" t="str">
        <f>IF($AC69="x1",IF(AND($H69=Basisblatt!$A$10,OR($J69&gt;=$E$8,$J69&gt;$E$10)),Basisblatt!$A$85,Basisblatt!$A$84),"")</f>
        <v/>
      </c>
      <c r="S69" s="145"/>
      <c r="T69" s="145"/>
      <c r="U69" s="145"/>
      <c r="V69" s="145"/>
      <c r="W69" s="178"/>
      <c r="X69" s="181"/>
      <c r="Y69" s="180" t="str">
        <f>IF(AND($AC69="x1",$L69=Basisblatt!$A$85),IF(OR($M69=Basisblatt!$A$38,AND($N69&lt;&gt;"",$N69&lt;=$AF69),$O69=Basisblatt!$A$43,AND($J69&lt;=$E$9,$P69=Basisblatt!$A$47))=TRUE,"ja","nein"),"")</f>
        <v/>
      </c>
      <c r="Z69" s="174"/>
      <c r="AA69" s="102" t="str">
        <f>IF(AND($AC69="x1",$R69=Basisblatt!$A$85),IF(OR(OR($S69=Basisblatt!$A$51,$S69=Basisblatt!$A$52,$S69=Basisblatt!$A$53,$S69=Basisblatt!$A$54,$S69=Basisblatt!$A$55),AND($T69&lt;&gt;"",$T69&lt;=AG69),AND(U69&lt;&gt;"",$U69&lt;=AH69),$V69=Basisblatt!$A96,$W69=Basisblatt!$A$47)=TRUE,"ja","nein"),"")</f>
        <v/>
      </c>
      <c r="AB69" s="102"/>
      <c r="AC69" s="175" t="str">
        <f t="shared" si="0"/>
        <v>x2</v>
      </c>
      <c r="AD69" s="161"/>
      <c r="AE69" s="19"/>
      <c r="AF69" s="106" t="str">
        <f>IF(AND($AC69="x1",$L69=Basisblatt!$A$85),VLOOKUP($G69,Basisblatt!$A$2:$B$5,2,FALSE),"")</f>
        <v/>
      </c>
      <c r="AG69" s="102" t="str">
        <f>IF(AND($AC69="x1",$R69=Basisblatt!$A$85),Basisblatt!$B$68,"")</f>
        <v/>
      </c>
      <c r="AH69" s="175" t="str">
        <f>IF(AND($AC69="x1",$R69=Basisblatt!$A$85),Basisblatt!$B$69,"")</f>
        <v/>
      </c>
    </row>
    <row r="70" spans="1:34" x14ac:dyDescent="0.25">
      <c r="A70" s="107" t="str">
        <f>IF($AC70="x2","",IF($AC70="x1",IF(OR($L70=Basisblatt!$A$84,$Y70="ja"),"ja","nein"),"N/A"))</f>
        <v/>
      </c>
      <c r="B70" s="192" t="str">
        <f>IF($AC70="x2","",IF($AC70="x1",IF(OR($R70=Basisblatt!$A$84,$AA70="ja"),"ja","nein"),"N/A"))</f>
        <v/>
      </c>
      <c r="C70" s="188"/>
      <c r="D70" s="194"/>
      <c r="E70" s="144"/>
      <c r="F70" s="144"/>
      <c r="G70" s="145"/>
      <c r="H70" s="145"/>
      <c r="I70" s="145"/>
      <c r="J70" s="186"/>
      <c r="K70" s="181"/>
      <c r="L70" s="180" t="str">
        <f>IF($AC70="x1",IF(AND($H70=Basisblatt!$A$11,$J70&gt;=$E$8),Basisblatt!$A$85,Basisblatt!$A$84),"")</f>
        <v/>
      </c>
      <c r="M70" s="145"/>
      <c r="N70" s="145"/>
      <c r="O70" s="145"/>
      <c r="P70" s="178"/>
      <c r="Q70" s="181"/>
      <c r="R70" s="180" t="str">
        <f>IF($AC70="x1",IF(AND($H70=Basisblatt!$A$10,OR($J70&gt;=$E$8,$J70&gt;$E$10)),Basisblatt!$A$85,Basisblatt!$A$84),"")</f>
        <v/>
      </c>
      <c r="S70" s="145"/>
      <c r="T70" s="145"/>
      <c r="U70" s="145"/>
      <c r="V70" s="145"/>
      <c r="W70" s="178"/>
      <c r="X70" s="181"/>
      <c r="Y70" s="180" t="str">
        <f>IF(AND($AC70="x1",$L70=Basisblatt!$A$85),IF(OR($M70=Basisblatt!$A$38,AND($N70&lt;&gt;"",$N70&lt;=$AF70),$O70=Basisblatt!$A$43,AND($J70&lt;=$E$9,$P70=Basisblatt!$A$47))=TRUE,"ja","nein"),"")</f>
        <v/>
      </c>
      <c r="Z70" s="174"/>
      <c r="AA70" s="102" t="str">
        <f>IF(AND($AC70="x1",$R70=Basisblatt!$A$85),IF(OR(OR($S70=Basisblatt!$A$51,$S70=Basisblatt!$A$52,$S70=Basisblatt!$A$53,$S70=Basisblatt!$A$54,$S70=Basisblatt!$A$55),AND($T70&lt;&gt;"",$T70&lt;=AG70),AND(U70&lt;&gt;"",$U70&lt;=AH70),$V70=Basisblatt!$A97,$W70=Basisblatt!$A$47)=TRUE,"ja","nein"),"")</f>
        <v/>
      </c>
      <c r="AB70" s="102"/>
      <c r="AC70" s="175" t="str">
        <f t="shared" si="0"/>
        <v>x2</v>
      </c>
      <c r="AD70" s="161"/>
      <c r="AE70" s="19"/>
      <c r="AF70" s="106" t="str">
        <f>IF(AND($AC70="x1",$L70=Basisblatt!$A$85),VLOOKUP($G70,Basisblatt!$A$2:$B$5,2,FALSE),"")</f>
        <v/>
      </c>
      <c r="AG70" s="102" t="str">
        <f>IF(AND($AC70="x1",$R70=Basisblatt!$A$85),Basisblatt!$B$68,"")</f>
        <v/>
      </c>
      <c r="AH70" s="175" t="str">
        <f>IF(AND($AC70="x1",$R70=Basisblatt!$A$85),Basisblatt!$B$69,"")</f>
        <v/>
      </c>
    </row>
    <row r="71" spans="1:34" x14ac:dyDescent="0.25">
      <c r="A71" s="107" t="str">
        <f>IF($AC71="x2","",IF($AC71="x1",IF(OR($L71=Basisblatt!$A$84,$Y71="ja"),"ja","nein"),"N/A"))</f>
        <v/>
      </c>
      <c r="B71" s="192" t="str">
        <f>IF($AC71="x2","",IF($AC71="x1",IF(OR($R71=Basisblatt!$A$84,$AA71="ja"),"ja","nein"),"N/A"))</f>
        <v/>
      </c>
      <c r="C71" s="188"/>
      <c r="D71" s="194"/>
      <c r="E71" s="144"/>
      <c r="F71" s="144"/>
      <c r="G71" s="145"/>
      <c r="H71" s="145"/>
      <c r="I71" s="145"/>
      <c r="J71" s="186"/>
      <c r="K71" s="181"/>
      <c r="L71" s="180" t="str">
        <f>IF($AC71="x1",IF(AND($H71=Basisblatt!$A$11,$J71&gt;=$E$8),Basisblatt!$A$85,Basisblatt!$A$84),"")</f>
        <v/>
      </c>
      <c r="M71" s="145"/>
      <c r="N71" s="145"/>
      <c r="O71" s="145"/>
      <c r="P71" s="178"/>
      <c r="Q71" s="181"/>
      <c r="R71" s="180" t="str">
        <f>IF($AC71="x1",IF(AND($H71=Basisblatt!$A$10,OR($J71&gt;=$E$8,$J71&gt;$E$10)),Basisblatt!$A$85,Basisblatt!$A$84),"")</f>
        <v/>
      </c>
      <c r="S71" s="145"/>
      <c r="T71" s="145"/>
      <c r="U71" s="145"/>
      <c r="V71" s="145"/>
      <c r="W71" s="178"/>
      <c r="X71" s="181"/>
      <c r="Y71" s="180" t="str">
        <f>IF(AND($AC71="x1",$L71=Basisblatt!$A$85),IF(OR($M71=Basisblatt!$A$38,AND($N71&lt;&gt;"",$N71&lt;=$AF71),$O71=Basisblatt!$A$43,AND($J71&lt;=$E$9,$P71=Basisblatt!$A$47))=TRUE,"ja","nein"),"")</f>
        <v/>
      </c>
      <c r="Z71" s="174"/>
      <c r="AA71" s="102" t="str">
        <f>IF(AND($AC71="x1",$R71=Basisblatt!$A$85),IF(OR(OR($S71=Basisblatt!$A$51,$S71=Basisblatt!$A$52,$S71=Basisblatt!$A$53,$S71=Basisblatt!$A$54,$S71=Basisblatt!$A$55),AND($T71&lt;&gt;"",$T71&lt;=AG71),AND(U71&lt;&gt;"",$U71&lt;=AH71),$V71=Basisblatt!$A98,$W71=Basisblatt!$A$47)=TRUE,"ja","nein"),"")</f>
        <v/>
      </c>
      <c r="AB71" s="102"/>
      <c r="AC71" s="175" t="str">
        <f t="shared" si="0"/>
        <v>x2</v>
      </c>
      <c r="AD71" s="161"/>
      <c r="AE71" s="19"/>
      <c r="AF71" s="106" t="str">
        <f>IF(AND($AC71="x1",$L71=Basisblatt!$A$85),VLOOKUP($G71,Basisblatt!$A$2:$B$5,2,FALSE),"")</f>
        <v/>
      </c>
      <c r="AG71" s="102" t="str">
        <f>IF(AND($AC71="x1",$R71=Basisblatt!$A$85),Basisblatt!$B$68,"")</f>
        <v/>
      </c>
      <c r="AH71" s="175" t="str">
        <f>IF(AND($AC71="x1",$R71=Basisblatt!$A$85),Basisblatt!$B$69,"")</f>
        <v/>
      </c>
    </row>
    <row r="72" spans="1:34" x14ac:dyDescent="0.25">
      <c r="A72" s="107" t="str">
        <f>IF($AC72="x2","",IF($AC72="x1",IF(OR($L72=Basisblatt!$A$84,$Y72="ja"),"ja","nein"),"N/A"))</f>
        <v/>
      </c>
      <c r="B72" s="192" t="str">
        <f>IF($AC72="x2","",IF($AC72="x1",IF(OR($R72=Basisblatt!$A$84,$AA72="ja"),"ja","nein"),"N/A"))</f>
        <v/>
      </c>
      <c r="C72" s="188"/>
      <c r="D72" s="194"/>
      <c r="E72" s="144"/>
      <c r="F72" s="144"/>
      <c r="G72" s="145"/>
      <c r="H72" s="145"/>
      <c r="I72" s="145"/>
      <c r="J72" s="186"/>
      <c r="K72" s="181"/>
      <c r="L72" s="180" t="str">
        <f>IF($AC72="x1",IF(AND($H72=Basisblatt!$A$11,$J72&gt;=$E$8),Basisblatt!$A$85,Basisblatt!$A$84),"")</f>
        <v/>
      </c>
      <c r="M72" s="145"/>
      <c r="N72" s="145"/>
      <c r="O72" s="145"/>
      <c r="P72" s="178"/>
      <c r="Q72" s="181"/>
      <c r="R72" s="180" t="str">
        <f>IF($AC72="x1",IF(AND($H72=Basisblatt!$A$10,OR($J72&gt;=$E$8,$J72&gt;$E$10)),Basisblatt!$A$85,Basisblatt!$A$84),"")</f>
        <v/>
      </c>
      <c r="S72" s="145"/>
      <c r="T72" s="145"/>
      <c r="U72" s="145"/>
      <c r="V72" s="145"/>
      <c r="W72" s="178"/>
      <c r="X72" s="181"/>
      <c r="Y72" s="180" t="str">
        <f>IF(AND($AC72="x1",$L72=Basisblatt!$A$85),IF(OR($M72=Basisblatt!$A$38,AND($N72&lt;&gt;"",$N72&lt;=$AF72),$O72=Basisblatt!$A$43,AND($J72&lt;=$E$9,$P72=Basisblatt!$A$47))=TRUE,"ja","nein"),"")</f>
        <v/>
      </c>
      <c r="Z72" s="174"/>
      <c r="AA72" s="102" t="str">
        <f>IF(AND($AC72="x1",$R72=Basisblatt!$A$85),IF(OR(OR($S72=Basisblatt!$A$51,$S72=Basisblatt!$A$52,$S72=Basisblatt!$A$53,$S72=Basisblatt!$A$54,$S72=Basisblatt!$A$55),AND($T72&lt;&gt;"",$T72&lt;=AG72),AND(U72&lt;&gt;"",$U72&lt;=AH72),$V72=Basisblatt!$A99,$W72=Basisblatt!$A$47)=TRUE,"ja","nein"),"")</f>
        <v/>
      </c>
      <c r="AB72" s="102"/>
      <c r="AC72" s="175" t="str">
        <f t="shared" si="0"/>
        <v>x2</v>
      </c>
      <c r="AD72" s="161"/>
      <c r="AE72" s="19"/>
      <c r="AF72" s="106" t="str">
        <f>IF(AND($AC72="x1",$L72=Basisblatt!$A$85),VLOOKUP($G72,Basisblatt!$A$2:$B$5,2,FALSE),"")</f>
        <v/>
      </c>
      <c r="AG72" s="102" t="str">
        <f>IF(AND($AC72="x1",$R72=Basisblatt!$A$85),Basisblatt!$B$68,"")</f>
        <v/>
      </c>
      <c r="AH72" s="175" t="str">
        <f>IF(AND($AC72="x1",$R72=Basisblatt!$A$85),Basisblatt!$B$69,"")</f>
        <v/>
      </c>
    </row>
    <row r="73" spans="1:34" x14ac:dyDescent="0.25">
      <c r="A73" s="107" t="str">
        <f>IF($AC73="x2","",IF($AC73="x1",IF(OR($L73=Basisblatt!$A$84,$Y73="ja"),"ja","nein"),"N/A"))</f>
        <v/>
      </c>
      <c r="B73" s="192" t="str">
        <f>IF($AC73="x2","",IF($AC73="x1",IF(OR($R73=Basisblatt!$A$84,$AA73="ja"),"ja","nein"),"N/A"))</f>
        <v/>
      </c>
      <c r="C73" s="188"/>
      <c r="D73" s="194"/>
      <c r="E73" s="144"/>
      <c r="F73" s="144"/>
      <c r="G73" s="145"/>
      <c r="H73" s="145"/>
      <c r="I73" s="145"/>
      <c r="J73" s="186"/>
      <c r="K73" s="181"/>
      <c r="L73" s="180" t="str">
        <f>IF($AC73="x1",IF(AND($H73=Basisblatt!$A$11,$J73&gt;=$E$8),Basisblatt!$A$85,Basisblatt!$A$84),"")</f>
        <v/>
      </c>
      <c r="M73" s="145"/>
      <c r="N73" s="145"/>
      <c r="O73" s="145"/>
      <c r="P73" s="178"/>
      <c r="Q73" s="181"/>
      <c r="R73" s="180" t="str">
        <f>IF($AC73="x1",IF(AND($H73=Basisblatt!$A$10,OR($J73&gt;=$E$8,$J73&gt;$E$10)),Basisblatt!$A$85,Basisblatt!$A$84),"")</f>
        <v/>
      </c>
      <c r="S73" s="145"/>
      <c r="T73" s="145"/>
      <c r="U73" s="145"/>
      <c r="V73" s="145"/>
      <c r="W73" s="178"/>
      <c r="X73" s="181"/>
      <c r="Y73" s="180" t="str">
        <f>IF(AND($AC73="x1",$L73=Basisblatt!$A$85),IF(OR($M73=Basisblatt!$A$38,AND($N73&lt;&gt;"",$N73&lt;=$AF73),$O73=Basisblatt!$A$43,AND($J73&lt;=$E$9,$P73=Basisblatt!$A$47))=TRUE,"ja","nein"),"")</f>
        <v/>
      </c>
      <c r="Z73" s="174"/>
      <c r="AA73" s="102" t="str">
        <f>IF(AND($AC73="x1",$R73=Basisblatt!$A$85),IF(OR(OR($S73=Basisblatt!$A$51,$S73=Basisblatt!$A$52,$S73=Basisblatt!$A$53,$S73=Basisblatt!$A$54,$S73=Basisblatt!$A$55),AND($T73&lt;&gt;"",$T73&lt;=AG73),AND(U73&lt;&gt;"",$U73&lt;=AH73),$V73=Basisblatt!$A100,$W73=Basisblatt!$A$47)=TRUE,"ja","nein"),"")</f>
        <v/>
      </c>
      <c r="AB73" s="102"/>
      <c r="AC73" s="175" t="str">
        <f t="shared" si="0"/>
        <v>x2</v>
      </c>
      <c r="AD73" s="161"/>
      <c r="AE73" s="19"/>
      <c r="AF73" s="106" t="str">
        <f>IF(AND($AC73="x1",$L73=Basisblatt!$A$85),VLOOKUP($G73,Basisblatt!$A$2:$B$5,2,FALSE),"")</f>
        <v/>
      </c>
      <c r="AG73" s="102" t="str">
        <f>IF(AND($AC73="x1",$R73=Basisblatt!$A$85),Basisblatt!$B$68,"")</f>
        <v/>
      </c>
      <c r="AH73" s="175" t="str">
        <f>IF(AND($AC73="x1",$R73=Basisblatt!$A$85),Basisblatt!$B$69,"")</f>
        <v/>
      </c>
    </row>
    <row r="74" spans="1:34" x14ac:dyDescent="0.25">
      <c r="A74" s="107" t="str">
        <f>IF($AC74="x2","",IF($AC74="x1",IF(OR($L74=Basisblatt!$A$84,$Y74="ja"),"ja","nein"),"N/A"))</f>
        <v/>
      </c>
      <c r="B74" s="192" t="str">
        <f>IF($AC74="x2","",IF($AC74="x1",IF(OR($R74=Basisblatt!$A$84,$AA74="ja"),"ja","nein"),"N/A"))</f>
        <v/>
      </c>
      <c r="C74" s="188"/>
      <c r="D74" s="194"/>
      <c r="E74" s="144"/>
      <c r="F74" s="144"/>
      <c r="G74" s="145"/>
      <c r="H74" s="145"/>
      <c r="I74" s="145"/>
      <c r="J74" s="186"/>
      <c r="K74" s="181"/>
      <c r="L74" s="180" t="str">
        <f>IF($AC74="x1",IF(AND($H74=Basisblatt!$A$11,$J74&gt;=$E$8),Basisblatt!$A$85,Basisblatt!$A$84),"")</f>
        <v/>
      </c>
      <c r="M74" s="145"/>
      <c r="N74" s="145"/>
      <c r="O74" s="145"/>
      <c r="P74" s="178"/>
      <c r="Q74" s="181"/>
      <c r="R74" s="180" t="str">
        <f>IF($AC74="x1",IF(AND($H74=Basisblatt!$A$10,OR($J74&gt;=$E$8,$J74&gt;$E$10)),Basisblatt!$A$85,Basisblatt!$A$84),"")</f>
        <v/>
      </c>
      <c r="S74" s="145"/>
      <c r="T74" s="145"/>
      <c r="U74" s="145"/>
      <c r="V74" s="145"/>
      <c r="W74" s="178"/>
      <c r="X74" s="181"/>
      <c r="Y74" s="180" t="str">
        <f>IF(AND($AC74="x1",$L74=Basisblatt!$A$85),IF(OR($M74=Basisblatt!$A$38,AND($N74&lt;&gt;"",$N74&lt;=$AF74),$O74=Basisblatt!$A$43,AND($J74&lt;=$E$9,$P74=Basisblatt!$A$47))=TRUE,"ja","nein"),"")</f>
        <v/>
      </c>
      <c r="Z74" s="174"/>
      <c r="AA74" s="102" t="str">
        <f>IF(AND($AC74="x1",$R74=Basisblatt!$A$85),IF(OR(OR($S74=Basisblatt!$A$51,$S74=Basisblatt!$A$52,$S74=Basisblatt!$A$53,$S74=Basisblatt!$A$54,$S74=Basisblatt!$A$55),AND($T74&lt;&gt;"",$T74&lt;=AG74),AND(U74&lt;&gt;"",$U74&lt;=AH74),$V74=Basisblatt!$A101,$W74=Basisblatt!$A$47)=TRUE,"ja","nein"),"")</f>
        <v/>
      </c>
      <c r="AB74" s="102"/>
      <c r="AC74" s="175" t="str">
        <f t="shared" si="0"/>
        <v>x2</v>
      </c>
      <c r="AD74" s="161"/>
      <c r="AE74" s="19"/>
      <c r="AF74" s="106" t="str">
        <f>IF(AND($AC74="x1",$L74=Basisblatt!$A$85),VLOOKUP($G74,Basisblatt!$A$2:$B$5,2,FALSE),"")</f>
        <v/>
      </c>
      <c r="AG74" s="102" t="str">
        <f>IF(AND($AC74="x1",$R74=Basisblatt!$A$85),Basisblatt!$B$68,"")</f>
        <v/>
      </c>
      <c r="AH74" s="175" t="str">
        <f>IF(AND($AC74="x1",$R74=Basisblatt!$A$85),Basisblatt!$B$69,"")</f>
        <v/>
      </c>
    </row>
    <row r="75" spans="1:34" x14ac:dyDescent="0.25">
      <c r="A75" s="107" t="str">
        <f>IF($AC75="x2","",IF($AC75="x1",IF(OR($L75=Basisblatt!$A$84,$Y75="ja"),"ja","nein"),"N/A"))</f>
        <v/>
      </c>
      <c r="B75" s="192" t="str">
        <f>IF($AC75="x2","",IF($AC75="x1",IF(OR($R75=Basisblatt!$A$84,$AA75="ja"),"ja","nein"),"N/A"))</f>
        <v/>
      </c>
      <c r="C75" s="188"/>
      <c r="D75" s="194"/>
      <c r="E75" s="144"/>
      <c r="F75" s="144"/>
      <c r="G75" s="145"/>
      <c r="H75" s="145"/>
      <c r="I75" s="145"/>
      <c r="J75" s="186"/>
      <c r="K75" s="181"/>
      <c r="L75" s="180" t="str">
        <f>IF($AC75="x1",IF(AND($H75=Basisblatt!$A$11,$J75&gt;=$E$8),Basisblatt!$A$85,Basisblatt!$A$84),"")</f>
        <v/>
      </c>
      <c r="M75" s="145"/>
      <c r="N75" s="145"/>
      <c r="O75" s="145"/>
      <c r="P75" s="178"/>
      <c r="Q75" s="181"/>
      <c r="R75" s="180" t="str">
        <f>IF($AC75="x1",IF(AND($H75=Basisblatt!$A$10,OR($J75&gt;=$E$8,$J75&gt;$E$10)),Basisblatt!$A$85,Basisblatt!$A$84),"")</f>
        <v/>
      </c>
      <c r="S75" s="145"/>
      <c r="T75" s="145"/>
      <c r="U75" s="145"/>
      <c r="V75" s="145"/>
      <c r="W75" s="178"/>
      <c r="X75" s="181"/>
      <c r="Y75" s="180" t="str">
        <f>IF(AND($AC75="x1",$L75=Basisblatt!$A$85),IF(OR($M75=Basisblatt!$A$38,AND($N75&lt;&gt;"",$N75&lt;=$AF75),$O75=Basisblatt!$A$43,AND($J75&lt;=$E$9,$P75=Basisblatt!$A$47))=TRUE,"ja","nein"),"")</f>
        <v/>
      </c>
      <c r="Z75" s="174"/>
      <c r="AA75" s="102" t="str">
        <f>IF(AND($AC75="x1",$R75=Basisblatt!$A$85),IF(OR(OR($S75=Basisblatt!$A$51,$S75=Basisblatt!$A$52,$S75=Basisblatt!$A$53,$S75=Basisblatt!$A$54,$S75=Basisblatt!$A$55),AND($T75&lt;&gt;"",$T75&lt;=AG75),AND(U75&lt;&gt;"",$U75&lt;=AH75),$V75=Basisblatt!$A102,$W75=Basisblatt!$A$47)=TRUE,"ja","nein"),"")</f>
        <v/>
      </c>
      <c r="AB75" s="102"/>
      <c r="AC75" s="175" t="str">
        <f t="shared" si="0"/>
        <v>x2</v>
      </c>
      <c r="AD75" s="161"/>
      <c r="AE75" s="19"/>
      <c r="AF75" s="106" t="str">
        <f>IF(AND($AC75="x1",$L75=Basisblatt!$A$85),VLOOKUP($G75,Basisblatt!$A$2:$B$5,2,FALSE),"")</f>
        <v/>
      </c>
      <c r="AG75" s="102" t="str">
        <f>IF(AND($AC75="x1",$R75=Basisblatt!$A$85),Basisblatt!$B$68,"")</f>
        <v/>
      </c>
      <c r="AH75" s="175" t="str">
        <f>IF(AND($AC75="x1",$R75=Basisblatt!$A$85),Basisblatt!$B$69,"")</f>
        <v/>
      </c>
    </row>
    <row r="76" spans="1:34" x14ac:dyDescent="0.25">
      <c r="A76" s="107" t="str">
        <f>IF($AC76="x2","",IF($AC76="x1",IF(OR($L76=Basisblatt!$A$84,$Y76="ja"),"ja","nein"),"N/A"))</f>
        <v/>
      </c>
      <c r="B76" s="192" t="str">
        <f>IF($AC76="x2","",IF($AC76="x1",IF(OR($R76=Basisblatt!$A$84,$AA76="ja"),"ja","nein"),"N/A"))</f>
        <v/>
      </c>
      <c r="C76" s="188"/>
      <c r="D76" s="194"/>
      <c r="E76" s="144"/>
      <c r="F76" s="144"/>
      <c r="G76" s="145"/>
      <c r="H76" s="145"/>
      <c r="I76" s="145"/>
      <c r="J76" s="186"/>
      <c r="K76" s="181"/>
      <c r="L76" s="180" t="str">
        <f>IF($AC76="x1",IF(AND($H76=Basisblatt!$A$11,$J76&gt;=$E$8),Basisblatt!$A$85,Basisblatt!$A$84),"")</f>
        <v/>
      </c>
      <c r="M76" s="145"/>
      <c r="N76" s="145"/>
      <c r="O76" s="145"/>
      <c r="P76" s="178"/>
      <c r="Q76" s="181"/>
      <c r="R76" s="180" t="str">
        <f>IF($AC76="x1",IF(AND($H76=Basisblatt!$A$10,OR($J76&gt;=$E$8,$J76&gt;$E$10)),Basisblatt!$A$85,Basisblatt!$A$84),"")</f>
        <v/>
      </c>
      <c r="S76" s="145"/>
      <c r="T76" s="145"/>
      <c r="U76" s="145"/>
      <c r="V76" s="145"/>
      <c r="W76" s="178"/>
      <c r="X76" s="181"/>
      <c r="Y76" s="180" t="str">
        <f>IF(AND($AC76="x1",$L76=Basisblatt!$A$85),IF(OR($M76=Basisblatt!$A$38,AND($N76&lt;&gt;"",$N76&lt;=$AF76),$O76=Basisblatt!$A$43,AND($J76&lt;=$E$9,$P76=Basisblatt!$A$47))=TRUE,"ja","nein"),"")</f>
        <v/>
      </c>
      <c r="Z76" s="174"/>
      <c r="AA76" s="102" t="str">
        <f>IF(AND($AC76="x1",$R76=Basisblatt!$A$85),IF(OR(OR($S76=Basisblatt!$A$51,$S76=Basisblatt!$A$52,$S76=Basisblatt!$A$53,$S76=Basisblatt!$A$54,$S76=Basisblatt!$A$55),AND($T76&lt;&gt;"",$T76&lt;=AG76),AND(U76&lt;&gt;"",$U76&lt;=AH76),$V76=Basisblatt!$A103,$W76=Basisblatt!$A$47)=TRUE,"ja","nein"),"")</f>
        <v/>
      </c>
      <c r="AB76" s="102"/>
      <c r="AC76" s="175" t="str">
        <f t="shared" si="0"/>
        <v>x2</v>
      </c>
      <c r="AD76" s="161"/>
      <c r="AE76" s="19"/>
      <c r="AF76" s="106" t="str">
        <f>IF(AND($AC76="x1",$L76=Basisblatt!$A$85),VLOOKUP($G76,Basisblatt!$A$2:$B$5,2,FALSE),"")</f>
        <v/>
      </c>
      <c r="AG76" s="102" t="str">
        <f>IF(AND($AC76="x1",$R76=Basisblatt!$A$85),Basisblatt!$B$68,"")</f>
        <v/>
      </c>
      <c r="AH76" s="175" t="str">
        <f>IF(AND($AC76="x1",$R76=Basisblatt!$A$85),Basisblatt!$B$69,"")</f>
        <v/>
      </c>
    </row>
    <row r="77" spans="1:34" x14ac:dyDescent="0.25">
      <c r="A77" s="107" t="str">
        <f>IF($AC77="x2","",IF($AC77="x1",IF(OR($L77=Basisblatt!$A$84,$Y77="ja"),"ja","nein"),"N/A"))</f>
        <v/>
      </c>
      <c r="B77" s="192" t="str">
        <f>IF($AC77="x2","",IF($AC77="x1",IF(OR($R77=Basisblatt!$A$84,$AA77="ja"),"ja","nein"),"N/A"))</f>
        <v/>
      </c>
      <c r="C77" s="188"/>
      <c r="D77" s="194"/>
      <c r="E77" s="144"/>
      <c r="F77" s="144"/>
      <c r="G77" s="145"/>
      <c r="H77" s="145"/>
      <c r="I77" s="145"/>
      <c r="J77" s="186"/>
      <c r="K77" s="181"/>
      <c r="L77" s="180" t="str">
        <f>IF($AC77="x1",IF(AND($H77=Basisblatt!$A$11,$J77&gt;=$E$8),Basisblatt!$A$85,Basisblatt!$A$84),"")</f>
        <v/>
      </c>
      <c r="M77" s="145"/>
      <c r="N77" s="145"/>
      <c r="O77" s="145"/>
      <c r="P77" s="178"/>
      <c r="Q77" s="181"/>
      <c r="R77" s="180" t="str">
        <f>IF($AC77="x1",IF(AND($H77=Basisblatt!$A$10,OR($J77&gt;=$E$8,$J77&gt;$E$10)),Basisblatt!$A$85,Basisblatt!$A$84),"")</f>
        <v/>
      </c>
      <c r="S77" s="145"/>
      <c r="T77" s="145"/>
      <c r="U77" s="145"/>
      <c r="V77" s="145"/>
      <c r="W77" s="178"/>
      <c r="X77" s="181"/>
      <c r="Y77" s="180" t="str">
        <f>IF(AND($AC77="x1",$L77=Basisblatt!$A$85),IF(OR($M77=Basisblatt!$A$38,AND($N77&lt;&gt;"",$N77&lt;=$AF77),$O77=Basisblatt!$A$43,AND($J77&lt;=$E$9,$P77=Basisblatt!$A$47))=TRUE,"ja","nein"),"")</f>
        <v/>
      </c>
      <c r="Z77" s="174"/>
      <c r="AA77" s="102" t="str">
        <f>IF(AND($AC77="x1",$R77=Basisblatt!$A$85),IF(OR(OR($S77=Basisblatt!$A$51,$S77=Basisblatt!$A$52,$S77=Basisblatt!$A$53,$S77=Basisblatt!$A$54,$S77=Basisblatt!$A$55),AND($T77&lt;&gt;"",$T77&lt;=AG77),AND(U77&lt;&gt;"",$U77&lt;=AH77),$V77=Basisblatt!$A104,$W77=Basisblatt!$A$47)=TRUE,"ja","nein"),"")</f>
        <v/>
      </c>
      <c r="AB77" s="102"/>
      <c r="AC77" s="175" t="str">
        <f t="shared" si="0"/>
        <v>x2</v>
      </c>
      <c r="AD77" s="161"/>
      <c r="AE77" s="19"/>
      <c r="AF77" s="106" t="str">
        <f>IF(AND($AC77="x1",$L77=Basisblatt!$A$85),VLOOKUP($G77,Basisblatt!$A$2:$B$5,2,FALSE),"")</f>
        <v/>
      </c>
      <c r="AG77" s="102" t="str">
        <f>IF(AND($AC77="x1",$R77=Basisblatt!$A$85),Basisblatt!$B$68,"")</f>
        <v/>
      </c>
      <c r="AH77" s="175" t="str">
        <f>IF(AND($AC77="x1",$R77=Basisblatt!$A$85),Basisblatt!$B$69,"")</f>
        <v/>
      </c>
    </row>
    <row r="78" spans="1:34" x14ac:dyDescent="0.25">
      <c r="A78" s="107" t="str">
        <f>IF($AC78="x2","",IF($AC78="x1",IF(OR($L78=Basisblatt!$A$84,$Y78="ja"),"ja","nein"),"N/A"))</f>
        <v/>
      </c>
      <c r="B78" s="192" t="str">
        <f>IF($AC78="x2","",IF($AC78="x1",IF(OR($R78=Basisblatt!$A$84,$AA78="ja"),"ja","nein"),"N/A"))</f>
        <v/>
      </c>
      <c r="C78" s="188"/>
      <c r="D78" s="194"/>
      <c r="E78" s="144"/>
      <c r="F78" s="144"/>
      <c r="G78" s="145"/>
      <c r="H78" s="145"/>
      <c r="I78" s="145"/>
      <c r="J78" s="186"/>
      <c r="K78" s="181"/>
      <c r="L78" s="180" t="str">
        <f>IF($AC78="x1",IF(AND($H78=Basisblatt!$A$11,$J78&gt;=$E$8),Basisblatt!$A$85,Basisblatt!$A$84),"")</f>
        <v/>
      </c>
      <c r="M78" s="145"/>
      <c r="N78" s="145"/>
      <c r="O78" s="145"/>
      <c r="P78" s="178"/>
      <c r="Q78" s="181"/>
      <c r="R78" s="180" t="str">
        <f>IF($AC78="x1",IF(AND($H78=Basisblatt!$A$10,OR($J78&gt;=$E$8,$J78&gt;$E$10)),Basisblatt!$A$85,Basisblatt!$A$84),"")</f>
        <v/>
      </c>
      <c r="S78" s="145"/>
      <c r="T78" s="145"/>
      <c r="U78" s="145"/>
      <c r="V78" s="145"/>
      <c r="W78" s="178"/>
      <c r="X78" s="181"/>
      <c r="Y78" s="180" t="str">
        <f>IF(AND($AC78="x1",$L78=Basisblatt!$A$85),IF(OR($M78=Basisblatt!$A$38,AND($N78&lt;&gt;"",$N78&lt;=$AF78),$O78=Basisblatt!$A$43,AND($J78&lt;=$E$9,$P78=Basisblatt!$A$47))=TRUE,"ja","nein"),"")</f>
        <v/>
      </c>
      <c r="Z78" s="174"/>
      <c r="AA78" s="102" t="str">
        <f>IF(AND($AC78="x1",$R78=Basisblatt!$A$85),IF(OR(OR($S78=Basisblatt!$A$51,$S78=Basisblatt!$A$52,$S78=Basisblatt!$A$53,$S78=Basisblatt!$A$54,$S78=Basisblatt!$A$55),AND($T78&lt;&gt;"",$T78&lt;=AG78),AND(U78&lt;&gt;"",$U78&lt;=AH78),$V78=Basisblatt!$A105,$W78=Basisblatt!$A$47)=TRUE,"ja","nein"),"")</f>
        <v/>
      </c>
      <c r="AB78" s="102"/>
      <c r="AC78" s="175" t="str">
        <f t="shared" si="0"/>
        <v>x2</v>
      </c>
      <c r="AD78" s="161"/>
      <c r="AE78" s="19"/>
      <c r="AF78" s="106" t="str">
        <f>IF(AND($AC78="x1",$L78=Basisblatt!$A$85),VLOOKUP($G78,Basisblatt!$A$2:$B$5,2,FALSE),"")</f>
        <v/>
      </c>
      <c r="AG78" s="102" t="str">
        <f>IF(AND($AC78="x1",$R78=Basisblatt!$A$85),Basisblatt!$B$68,"")</f>
        <v/>
      </c>
      <c r="AH78" s="175" t="str">
        <f>IF(AND($AC78="x1",$R78=Basisblatt!$A$85),Basisblatt!$B$69,"")</f>
        <v/>
      </c>
    </row>
    <row r="79" spans="1:34" x14ac:dyDescent="0.25">
      <c r="A79" s="107" t="str">
        <f>IF($AC79="x2","",IF($AC79="x1",IF(OR($L79=Basisblatt!$A$84,$Y79="ja"),"ja","nein"),"N/A"))</f>
        <v/>
      </c>
      <c r="B79" s="192" t="str">
        <f>IF($AC79="x2","",IF($AC79="x1",IF(OR($R79=Basisblatt!$A$84,$AA79="ja"),"ja","nein"),"N/A"))</f>
        <v/>
      </c>
      <c r="C79" s="188"/>
      <c r="D79" s="194"/>
      <c r="E79" s="144"/>
      <c r="F79" s="144"/>
      <c r="G79" s="145"/>
      <c r="H79" s="145"/>
      <c r="I79" s="145"/>
      <c r="J79" s="186"/>
      <c r="K79" s="181"/>
      <c r="L79" s="180" t="str">
        <f>IF($AC79="x1",IF(AND($H79=Basisblatt!$A$11,$J79&gt;=$E$8),Basisblatt!$A$85,Basisblatt!$A$84),"")</f>
        <v/>
      </c>
      <c r="M79" s="145"/>
      <c r="N79" s="145"/>
      <c r="O79" s="145"/>
      <c r="P79" s="178"/>
      <c r="Q79" s="181"/>
      <c r="R79" s="180" t="str">
        <f>IF($AC79="x1",IF(AND($H79=Basisblatt!$A$10,OR($J79&gt;=$E$8,$J79&gt;$E$10)),Basisblatt!$A$85,Basisblatt!$A$84),"")</f>
        <v/>
      </c>
      <c r="S79" s="145"/>
      <c r="T79" s="145"/>
      <c r="U79" s="145"/>
      <c r="V79" s="145"/>
      <c r="W79" s="178"/>
      <c r="X79" s="181"/>
      <c r="Y79" s="180" t="str">
        <f>IF(AND($AC79="x1",$L79=Basisblatt!$A$85),IF(OR($M79=Basisblatt!$A$38,AND($N79&lt;&gt;"",$N79&lt;=$AF79),$O79=Basisblatt!$A$43,AND($J79&lt;=$E$9,$P79=Basisblatt!$A$47))=TRUE,"ja","nein"),"")</f>
        <v/>
      </c>
      <c r="Z79" s="174"/>
      <c r="AA79" s="102" t="str">
        <f>IF(AND($AC79="x1",$R79=Basisblatt!$A$85),IF(OR(OR($S79=Basisblatt!$A$51,$S79=Basisblatt!$A$52,$S79=Basisblatt!$A$53,$S79=Basisblatt!$A$54,$S79=Basisblatt!$A$55),AND($T79&lt;&gt;"",$T79&lt;=AG79),AND(U79&lt;&gt;"",$U79&lt;=AH79),$V79=Basisblatt!$A106,$W79=Basisblatt!$A$47)=TRUE,"ja","nein"),"")</f>
        <v/>
      </c>
      <c r="AB79" s="102"/>
      <c r="AC79" s="175" t="str">
        <f t="shared" si="0"/>
        <v>x2</v>
      </c>
      <c r="AD79" s="161"/>
      <c r="AE79" s="19"/>
      <c r="AF79" s="106" t="str">
        <f>IF(AND($AC79="x1",$L79=Basisblatt!$A$85),VLOOKUP($G79,Basisblatt!$A$2:$B$5,2,FALSE),"")</f>
        <v/>
      </c>
      <c r="AG79" s="102" t="str">
        <f>IF(AND($AC79="x1",$R79=Basisblatt!$A$85),Basisblatt!$B$68,"")</f>
        <v/>
      </c>
      <c r="AH79" s="175" t="str">
        <f>IF(AND($AC79="x1",$R79=Basisblatt!$A$85),Basisblatt!$B$69,"")</f>
        <v/>
      </c>
    </row>
    <row r="80" spans="1:34" x14ac:dyDescent="0.25">
      <c r="A80" s="107" t="str">
        <f>IF($AC80="x2","",IF($AC80="x1",IF(OR($L80=Basisblatt!$A$84,$Y80="ja"),"ja","nein"),"N/A"))</f>
        <v/>
      </c>
      <c r="B80" s="192" t="str">
        <f>IF($AC80="x2","",IF($AC80="x1",IF(OR($R80=Basisblatt!$A$84,$AA80="ja"),"ja","nein"),"N/A"))</f>
        <v/>
      </c>
      <c r="C80" s="188"/>
      <c r="D80" s="194"/>
      <c r="E80" s="144"/>
      <c r="F80" s="144"/>
      <c r="G80" s="145"/>
      <c r="H80" s="145"/>
      <c r="I80" s="145"/>
      <c r="J80" s="186"/>
      <c r="K80" s="181"/>
      <c r="L80" s="180" t="str">
        <f>IF($AC80="x1",IF(AND($H80=Basisblatt!$A$11,$J80&gt;=$E$8),Basisblatt!$A$85,Basisblatt!$A$84),"")</f>
        <v/>
      </c>
      <c r="M80" s="145"/>
      <c r="N80" s="145"/>
      <c r="O80" s="145"/>
      <c r="P80" s="178"/>
      <c r="Q80" s="181"/>
      <c r="R80" s="180" t="str">
        <f>IF($AC80="x1",IF(AND($H80=Basisblatt!$A$10,OR($J80&gt;=$E$8,$J80&gt;$E$10)),Basisblatt!$A$85,Basisblatt!$A$84),"")</f>
        <v/>
      </c>
      <c r="S80" s="145"/>
      <c r="T80" s="145"/>
      <c r="U80" s="145"/>
      <c r="V80" s="145"/>
      <c r="W80" s="178"/>
      <c r="X80" s="181"/>
      <c r="Y80" s="180" t="str">
        <f>IF(AND($AC80="x1",$L80=Basisblatt!$A$85),IF(OR($M80=Basisblatt!$A$38,AND($N80&lt;&gt;"",$N80&lt;=$AF80),$O80=Basisblatt!$A$43,AND($J80&lt;=$E$9,$P80=Basisblatt!$A$47))=TRUE,"ja","nein"),"")</f>
        <v/>
      </c>
      <c r="Z80" s="174"/>
      <c r="AA80" s="102" t="str">
        <f>IF(AND($AC80="x1",$R80=Basisblatt!$A$85),IF(OR(OR($S80=Basisblatt!$A$51,$S80=Basisblatt!$A$52,$S80=Basisblatt!$A$53,$S80=Basisblatt!$A$54,$S80=Basisblatt!$A$55),AND($T80&lt;&gt;"",$T80&lt;=AG80),AND(U80&lt;&gt;"",$U80&lt;=AH80),$V80=Basisblatt!$A107,$W80=Basisblatt!$A$47)=TRUE,"ja","nein"),"")</f>
        <v/>
      </c>
      <c r="AB80" s="102"/>
      <c r="AC80" s="175" t="str">
        <f t="shared" si="0"/>
        <v>x2</v>
      </c>
      <c r="AD80" s="161"/>
      <c r="AE80" s="19"/>
      <c r="AF80" s="106" t="str">
        <f>IF(AND($AC80="x1",$L80=Basisblatt!$A$85),VLOOKUP($G80,Basisblatt!$A$2:$B$5,2,FALSE),"")</f>
        <v/>
      </c>
      <c r="AG80" s="102" t="str">
        <f>IF(AND($AC80="x1",$R80=Basisblatt!$A$85),Basisblatt!$B$68,"")</f>
        <v/>
      </c>
      <c r="AH80" s="175" t="str">
        <f>IF(AND($AC80="x1",$R80=Basisblatt!$A$85),Basisblatt!$B$69,"")</f>
        <v/>
      </c>
    </row>
    <row r="81" spans="1:34" x14ac:dyDescent="0.25">
      <c r="A81" s="107" t="str">
        <f>IF($AC81="x2","",IF($AC81="x1",IF(OR($L81=Basisblatt!$A$84,$Y81="ja"),"ja","nein"),"N/A"))</f>
        <v/>
      </c>
      <c r="B81" s="192" t="str">
        <f>IF($AC81="x2","",IF($AC81="x1",IF(OR($R81=Basisblatt!$A$84,$AA81="ja"),"ja","nein"),"N/A"))</f>
        <v/>
      </c>
      <c r="C81" s="188"/>
      <c r="D81" s="194"/>
      <c r="E81" s="144"/>
      <c r="F81" s="144"/>
      <c r="G81" s="145"/>
      <c r="H81" s="145"/>
      <c r="I81" s="145"/>
      <c r="J81" s="186"/>
      <c r="K81" s="181"/>
      <c r="L81" s="180" t="str">
        <f>IF($AC81="x1",IF(AND($H81=Basisblatt!$A$11,$J81&gt;=$E$8),Basisblatt!$A$85,Basisblatt!$A$84),"")</f>
        <v/>
      </c>
      <c r="M81" s="145"/>
      <c r="N81" s="145"/>
      <c r="O81" s="145"/>
      <c r="P81" s="178"/>
      <c r="Q81" s="181"/>
      <c r="R81" s="180" t="str">
        <f>IF($AC81="x1",IF(AND($H81=Basisblatt!$A$10,OR($J81&gt;=$E$8,$J81&gt;$E$10)),Basisblatt!$A$85,Basisblatt!$A$84),"")</f>
        <v/>
      </c>
      <c r="S81" s="145"/>
      <c r="T81" s="145"/>
      <c r="U81" s="145"/>
      <c r="V81" s="145"/>
      <c r="W81" s="178"/>
      <c r="X81" s="181"/>
      <c r="Y81" s="180" t="str">
        <f>IF(AND($AC81="x1",$L81=Basisblatt!$A$85),IF(OR($M81=Basisblatt!$A$38,AND($N81&lt;&gt;"",$N81&lt;=$AF81),$O81=Basisblatt!$A$43,AND($J81&lt;=$E$9,$P81=Basisblatt!$A$47))=TRUE,"ja","nein"),"")</f>
        <v/>
      </c>
      <c r="Z81" s="174"/>
      <c r="AA81" s="102" t="str">
        <f>IF(AND($AC81="x1",$R81=Basisblatt!$A$85),IF(OR(OR($S81=Basisblatt!$A$51,$S81=Basisblatt!$A$52,$S81=Basisblatt!$A$53,$S81=Basisblatt!$A$54,$S81=Basisblatt!$A$55),AND($T81&lt;&gt;"",$T81&lt;=AG81),AND(U81&lt;&gt;"",$U81&lt;=AH81),$V81=Basisblatt!$A108,$W81=Basisblatt!$A$47)=TRUE,"ja","nein"),"")</f>
        <v/>
      </c>
      <c r="AB81" s="102"/>
      <c r="AC81" s="175" t="str">
        <f t="shared" ref="AC81:AC144" si="1">IF(COUNTA($D81:$J81)=7,"x1",IF(COUNTA($D81:$J81)=0,"x2","o"))</f>
        <v>x2</v>
      </c>
      <c r="AD81" s="161"/>
      <c r="AE81" s="19"/>
      <c r="AF81" s="106" t="str">
        <f>IF(AND($AC81="x1",$L81=Basisblatt!$A$85),VLOOKUP($G81,Basisblatt!$A$2:$B$5,2,FALSE),"")</f>
        <v/>
      </c>
      <c r="AG81" s="102" t="str">
        <f>IF(AND($AC81="x1",$R81=Basisblatt!$A$85),Basisblatt!$B$68,"")</f>
        <v/>
      </c>
      <c r="AH81" s="175" t="str">
        <f>IF(AND($AC81="x1",$R81=Basisblatt!$A$85),Basisblatt!$B$69,"")</f>
        <v/>
      </c>
    </row>
    <row r="82" spans="1:34" x14ac:dyDescent="0.25">
      <c r="A82" s="107" t="str">
        <f>IF($AC82="x2","",IF($AC82="x1",IF(OR($L82=Basisblatt!$A$84,$Y82="ja"),"ja","nein"),"N/A"))</f>
        <v/>
      </c>
      <c r="B82" s="192" t="str">
        <f>IF($AC82="x2","",IF($AC82="x1",IF(OR($R82=Basisblatt!$A$84,$AA82="ja"),"ja","nein"),"N/A"))</f>
        <v/>
      </c>
      <c r="C82" s="188"/>
      <c r="D82" s="194"/>
      <c r="E82" s="144"/>
      <c r="F82" s="144"/>
      <c r="G82" s="145"/>
      <c r="H82" s="145"/>
      <c r="I82" s="145"/>
      <c r="J82" s="186"/>
      <c r="K82" s="181"/>
      <c r="L82" s="180" t="str">
        <f>IF($AC82="x1",IF(AND($H82=Basisblatt!$A$11,$J82&gt;=$E$8),Basisblatt!$A$85,Basisblatt!$A$84),"")</f>
        <v/>
      </c>
      <c r="M82" s="145"/>
      <c r="N82" s="145"/>
      <c r="O82" s="145"/>
      <c r="P82" s="178"/>
      <c r="Q82" s="181"/>
      <c r="R82" s="180" t="str">
        <f>IF($AC82="x1",IF(AND($H82=Basisblatt!$A$10,OR($J82&gt;=$E$8,$J82&gt;$E$10)),Basisblatt!$A$85,Basisblatt!$A$84),"")</f>
        <v/>
      </c>
      <c r="S82" s="145"/>
      <c r="T82" s="145"/>
      <c r="U82" s="145"/>
      <c r="V82" s="145"/>
      <c r="W82" s="178"/>
      <c r="X82" s="181"/>
      <c r="Y82" s="180" t="str">
        <f>IF(AND($AC82="x1",$L82=Basisblatt!$A$85),IF(OR($M82=Basisblatt!$A$38,AND($N82&lt;&gt;"",$N82&lt;=$AF82),$O82=Basisblatt!$A$43,AND($J82&lt;=$E$9,$P82=Basisblatt!$A$47))=TRUE,"ja","nein"),"")</f>
        <v/>
      </c>
      <c r="Z82" s="174"/>
      <c r="AA82" s="102" t="str">
        <f>IF(AND($AC82="x1",$R82=Basisblatt!$A$85),IF(OR(OR($S82=Basisblatt!$A$51,$S82=Basisblatt!$A$52,$S82=Basisblatt!$A$53,$S82=Basisblatt!$A$54,$S82=Basisblatt!$A$55),AND($T82&lt;&gt;"",$T82&lt;=AG82),AND(U82&lt;&gt;"",$U82&lt;=AH82),$V82=Basisblatt!$A109,$W82=Basisblatt!$A$47)=TRUE,"ja","nein"),"")</f>
        <v/>
      </c>
      <c r="AB82" s="102"/>
      <c r="AC82" s="175" t="str">
        <f t="shared" si="1"/>
        <v>x2</v>
      </c>
      <c r="AD82" s="161"/>
      <c r="AE82" s="19"/>
      <c r="AF82" s="106" t="str">
        <f>IF(AND($AC82="x1",$L82=Basisblatt!$A$85),VLOOKUP($G82,Basisblatt!$A$2:$B$5,2,FALSE),"")</f>
        <v/>
      </c>
      <c r="AG82" s="102" t="str">
        <f>IF(AND($AC82="x1",$R82=Basisblatt!$A$85),Basisblatt!$B$68,"")</f>
        <v/>
      </c>
      <c r="AH82" s="175" t="str">
        <f>IF(AND($AC82="x1",$R82=Basisblatt!$A$85),Basisblatt!$B$69,"")</f>
        <v/>
      </c>
    </row>
    <row r="83" spans="1:34" x14ac:dyDescent="0.25">
      <c r="A83" s="107" t="str">
        <f>IF($AC83="x2","",IF($AC83="x1",IF(OR($L83=Basisblatt!$A$84,$Y83="ja"),"ja","nein"),"N/A"))</f>
        <v/>
      </c>
      <c r="B83" s="192" t="str">
        <f>IF($AC83="x2","",IF($AC83="x1",IF(OR($R83=Basisblatt!$A$84,$AA83="ja"),"ja","nein"),"N/A"))</f>
        <v/>
      </c>
      <c r="C83" s="188"/>
      <c r="D83" s="194"/>
      <c r="E83" s="144"/>
      <c r="F83" s="144"/>
      <c r="G83" s="145"/>
      <c r="H83" s="145"/>
      <c r="I83" s="145"/>
      <c r="J83" s="186"/>
      <c r="K83" s="181"/>
      <c r="L83" s="180" t="str">
        <f>IF($AC83="x1",IF(AND($H83=Basisblatt!$A$11,$J83&gt;=$E$8),Basisblatt!$A$85,Basisblatt!$A$84),"")</f>
        <v/>
      </c>
      <c r="M83" s="145"/>
      <c r="N83" s="145"/>
      <c r="O83" s="145"/>
      <c r="P83" s="178"/>
      <c r="Q83" s="181"/>
      <c r="R83" s="180" t="str">
        <f>IF($AC83="x1",IF(AND($H83=Basisblatt!$A$10,OR($J83&gt;=$E$8,$J83&gt;$E$10)),Basisblatt!$A$85,Basisblatt!$A$84),"")</f>
        <v/>
      </c>
      <c r="S83" s="145"/>
      <c r="T83" s="145"/>
      <c r="U83" s="145"/>
      <c r="V83" s="145"/>
      <c r="W83" s="178"/>
      <c r="X83" s="181"/>
      <c r="Y83" s="180" t="str">
        <f>IF(AND($AC83="x1",$L83=Basisblatt!$A$85),IF(OR($M83=Basisblatt!$A$38,AND($N83&lt;&gt;"",$N83&lt;=$AF83),$O83=Basisblatt!$A$43,AND($J83&lt;=$E$9,$P83=Basisblatt!$A$47))=TRUE,"ja","nein"),"")</f>
        <v/>
      </c>
      <c r="Z83" s="174"/>
      <c r="AA83" s="102" t="str">
        <f>IF(AND($AC83="x1",$R83=Basisblatt!$A$85),IF(OR(OR($S83=Basisblatt!$A$51,$S83=Basisblatt!$A$52,$S83=Basisblatt!$A$53,$S83=Basisblatt!$A$54,$S83=Basisblatt!$A$55),AND($T83&lt;&gt;"",$T83&lt;=AG83),AND(U83&lt;&gt;"",$U83&lt;=AH83),$V83=Basisblatt!$A110,$W83=Basisblatt!$A$47)=TRUE,"ja","nein"),"")</f>
        <v/>
      </c>
      <c r="AB83" s="102"/>
      <c r="AC83" s="175" t="str">
        <f t="shared" si="1"/>
        <v>x2</v>
      </c>
      <c r="AD83" s="161"/>
      <c r="AE83" s="19"/>
      <c r="AF83" s="106" t="str">
        <f>IF(AND($AC83="x1",$L83=Basisblatt!$A$85),VLOOKUP($G83,Basisblatt!$A$2:$B$5,2,FALSE),"")</f>
        <v/>
      </c>
      <c r="AG83" s="102" t="str">
        <f>IF(AND($AC83="x1",$R83=Basisblatt!$A$85),Basisblatt!$B$68,"")</f>
        <v/>
      </c>
      <c r="AH83" s="175" t="str">
        <f>IF(AND($AC83="x1",$R83=Basisblatt!$A$85),Basisblatt!$B$69,"")</f>
        <v/>
      </c>
    </row>
    <row r="84" spans="1:34" x14ac:dyDescent="0.25">
      <c r="A84" s="107" t="str">
        <f>IF($AC84="x2","",IF($AC84="x1",IF(OR($L84=Basisblatt!$A$84,$Y84="ja"),"ja","nein"),"N/A"))</f>
        <v/>
      </c>
      <c r="B84" s="192" t="str">
        <f>IF($AC84="x2","",IF($AC84="x1",IF(OR($R84=Basisblatt!$A$84,$AA84="ja"),"ja","nein"),"N/A"))</f>
        <v/>
      </c>
      <c r="C84" s="188"/>
      <c r="D84" s="194"/>
      <c r="E84" s="144"/>
      <c r="F84" s="144"/>
      <c r="G84" s="145"/>
      <c r="H84" s="145"/>
      <c r="I84" s="145"/>
      <c r="J84" s="186"/>
      <c r="K84" s="181"/>
      <c r="L84" s="180" t="str">
        <f>IF($AC84="x1",IF(AND($H84=Basisblatt!$A$11,$J84&gt;=$E$8),Basisblatt!$A$85,Basisblatt!$A$84),"")</f>
        <v/>
      </c>
      <c r="M84" s="145"/>
      <c r="N84" s="145"/>
      <c r="O84" s="145"/>
      <c r="P84" s="178"/>
      <c r="Q84" s="181"/>
      <c r="R84" s="180" t="str">
        <f>IF($AC84="x1",IF(AND($H84=Basisblatt!$A$10,OR($J84&gt;=$E$8,$J84&gt;$E$10)),Basisblatt!$A$85,Basisblatt!$A$84),"")</f>
        <v/>
      </c>
      <c r="S84" s="145"/>
      <c r="T84" s="145"/>
      <c r="U84" s="145"/>
      <c r="V84" s="145"/>
      <c r="W84" s="178"/>
      <c r="X84" s="181"/>
      <c r="Y84" s="180" t="str">
        <f>IF(AND($AC84="x1",$L84=Basisblatt!$A$85),IF(OR($M84=Basisblatt!$A$38,AND($N84&lt;&gt;"",$N84&lt;=$AF84),$O84=Basisblatt!$A$43,AND($J84&lt;=$E$9,$P84=Basisblatt!$A$47))=TRUE,"ja","nein"),"")</f>
        <v/>
      </c>
      <c r="Z84" s="174"/>
      <c r="AA84" s="102" t="str">
        <f>IF(AND($AC84="x1",$R84=Basisblatt!$A$85),IF(OR(OR($S84=Basisblatt!$A$51,$S84=Basisblatt!$A$52,$S84=Basisblatt!$A$53,$S84=Basisblatt!$A$54,$S84=Basisblatt!$A$55),AND($T84&lt;&gt;"",$T84&lt;=AG84),AND(U84&lt;&gt;"",$U84&lt;=AH84),$V84=Basisblatt!$A111,$W84=Basisblatt!$A$47)=TRUE,"ja","nein"),"")</f>
        <v/>
      </c>
      <c r="AB84" s="102"/>
      <c r="AC84" s="175" t="str">
        <f t="shared" si="1"/>
        <v>x2</v>
      </c>
      <c r="AD84" s="161"/>
      <c r="AE84" s="19"/>
      <c r="AF84" s="106" t="str">
        <f>IF(AND($AC84="x1",$L84=Basisblatt!$A$85),VLOOKUP($G84,Basisblatt!$A$2:$B$5,2,FALSE),"")</f>
        <v/>
      </c>
      <c r="AG84" s="102" t="str">
        <f>IF(AND($AC84="x1",$R84=Basisblatt!$A$85),Basisblatt!$B$68,"")</f>
        <v/>
      </c>
      <c r="AH84" s="175" t="str">
        <f>IF(AND($AC84="x1",$R84=Basisblatt!$A$85),Basisblatt!$B$69,"")</f>
        <v/>
      </c>
    </row>
    <row r="85" spans="1:34" x14ac:dyDescent="0.25">
      <c r="A85" s="107" t="str">
        <f>IF($AC85="x2","",IF($AC85="x1",IF(OR($L85=Basisblatt!$A$84,$Y85="ja"),"ja","nein"),"N/A"))</f>
        <v/>
      </c>
      <c r="B85" s="192" t="str">
        <f>IF($AC85="x2","",IF($AC85="x1",IF(OR($R85=Basisblatt!$A$84,$AA85="ja"),"ja","nein"),"N/A"))</f>
        <v/>
      </c>
      <c r="C85" s="188"/>
      <c r="D85" s="194"/>
      <c r="E85" s="144"/>
      <c r="F85" s="144"/>
      <c r="G85" s="145"/>
      <c r="H85" s="145"/>
      <c r="I85" s="145"/>
      <c r="J85" s="186"/>
      <c r="K85" s="181"/>
      <c r="L85" s="180" t="str">
        <f>IF($AC85="x1",IF(AND($H85=Basisblatt!$A$11,$J85&gt;=$E$8),Basisblatt!$A$85,Basisblatt!$A$84),"")</f>
        <v/>
      </c>
      <c r="M85" s="145"/>
      <c r="N85" s="145"/>
      <c r="O85" s="145"/>
      <c r="P85" s="178"/>
      <c r="Q85" s="181"/>
      <c r="R85" s="180" t="str">
        <f>IF($AC85="x1",IF(AND($H85=Basisblatt!$A$10,OR($J85&gt;=$E$8,$J85&gt;$E$10)),Basisblatt!$A$85,Basisblatt!$A$84),"")</f>
        <v/>
      </c>
      <c r="S85" s="145"/>
      <c r="T85" s="145"/>
      <c r="U85" s="145"/>
      <c r="V85" s="145"/>
      <c r="W85" s="178"/>
      <c r="X85" s="181"/>
      <c r="Y85" s="180" t="str">
        <f>IF(AND($AC85="x1",$L85=Basisblatt!$A$85),IF(OR($M85=Basisblatt!$A$38,AND($N85&lt;&gt;"",$N85&lt;=$AF85),$O85=Basisblatt!$A$43,AND($J85&lt;=$E$9,$P85=Basisblatt!$A$47))=TRUE,"ja","nein"),"")</f>
        <v/>
      </c>
      <c r="Z85" s="174"/>
      <c r="AA85" s="102" t="str">
        <f>IF(AND($AC85="x1",$R85=Basisblatt!$A$85),IF(OR(OR($S85=Basisblatt!$A$51,$S85=Basisblatt!$A$52,$S85=Basisblatt!$A$53,$S85=Basisblatt!$A$54,$S85=Basisblatt!$A$55),AND($T85&lt;&gt;"",$T85&lt;=AG85),AND(U85&lt;&gt;"",$U85&lt;=AH85),$V85=Basisblatt!$A112,$W85=Basisblatt!$A$47)=TRUE,"ja","nein"),"")</f>
        <v/>
      </c>
      <c r="AB85" s="102"/>
      <c r="AC85" s="175" t="str">
        <f t="shared" si="1"/>
        <v>x2</v>
      </c>
      <c r="AD85" s="161"/>
      <c r="AE85" s="19"/>
      <c r="AF85" s="106" t="str">
        <f>IF(AND($AC85="x1",$L85=Basisblatt!$A$85),VLOOKUP($G85,Basisblatt!$A$2:$B$5,2,FALSE),"")</f>
        <v/>
      </c>
      <c r="AG85" s="102" t="str">
        <f>IF(AND($AC85="x1",$R85=Basisblatt!$A$85),Basisblatt!$B$68,"")</f>
        <v/>
      </c>
      <c r="AH85" s="175" t="str">
        <f>IF(AND($AC85="x1",$R85=Basisblatt!$A$85),Basisblatt!$B$69,"")</f>
        <v/>
      </c>
    </row>
    <row r="86" spans="1:34" x14ac:dyDescent="0.25">
      <c r="A86" s="107" t="str">
        <f>IF($AC86="x2","",IF($AC86="x1",IF(OR($L86=Basisblatt!$A$84,$Y86="ja"),"ja","nein"),"N/A"))</f>
        <v/>
      </c>
      <c r="B86" s="192" t="str">
        <f>IF($AC86="x2","",IF($AC86="x1",IF(OR($R86=Basisblatt!$A$84,$AA86="ja"),"ja","nein"),"N/A"))</f>
        <v/>
      </c>
      <c r="C86" s="188"/>
      <c r="D86" s="194"/>
      <c r="E86" s="144"/>
      <c r="F86" s="144"/>
      <c r="G86" s="145"/>
      <c r="H86" s="145"/>
      <c r="I86" s="145"/>
      <c r="J86" s="186"/>
      <c r="K86" s="181"/>
      <c r="L86" s="180" t="str">
        <f>IF($AC86="x1",IF(AND($H86=Basisblatt!$A$11,$J86&gt;=$E$8),Basisblatt!$A$85,Basisblatt!$A$84),"")</f>
        <v/>
      </c>
      <c r="M86" s="145"/>
      <c r="N86" s="145"/>
      <c r="O86" s="145"/>
      <c r="P86" s="178"/>
      <c r="Q86" s="181"/>
      <c r="R86" s="180" t="str">
        <f>IF($AC86="x1",IF(AND($H86=Basisblatt!$A$10,OR($J86&gt;=$E$8,$J86&gt;$E$10)),Basisblatt!$A$85,Basisblatt!$A$84),"")</f>
        <v/>
      </c>
      <c r="S86" s="145"/>
      <c r="T86" s="145"/>
      <c r="U86" s="145"/>
      <c r="V86" s="145"/>
      <c r="W86" s="178"/>
      <c r="X86" s="181"/>
      <c r="Y86" s="180" t="str">
        <f>IF(AND($AC86="x1",$L86=Basisblatt!$A$85),IF(OR($M86=Basisblatt!$A$38,AND($N86&lt;&gt;"",$N86&lt;=$AF86),$O86=Basisblatt!$A$43,AND($J86&lt;=$E$9,$P86=Basisblatt!$A$47))=TRUE,"ja","nein"),"")</f>
        <v/>
      </c>
      <c r="Z86" s="174"/>
      <c r="AA86" s="102" t="str">
        <f>IF(AND($AC86="x1",$R86=Basisblatt!$A$85),IF(OR(OR($S86=Basisblatt!$A$51,$S86=Basisblatt!$A$52,$S86=Basisblatt!$A$53,$S86=Basisblatt!$A$54,$S86=Basisblatt!$A$55),AND($T86&lt;&gt;"",$T86&lt;=AG86),AND(U86&lt;&gt;"",$U86&lt;=AH86),$V86=Basisblatt!$A113,$W86=Basisblatt!$A$47)=TRUE,"ja","nein"),"")</f>
        <v/>
      </c>
      <c r="AB86" s="102"/>
      <c r="AC86" s="175" t="str">
        <f t="shared" si="1"/>
        <v>x2</v>
      </c>
      <c r="AD86" s="161"/>
      <c r="AE86" s="19"/>
      <c r="AF86" s="106" t="str">
        <f>IF(AND($AC86="x1",$L86=Basisblatt!$A$85),VLOOKUP($G86,Basisblatt!$A$2:$B$5,2,FALSE),"")</f>
        <v/>
      </c>
      <c r="AG86" s="102" t="str">
        <f>IF(AND($AC86="x1",$R86=Basisblatt!$A$85),Basisblatt!$B$68,"")</f>
        <v/>
      </c>
      <c r="AH86" s="175" t="str">
        <f>IF(AND($AC86="x1",$R86=Basisblatt!$A$85),Basisblatt!$B$69,"")</f>
        <v/>
      </c>
    </row>
    <row r="87" spans="1:34" x14ac:dyDescent="0.25">
      <c r="A87" s="107" t="str">
        <f>IF($AC87="x2","",IF($AC87="x1",IF(OR($L87=Basisblatt!$A$84,$Y87="ja"),"ja","nein"),"N/A"))</f>
        <v/>
      </c>
      <c r="B87" s="192" t="str">
        <f>IF($AC87="x2","",IF($AC87="x1",IF(OR($R87=Basisblatt!$A$84,$AA87="ja"),"ja","nein"),"N/A"))</f>
        <v/>
      </c>
      <c r="C87" s="188"/>
      <c r="D87" s="194"/>
      <c r="E87" s="144"/>
      <c r="F87" s="144"/>
      <c r="G87" s="145"/>
      <c r="H87" s="145"/>
      <c r="I87" s="145"/>
      <c r="J87" s="186"/>
      <c r="K87" s="181"/>
      <c r="L87" s="180" t="str">
        <f>IF($AC87="x1",IF(AND($H87=Basisblatt!$A$11,$J87&gt;=$E$8),Basisblatt!$A$85,Basisblatt!$A$84),"")</f>
        <v/>
      </c>
      <c r="M87" s="145"/>
      <c r="N87" s="145"/>
      <c r="O87" s="145"/>
      <c r="P87" s="178"/>
      <c r="Q87" s="181"/>
      <c r="R87" s="180" t="str">
        <f>IF($AC87="x1",IF(AND($H87=Basisblatt!$A$10,OR($J87&gt;=$E$8,$J87&gt;$E$10)),Basisblatt!$A$85,Basisblatt!$A$84),"")</f>
        <v/>
      </c>
      <c r="S87" s="145"/>
      <c r="T87" s="145"/>
      <c r="U87" s="145"/>
      <c r="V87" s="145"/>
      <c r="W87" s="178"/>
      <c r="X87" s="181"/>
      <c r="Y87" s="180" t="str">
        <f>IF(AND($AC87="x1",$L87=Basisblatt!$A$85),IF(OR($M87=Basisblatt!$A$38,AND($N87&lt;&gt;"",$N87&lt;=$AF87),$O87=Basisblatt!$A$43,AND($J87&lt;=$E$9,$P87=Basisblatt!$A$47))=TRUE,"ja","nein"),"")</f>
        <v/>
      </c>
      <c r="Z87" s="174"/>
      <c r="AA87" s="102" t="str">
        <f>IF(AND($AC87="x1",$R87=Basisblatt!$A$85),IF(OR(OR($S87=Basisblatt!$A$51,$S87=Basisblatt!$A$52,$S87=Basisblatt!$A$53,$S87=Basisblatt!$A$54,$S87=Basisblatt!$A$55),AND($T87&lt;&gt;"",$T87&lt;=AG87),AND(U87&lt;&gt;"",$U87&lt;=AH87),$V87=Basisblatt!$A114,$W87=Basisblatt!$A$47)=TRUE,"ja","nein"),"")</f>
        <v/>
      </c>
      <c r="AB87" s="102"/>
      <c r="AC87" s="175" t="str">
        <f t="shared" si="1"/>
        <v>x2</v>
      </c>
      <c r="AD87" s="161"/>
      <c r="AE87" s="19"/>
      <c r="AF87" s="106" t="str">
        <f>IF(AND($AC87="x1",$L87=Basisblatt!$A$85),VLOOKUP($G87,Basisblatt!$A$2:$B$5,2,FALSE),"")</f>
        <v/>
      </c>
      <c r="AG87" s="102" t="str">
        <f>IF(AND($AC87="x1",$R87=Basisblatt!$A$85),Basisblatt!$B$68,"")</f>
        <v/>
      </c>
      <c r="AH87" s="175" t="str">
        <f>IF(AND($AC87="x1",$R87=Basisblatt!$A$85),Basisblatt!$B$69,"")</f>
        <v/>
      </c>
    </row>
    <row r="88" spans="1:34" x14ac:dyDescent="0.25">
      <c r="A88" s="107" t="str">
        <f>IF($AC88="x2","",IF($AC88="x1",IF(OR($L88=Basisblatt!$A$84,$Y88="ja"),"ja","nein"),"N/A"))</f>
        <v/>
      </c>
      <c r="B88" s="192" t="str">
        <f>IF($AC88="x2","",IF($AC88="x1",IF(OR($R88=Basisblatt!$A$84,$AA88="ja"),"ja","nein"),"N/A"))</f>
        <v/>
      </c>
      <c r="C88" s="188"/>
      <c r="D88" s="194"/>
      <c r="E88" s="144"/>
      <c r="F88" s="144"/>
      <c r="G88" s="145"/>
      <c r="H88" s="145"/>
      <c r="I88" s="145"/>
      <c r="J88" s="186"/>
      <c r="K88" s="181"/>
      <c r="L88" s="180" t="str">
        <f>IF($AC88="x1",IF(AND($H88=Basisblatt!$A$11,$J88&gt;=$E$8),Basisblatt!$A$85,Basisblatt!$A$84),"")</f>
        <v/>
      </c>
      <c r="M88" s="145"/>
      <c r="N88" s="145"/>
      <c r="O88" s="145"/>
      <c r="P88" s="178"/>
      <c r="Q88" s="181"/>
      <c r="R88" s="180" t="str">
        <f>IF($AC88="x1",IF(AND($H88=Basisblatt!$A$10,OR($J88&gt;=$E$8,$J88&gt;$E$10)),Basisblatt!$A$85,Basisblatt!$A$84),"")</f>
        <v/>
      </c>
      <c r="S88" s="145"/>
      <c r="T88" s="145"/>
      <c r="U88" s="145"/>
      <c r="V88" s="145"/>
      <c r="W88" s="178"/>
      <c r="X88" s="181"/>
      <c r="Y88" s="180" t="str">
        <f>IF(AND($AC88="x1",$L88=Basisblatt!$A$85),IF(OR($M88=Basisblatt!$A$38,AND($N88&lt;&gt;"",$N88&lt;=$AF88),$O88=Basisblatt!$A$43,AND($J88&lt;=$E$9,$P88=Basisblatt!$A$47))=TRUE,"ja","nein"),"")</f>
        <v/>
      </c>
      <c r="Z88" s="174"/>
      <c r="AA88" s="102" t="str">
        <f>IF(AND($AC88="x1",$R88=Basisblatt!$A$85),IF(OR(OR($S88=Basisblatt!$A$51,$S88=Basisblatt!$A$52,$S88=Basisblatt!$A$53,$S88=Basisblatt!$A$54,$S88=Basisblatt!$A$55),AND($T88&lt;&gt;"",$T88&lt;=AG88),AND(U88&lt;&gt;"",$U88&lt;=AH88),$V88=Basisblatt!$A115,$W88=Basisblatt!$A$47)=TRUE,"ja","nein"),"")</f>
        <v/>
      </c>
      <c r="AB88" s="102"/>
      <c r="AC88" s="175" t="str">
        <f t="shared" si="1"/>
        <v>x2</v>
      </c>
      <c r="AD88" s="161"/>
      <c r="AE88" s="19"/>
      <c r="AF88" s="106" t="str">
        <f>IF(AND($AC88="x1",$L88=Basisblatt!$A$85),VLOOKUP($G88,Basisblatt!$A$2:$B$5,2,FALSE),"")</f>
        <v/>
      </c>
      <c r="AG88" s="102" t="str">
        <f>IF(AND($AC88="x1",$R88=Basisblatt!$A$85),Basisblatt!$B$68,"")</f>
        <v/>
      </c>
      <c r="AH88" s="175" t="str">
        <f>IF(AND($AC88="x1",$R88=Basisblatt!$A$85),Basisblatt!$B$69,"")</f>
        <v/>
      </c>
    </row>
    <row r="89" spans="1:34" x14ac:dyDescent="0.25">
      <c r="A89" s="107" t="str">
        <f>IF($AC89="x2","",IF($AC89="x1",IF(OR($L89=Basisblatt!$A$84,$Y89="ja"),"ja","nein"),"N/A"))</f>
        <v/>
      </c>
      <c r="B89" s="192" t="str">
        <f>IF($AC89="x2","",IF($AC89="x1",IF(OR($R89=Basisblatt!$A$84,$AA89="ja"),"ja","nein"),"N/A"))</f>
        <v/>
      </c>
      <c r="C89" s="188"/>
      <c r="D89" s="194"/>
      <c r="E89" s="144"/>
      <c r="F89" s="144"/>
      <c r="G89" s="145"/>
      <c r="H89" s="145"/>
      <c r="I89" s="145"/>
      <c r="J89" s="186"/>
      <c r="K89" s="181"/>
      <c r="L89" s="180" t="str">
        <f>IF($AC89="x1",IF(AND($H89=Basisblatt!$A$11,$J89&gt;=$E$8),Basisblatt!$A$85,Basisblatt!$A$84),"")</f>
        <v/>
      </c>
      <c r="M89" s="145"/>
      <c r="N89" s="145"/>
      <c r="O89" s="145"/>
      <c r="P89" s="178"/>
      <c r="Q89" s="181"/>
      <c r="R89" s="180" t="str">
        <f>IF($AC89="x1",IF(AND($H89=Basisblatt!$A$10,OR($J89&gt;=$E$8,$J89&gt;$E$10)),Basisblatt!$A$85,Basisblatt!$A$84),"")</f>
        <v/>
      </c>
      <c r="S89" s="145"/>
      <c r="T89" s="145"/>
      <c r="U89" s="145"/>
      <c r="V89" s="145"/>
      <c r="W89" s="178"/>
      <c r="X89" s="181"/>
      <c r="Y89" s="180" t="str">
        <f>IF(AND($AC89="x1",$L89=Basisblatt!$A$85),IF(OR($M89=Basisblatt!$A$38,AND($N89&lt;&gt;"",$N89&lt;=$AF89),$O89=Basisblatt!$A$43,AND($J89&lt;=$E$9,$P89=Basisblatt!$A$47))=TRUE,"ja","nein"),"")</f>
        <v/>
      </c>
      <c r="Z89" s="174"/>
      <c r="AA89" s="102" t="str">
        <f>IF(AND($AC89="x1",$R89=Basisblatt!$A$85),IF(OR(OR($S89=Basisblatt!$A$51,$S89=Basisblatt!$A$52,$S89=Basisblatt!$A$53,$S89=Basisblatt!$A$54,$S89=Basisblatt!$A$55),AND($T89&lt;&gt;"",$T89&lt;=AG89),AND(U89&lt;&gt;"",$U89&lt;=AH89),$V89=Basisblatt!$A116,$W89=Basisblatt!$A$47)=TRUE,"ja","nein"),"")</f>
        <v/>
      </c>
      <c r="AB89" s="102"/>
      <c r="AC89" s="175" t="str">
        <f t="shared" si="1"/>
        <v>x2</v>
      </c>
      <c r="AD89" s="161"/>
      <c r="AE89" s="19"/>
      <c r="AF89" s="106" t="str">
        <f>IF(AND($AC89="x1",$L89=Basisblatt!$A$85),VLOOKUP($G89,Basisblatt!$A$2:$B$5,2,FALSE),"")</f>
        <v/>
      </c>
      <c r="AG89" s="102" t="str">
        <f>IF(AND($AC89="x1",$R89=Basisblatt!$A$85),Basisblatt!$B$68,"")</f>
        <v/>
      </c>
      <c r="AH89" s="175" t="str">
        <f>IF(AND($AC89="x1",$R89=Basisblatt!$A$85),Basisblatt!$B$69,"")</f>
        <v/>
      </c>
    </row>
    <row r="90" spans="1:34" x14ac:dyDescent="0.25">
      <c r="A90" s="107" t="str">
        <f>IF($AC90="x2","",IF($AC90="x1",IF(OR($L90=Basisblatt!$A$84,$Y90="ja"),"ja","nein"),"N/A"))</f>
        <v/>
      </c>
      <c r="B90" s="192" t="str">
        <f>IF($AC90="x2","",IF($AC90="x1",IF(OR($R90=Basisblatt!$A$84,$AA90="ja"),"ja","nein"),"N/A"))</f>
        <v/>
      </c>
      <c r="C90" s="188"/>
      <c r="D90" s="194"/>
      <c r="E90" s="144"/>
      <c r="F90" s="144"/>
      <c r="G90" s="145"/>
      <c r="H90" s="145"/>
      <c r="I90" s="145"/>
      <c r="J90" s="186"/>
      <c r="K90" s="181"/>
      <c r="L90" s="180" t="str">
        <f>IF($AC90="x1",IF(AND($H90=Basisblatt!$A$11,$J90&gt;=$E$8),Basisblatt!$A$85,Basisblatt!$A$84),"")</f>
        <v/>
      </c>
      <c r="M90" s="145"/>
      <c r="N90" s="145"/>
      <c r="O90" s="145"/>
      <c r="P90" s="178"/>
      <c r="Q90" s="181"/>
      <c r="R90" s="180" t="str">
        <f>IF($AC90="x1",IF(AND($H90=Basisblatt!$A$10,OR($J90&gt;=$E$8,$J90&gt;$E$10)),Basisblatt!$A$85,Basisblatt!$A$84),"")</f>
        <v/>
      </c>
      <c r="S90" s="145"/>
      <c r="T90" s="145"/>
      <c r="U90" s="145"/>
      <c r="V90" s="145"/>
      <c r="W90" s="178"/>
      <c r="X90" s="181"/>
      <c r="Y90" s="180" t="str">
        <f>IF(AND($AC90="x1",$L90=Basisblatt!$A$85),IF(OR($M90=Basisblatt!$A$38,AND($N90&lt;&gt;"",$N90&lt;=$AF90),$O90=Basisblatt!$A$43,AND($J90&lt;=$E$9,$P90=Basisblatt!$A$47))=TRUE,"ja","nein"),"")</f>
        <v/>
      </c>
      <c r="Z90" s="174"/>
      <c r="AA90" s="102" t="str">
        <f>IF(AND($AC90="x1",$R90=Basisblatt!$A$85),IF(OR(OR($S90=Basisblatt!$A$51,$S90=Basisblatt!$A$52,$S90=Basisblatt!$A$53,$S90=Basisblatt!$A$54,$S90=Basisblatt!$A$55),AND($T90&lt;&gt;"",$T90&lt;=AG90),AND(U90&lt;&gt;"",$U90&lt;=AH90),$V90=Basisblatt!$A117,$W90=Basisblatt!$A$47)=TRUE,"ja","nein"),"")</f>
        <v/>
      </c>
      <c r="AB90" s="102"/>
      <c r="AC90" s="175" t="str">
        <f t="shared" si="1"/>
        <v>x2</v>
      </c>
      <c r="AD90" s="161"/>
      <c r="AE90" s="19"/>
      <c r="AF90" s="106" t="str">
        <f>IF(AND($AC90="x1",$L90=Basisblatt!$A$85),VLOOKUP($G90,Basisblatt!$A$2:$B$5,2,FALSE),"")</f>
        <v/>
      </c>
      <c r="AG90" s="102" t="str">
        <f>IF(AND($AC90="x1",$R90=Basisblatt!$A$85),Basisblatt!$B$68,"")</f>
        <v/>
      </c>
      <c r="AH90" s="175" t="str">
        <f>IF(AND($AC90="x1",$R90=Basisblatt!$A$85),Basisblatt!$B$69,"")</f>
        <v/>
      </c>
    </row>
    <row r="91" spans="1:34" x14ac:dyDescent="0.25">
      <c r="A91" s="107" t="str">
        <f>IF($AC91="x2","",IF($AC91="x1",IF(OR($L91=Basisblatt!$A$84,$Y91="ja"),"ja","nein"),"N/A"))</f>
        <v/>
      </c>
      <c r="B91" s="192" t="str">
        <f>IF($AC91="x2","",IF($AC91="x1",IF(OR($R91=Basisblatt!$A$84,$AA91="ja"),"ja","nein"),"N/A"))</f>
        <v/>
      </c>
      <c r="C91" s="188"/>
      <c r="D91" s="194"/>
      <c r="E91" s="144"/>
      <c r="F91" s="144"/>
      <c r="G91" s="145"/>
      <c r="H91" s="145"/>
      <c r="I91" s="145"/>
      <c r="J91" s="186"/>
      <c r="K91" s="181"/>
      <c r="L91" s="180" t="str">
        <f>IF($AC91="x1",IF(AND($H91=Basisblatt!$A$11,$J91&gt;=$E$8),Basisblatt!$A$85,Basisblatt!$A$84),"")</f>
        <v/>
      </c>
      <c r="M91" s="145"/>
      <c r="N91" s="145"/>
      <c r="O91" s="145"/>
      <c r="P91" s="178"/>
      <c r="Q91" s="181"/>
      <c r="R91" s="180" t="str">
        <f>IF($AC91="x1",IF(AND($H91=Basisblatt!$A$10,OR($J91&gt;=$E$8,$J91&gt;$E$10)),Basisblatt!$A$85,Basisblatt!$A$84),"")</f>
        <v/>
      </c>
      <c r="S91" s="145"/>
      <c r="T91" s="145"/>
      <c r="U91" s="145"/>
      <c r="V91" s="145"/>
      <c r="W91" s="178"/>
      <c r="X91" s="181"/>
      <c r="Y91" s="180" t="str">
        <f>IF(AND($AC91="x1",$L91=Basisblatt!$A$85),IF(OR($M91=Basisblatt!$A$38,AND($N91&lt;&gt;"",$N91&lt;=$AF91),$O91=Basisblatt!$A$43,AND($J91&lt;=$E$9,$P91=Basisblatt!$A$47))=TRUE,"ja","nein"),"")</f>
        <v/>
      </c>
      <c r="Z91" s="174"/>
      <c r="AA91" s="102" t="str">
        <f>IF(AND($AC91="x1",$R91=Basisblatt!$A$85),IF(OR(OR($S91=Basisblatt!$A$51,$S91=Basisblatt!$A$52,$S91=Basisblatt!$A$53,$S91=Basisblatt!$A$54,$S91=Basisblatt!$A$55),AND($T91&lt;&gt;"",$T91&lt;=AG91),AND(U91&lt;&gt;"",$U91&lt;=AH91),$V91=Basisblatt!$A118,$W91=Basisblatt!$A$47)=TRUE,"ja","nein"),"")</f>
        <v/>
      </c>
      <c r="AB91" s="102"/>
      <c r="AC91" s="175" t="str">
        <f t="shared" si="1"/>
        <v>x2</v>
      </c>
      <c r="AD91" s="161"/>
      <c r="AE91" s="19"/>
      <c r="AF91" s="106" t="str">
        <f>IF(AND($AC91="x1",$L91=Basisblatt!$A$85),VLOOKUP($G91,Basisblatt!$A$2:$B$5,2,FALSE),"")</f>
        <v/>
      </c>
      <c r="AG91" s="102" t="str">
        <f>IF(AND($AC91="x1",$R91=Basisblatt!$A$85),Basisblatt!$B$68,"")</f>
        <v/>
      </c>
      <c r="AH91" s="175" t="str">
        <f>IF(AND($AC91="x1",$R91=Basisblatt!$A$85),Basisblatt!$B$69,"")</f>
        <v/>
      </c>
    </row>
    <row r="92" spans="1:34" x14ac:dyDescent="0.25">
      <c r="A92" s="107" t="str">
        <f>IF($AC92="x2","",IF($AC92="x1",IF(OR($L92=Basisblatt!$A$84,$Y92="ja"),"ja","nein"),"N/A"))</f>
        <v/>
      </c>
      <c r="B92" s="192" t="str">
        <f>IF($AC92="x2","",IF($AC92="x1",IF(OR($R92=Basisblatt!$A$84,$AA92="ja"),"ja","nein"),"N/A"))</f>
        <v/>
      </c>
      <c r="C92" s="188"/>
      <c r="D92" s="194"/>
      <c r="E92" s="144"/>
      <c r="F92" s="144"/>
      <c r="G92" s="145"/>
      <c r="H92" s="145"/>
      <c r="I92" s="145"/>
      <c r="J92" s="186"/>
      <c r="K92" s="181"/>
      <c r="L92" s="180" t="str">
        <f>IF($AC92="x1",IF(AND($H92=Basisblatt!$A$11,$J92&gt;=$E$8),Basisblatt!$A$85,Basisblatt!$A$84),"")</f>
        <v/>
      </c>
      <c r="M92" s="145"/>
      <c r="N92" s="145"/>
      <c r="O92" s="145"/>
      <c r="P92" s="178"/>
      <c r="Q92" s="181"/>
      <c r="R92" s="180" t="str">
        <f>IF($AC92="x1",IF(AND($H92=Basisblatt!$A$10,OR($J92&gt;=$E$8,$J92&gt;$E$10)),Basisblatt!$A$85,Basisblatt!$A$84),"")</f>
        <v/>
      </c>
      <c r="S92" s="145"/>
      <c r="T92" s="145"/>
      <c r="U92" s="145"/>
      <c r="V92" s="145"/>
      <c r="W92" s="178"/>
      <c r="X92" s="181"/>
      <c r="Y92" s="180" t="str">
        <f>IF(AND($AC92="x1",$L92=Basisblatt!$A$85),IF(OR($M92=Basisblatt!$A$38,AND($N92&lt;&gt;"",$N92&lt;=$AF92),$O92=Basisblatt!$A$43,AND($J92&lt;=$E$9,$P92=Basisblatt!$A$47))=TRUE,"ja","nein"),"")</f>
        <v/>
      </c>
      <c r="Z92" s="174"/>
      <c r="AA92" s="102" t="str">
        <f>IF(AND($AC92="x1",$R92=Basisblatt!$A$85),IF(OR(OR($S92=Basisblatt!$A$51,$S92=Basisblatt!$A$52,$S92=Basisblatt!$A$53,$S92=Basisblatt!$A$54,$S92=Basisblatt!$A$55),AND($T92&lt;&gt;"",$T92&lt;=AG92),AND(U92&lt;&gt;"",$U92&lt;=AH92),$V92=Basisblatt!$A119,$W92=Basisblatt!$A$47)=TRUE,"ja","nein"),"")</f>
        <v/>
      </c>
      <c r="AB92" s="102"/>
      <c r="AC92" s="175" t="str">
        <f t="shared" si="1"/>
        <v>x2</v>
      </c>
      <c r="AD92" s="161"/>
      <c r="AE92" s="19"/>
      <c r="AF92" s="106" t="str">
        <f>IF(AND($AC92="x1",$L92=Basisblatt!$A$85),VLOOKUP($G92,Basisblatt!$A$2:$B$5,2,FALSE),"")</f>
        <v/>
      </c>
      <c r="AG92" s="102" t="str">
        <f>IF(AND($AC92="x1",$R92=Basisblatt!$A$85),Basisblatt!$B$68,"")</f>
        <v/>
      </c>
      <c r="AH92" s="175" t="str">
        <f>IF(AND($AC92="x1",$R92=Basisblatt!$A$85),Basisblatt!$B$69,"")</f>
        <v/>
      </c>
    </row>
    <row r="93" spans="1:34" x14ac:dyDescent="0.25">
      <c r="A93" s="107" t="str">
        <f>IF($AC93="x2","",IF($AC93="x1",IF(OR($L93=Basisblatt!$A$84,$Y93="ja"),"ja","nein"),"N/A"))</f>
        <v/>
      </c>
      <c r="B93" s="192" t="str">
        <f>IF($AC93="x2","",IF($AC93="x1",IF(OR($R93=Basisblatt!$A$84,$AA93="ja"),"ja","nein"),"N/A"))</f>
        <v/>
      </c>
      <c r="C93" s="188"/>
      <c r="D93" s="194"/>
      <c r="E93" s="144"/>
      <c r="F93" s="144"/>
      <c r="G93" s="145"/>
      <c r="H93" s="145"/>
      <c r="I93" s="145"/>
      <c r="J93" s="186"/>
      <c r="K93" s="181"/>
      <c r="L93" s="180" t="str">
        <f>IF($AC93="x1",IF(AND($H93=Basisblatt!$A$11,$J93&gt;=$E$8),Basisblatt!$A$85,Basisblatt!$A$84),"")</f>
        <v/>
      </c>
      <c r="M93" s="145"/>
      <c r="N93" s="145"/>
      <c r="O93" s="145"/>
      <c r="P93" s="178"/>
      <c r="Q93" s="181"/>
      <c r="R93" s="180" t="str">
        <f>IF($AC93="x1",IF(AND($H93=Basisblatt!$A$10,OR($J93&gt;=$E$8,$J93&gt;$E$10)),Basisblatt!$A$85,Basisblatt!$A$84),"")</f>
        <v/>
      </c>
      <c r="S93" s="145"/>
      <c r="T93" s="145"/>
      <c r="U93" s="145"/>
      <c r="V93" s="145"/>
      <c r="W93" s="178"/>
      <c r="X93" s="181"/>
      <c r="Y93" s="180" t="str">
        <f>IF(AND($AC93="x1",$L93=Basisblatt!$A$85),IF(OR($M93=Basisblatt!$A$38,AND($N93&lt;&gt;"",$N93&lt;=$AF93),$O93=Basisblatt!$A$43,AND($J93&lt;=$E$9,$P93=Basisblatt!$A$47))=TRUE,"ja","nein"),"")</f>
        <v/>
      </c>
      <c r="Z93" s="174"/>
      <c r="AA93" s="102" t="str">
        <f>IF(AND($AC93="x1",$R93=Basisblatt!$A$85),IF(OR(OR($S93=Basisblatt!$A$51,$S93=Basisblatt!$A$52,$S93=Basisblatt!$A$53,$S93=Basisblatt!$A$54,$S93=Basisblatt!$A$55),AND($T93&lt;&gt;"",$T93&lt;=AG93),AND(U93&lt;&gt;"",$U93&lt;=AH93),$V93=Basisblatt!$A120,$W93=Basisblatt!$A$47)=TRUE,"ja","nein"),"")</f>
        <v/>
      </c>
      <c r="AB93" s="102"/>
      <c r="AC93" s="175" t="str">
        <f t="shared" si="1"/>
        <v>x2</v>
      </c>
      <c r="AD93" s="161"/>
      <c r="AE93" s="19"/>
      <c r="AF93" s="106" t="str">
        <f>IF(AND($AC93="x1",$L93=Basisblatt!$A$85),VLOOKUP($G93,Basisblatt!$A$2:$B$5,2,FALSE),"")</f>
        <v/>
      </c>
      <c r="AG93" s="102" t="str">
        <f>IF(AND($AC93="x1",$R93=Basisblatt!$A$85),Basisblatt!$B$68,"")</f>
        <v/>
      </c>
      <c r="AH93" s="175" t="str">
        <f>IF(AND($AC93="x1",$R93=Basisblatt!$A$85),Basisblatt!$B$69,"")</f>
        <v/>
      </c>
    </row>
    <row r="94" spans="1:34" x14ac:dyDescent="0.25">
      <c r="A94" s="107" t="str">
        <f>IF($AC94="x2","",IF($AC94="x1",IF(OR($L94=Basisblatt!$A$84,$Y94="ja"),"ja","nein"),"N/A"))</f>
        <v/>
      </c>
      <c r="B94" s="192" t="str">
        <f>IF($AC94="x2","",IF($AC94="x1",IF(OR($R94=Basisblatt!$A$84,$AA94="ja"),"ja","nein"),"N/A"))</f>
        <v/>
      </c>
      <c r="C94" s="188"/>
      <c r="D94" s="194"/>
      <c r="E94" s="144"/>
      <c r="F94" s="144"/>
      <c r="G94" s="145"/>
      <c r="H94" s="145"/>
      <c r="I94" s="145"/>
      <c r="J94" s="186"/>
      <c r="K94" s="181"/>
      <c r="L94" s="180" t="str">
        <f>IF($AC94="x1",IF(AND($H94=Basisblatt!$A$11,$J94&gt;=$E$8),Basisblatt!$A$85,Basisblatt!$A$84),"")</f>
        <v/>
      </c>
      <c r="M94" s="145"/>
      <c r="N94" s="145"/>
      <c r="O94" s="145"/>
      <c r="P94" s="178"/>
      <c r="Q94" s="181"/>
      <c r="R94" s="180" t="str">
        <f>IF($AC94="x1",IF(AND($H94=Basisblatt!$A$10,OR($J94&gt;=$E$8,$J94&gt;$E$10)),Basisblatt!$A$85,Basisblatt!$A$84),"")</f>
        <v/>
      </c>
      <c r="S94" s="145"/>
      <c r="T94" s="145"/>
      <c r="U94" s="145"/>
      <c r="V94" s="145"/>
      <c r="W94" s="178"/>
      <c r="X94" s="181"/>
      <c r="Y94" s="180" t="str">
        <f>IF(AND($AC94="x1",$L94=Basisblatt!$A$85),IF(OR($M94=Basisblatt!$A$38,AND($N94&lt;&gt;"",$N94&lt;=$AF94),$O94=Basisblatt!$A$43,AND($J94&lt;=$E$9,$P94=Basisblatt!$A$47))=TRUE,"ja","nein"),"")</f>
        <v/>
      </c>
      <c r="Z94" s="174"/>
      <c r="AA94" s="102" t="str">
        <f>IF(AND($AC94="x1",$R94=Basisblatt!$A$85),IF(OR(OR($S94=Basisblatt!$A$51,$S94=Basisblatt!$A$52,$S94=Basisblatt!$A$53,$S94=Basisblatt!$A$54,$S94=Basisblatt!$A$55),AND($T94&lt;&gt;"",$T94&lt;=AG94),AND(U94&lt;&gt;"",$U94&lt;=AH94),$V94=Basisblatt!$A121,$W94=Basisblatt!$A$47)=TRUE,"ja","nein"),"")</f>
        <v/>
      </c>
      <c r="AB94" s="102"/>
      <c r="AC94" s="175" t="str">
        <f t="shared" si="1"/>
        <v>x2</v>
      </c>
      <c r="AD94" s="161"/>
      <c r="AE94" s="19"/>
      <c r="AF94" s="106" t="str">
        <f>IF(AND($AC94="x1",$L94=Basisblatt!$A$85),VLOOKUP($G94,Basisblatt!$A$2:$B$5,2,FALSE),"")</f>
        <v/>
      </c>
      <c r="AG94" s="102" t="str">
        <f>IF(AND($AC94="x1",$R94=Basisblatt!$A$85),Basisblatt!$B$68,"")</f>
        <v/>
      </c>
      <c r="AH94" s="175" t="str">
        <f>IF(AND($AC94="x1",$R94=Basisblatt!$A$85),Basisblatt!$B$69,"")</f>
        <v/>
      </c>
    </row>
    <row r="95" spans="1:34" x14ac:dyDescent="0.25">
      <c r="A95" s="107" t="str">
        <f>IF($AC95="x2","",IF($AC95="x1",IF(OR($L95=Basisblatt!$A$84,$Y95="ja"),"ja","nein"),"N/A"))</f>
        <v/>
      </c>
      <c r="B95" s="192" t="str">
        <f>IF($AC95="x2","",IF($AC95="x1",IF(OR($R95=Basisblatt!$A$84,$AA95="ja"),"ja","nein"),"N/A"))</f>
        <v/>
      </c>
      <c r="C95" s="188"/>
      <c r="D95" s="194"/>
      <c r="E95" s="144"/>
      <c r="F95" s="144"/>
      <c r="G95" s="145"/>
      <c r="H95" s="145"/>
      <c r="I95" s="145"/>
      <c r="J95" s="186"/>
      <c r="K95" s="181"/>
      <c r="L95" s="180" t="str">
        <f>IF($AC95="x1",IF(AND($H95=Basisblatt!$A$11,$J95&gt;=$E$8),Basisblatt!$A$85,Basisblatt!$A$84),"")</f>
        <v/>
      </c>
      <c r="M95" s="145"/>
      <c r="N95" s="145"/>
      <c r="O95" s="145"/>
      <c r="P95" s="178"/>
      <c r="Q95" s="181"/>
      <c r="R95" s="180" t="str">
        <f>IF($AC95="x1",IF(AND($H95=Basisblatt!$A$10,OR($J95&gt;=$E$8,$J95&gt;$E$10)),Basisblatt!$A$85,Basisblatt!$A$84),"")</f>
        <v/>
      </c>
      <c r="S95" s="145"/>
      <c r="T95" s="145"/>
      <c r="U95" s="145"/>
      <c r="V95" s="145"/>
      <c r="W95" s="178"/>
      <c r="X95" s="181"/>
      <c r="Y95" s="180" t="str">
        <f>IF(AND($AC95="x1",$L95=Basisblatt!$A$85),IF(OR($M95=Basisblatt!$A$38,AND($N95&lt;&gt;"",$N95&lt;=$AF95),$O95=Basisblatt!$A$43,AND($J95&lt;=$E$9,$P95=Basisblatt!$A$47))=TRUE,"ja","nein"),"")</f>
        <v/>
      </c>
      <c r="Z95" s="174"/>
      <c r="AA95" s="102" t="str">
        <f>IF(AND($AC95="x1",$R95=Basisblatt!$A$85),IF(OR(OR($S95=Basisblatt!$A$51,$S95=Basisblatt!$A$52,$S95=Basisblatt!$A$53,$S95=Basisblatt!$A$54,$S95=Basisblatt!$A$55),AND($T95&lt;&gt;"",$T95&lt;=AG95),AND(U95&lt;&gt;"",$U95&lt;=AH95),$V95=Basisblatt!$A122,$W95=Basisblatt!$A$47)=TRUE,"ja","nein"),"")</f>
        <v/>
      </c>
      <c r="AB95" s="102"/>
      <c r="AC95" s="175" t="str">
        <f t="shared" si="1"/>
        <v>x2</v>
      </c>
      <c r="AD95" s="161"/>
      <c r="AE95" s="19"/>
      <c r="AF95" s="106" t="str">
        <f>IF(AND($AC95="x1",$L95=Basisblatt!$A$85),VLOOKUP($G95,Basisblatt!$A$2:$B$5,2,FALSE),"")</f>
        <v/>
      </c>
      <c r="AG95" s="102" t="str">
        <f>IF(AND($AC95="x1",$R95=Basisblatt!$A$85),Basisblatt!$B$68,"")</f>
        <v/>
      </c>
      <c r="AH95" s="175" t="str">
        <f>IF(AND($AC95="x1",$R95=Basisblatt!$A$85),Basisblatt!$B$69,"")</f>
        <v/>
      </c>
    </row>
    <row r="96" spans="1:34" x14ac:dyDescent="0.25">
      <c r="A96" s="107" t="str">
        <f>IF($AC96="x2","",IF($AC96="x1",IF(OR($L96=Basisblatt!$A$84,$Y96="ja"),"ja","nein"),"N/A"))</f>
        <v/>
      </c>
      <c r="B96" s="192" t="str">
        <f>IF($AC96="x2","",IF($AC96="x1",IF(OR($R96=Basisblatt!$A$84,$AA96="ja"),"ja","nein"),"N/A"))</f>
        <v/>
      </c>
      <c r="C96" s="188"/>
      <c r="D96" s="194"/>
      <c r="E96" s="144"/>
      <c r="F96" s="144"/>
      <c r="G96" s="145"/>
      <c r="H96" s="145"/>
      <c r="I96" s="145"/>
      <c r="J96" s="186"/>
      <c r="K96" s="181"/>
      <c r="L96" s="180" t="str">
        <f>IF($AC96="x1",IF(AND($H96=Basisblatt!$A$11,$J96&gt;=$E$8),Basisblatt!$A$85,Basisblatt!$A$84),"")</f>
        <v/>
      </c>
      <c r="M96" s="145"/>
      <c r="N96" s="145"/>
      <c r="O96" s="145"/>
      <c r="P96" s="178"/>
      <c r="Q96" s="181"/>
      <c r="R96" s="180" t="str">
        <f>IF($AC96="x1",IF(AND($H96=Basisblatt!$A$10,OR($J96&gt;=$E$8,$J96&gt;$E$10)),Basisblatt!$A$85,Basisblatt!$A$84),"")</f>
        <v/>
      </c>
      <c r="S96" s="145"/>
      <c r="T96" s="145"/>
      <c r="U96" s="145"/>
      <c r="V96" s="145"/>
      <c r="W96" s="178"/>
      <c r="X96" s="181"/>
      <c r="Y96" s="180" t="str">
        <f>IF(AND($AC96="x1",$L96=Basisblatt!$A$85),IF(OR($M96=Basisblatt!$A$38,AND($N96&lt;&gt;"",$N96&lt;=$AF96),$O96=Basisblatt!$A$43,AND($J96&lt;=$E$9,$P96=Basisblatt!$A$47))=TRUE,"ja","nein"),"")</f>
        <v/>
      </c>
      <c r="Z96" s="174"/>
      <c r="AA96" s="102" t="str">
        <f>IF(AND($AC96="x1",$R96=Basisblatt!$A$85),IF(OR(OR($S96=Basisblatt!$A$51,$S96=Basisblatt!$A$52,$S96=Basisblatt!$A$53,$S96=Basisblatt!$A$54,$S96=Basisblatt!$A$55),AND($T96&lt;&gt;"",$T96&lt;=AG96),AND(U96&lt;&gt;"",$U96&lt;=AH96),$V96=Basisblatt!$A123,$W96=Basisblatt!$A$47)=TRUE,"ja","nein"),"")</f>
        <v/>
      </c>
      <c r="AB96" s="102"/>
      <c r="AC96" s="175" t="str">
        <f t="shared" si="1"/>
        <v>x2</v>
      </c>
      <c r="AD96" s="161"/>
      <c r="AE96" s="19"/>
      <c r="AF96" s="106" t="str">
        <f>IF(AND($AC96="x1",$L96=Basisblatt!$A$85),VLOOKUP($G96,Basisblatt!$A$2:$B$5,2,FALSE),"")</f>
        <v/>
      </c>
      <c r="AG96" s="102" t="str">
        <f>IF(AND($AC96="x1",$R96=Basisblatt!$A$85),Basisblatt!$B$68,"")</f>
        <v/>
      </c>
      <c r="AH96" s="175" t="str">
        <f>IF(AND($AC96="x1",$R96=Basisblatt!$A$85),Basisblatt!$B$69,"")</f>
        <v/>
      </c>
    </row>
    <row r="97" spans="1:34" x14ac:dyDescent="0.25">
      <c r="A97" s="107" t="str">
        <f>IF($AC97="x2","",IF($AC97="x1",IF(OR($L97=Basisblatt!$A$84,$Y97="ja"),"ja","nein"),"N/A"))</f>
        <v/>
      </c>
      <c r="B97" s="192" t="str">
        <f>IF($AC97="x2","",IF($AC97="x1",IF(OR($R97=Basisblatt!$A$84,$AA97="ja"),"ja","nein"),"N/A"))</f>
        <v/>
      </c>
      <c r="C97" s="188"/>
      <c r="D97" s="194"/>
      <c r="E97" s="144"/>
      <c r="F97" s="144"/>
      <c r="G97" s="145"/>
      <c r="H97" s="145"/>
      <c r="I97" s="145"/>
      <c r="J97" s="186"/>
      <c r="K97" s="181"/>
      <c r="L97" s="180" t="str">
        <f>IF($AC97="x1",IF(AND($H97=Basisblatt!$A$11,$J97&gt;=$E$8),Basisblatt!$A$85,Basisblatt!$A$84),"")</f>
        <v/>
      </c>
      <c r="M97" s="145"/>
      <c r="N97" s="145"/>
      <c r="O97" s="145"/>
      <c r="P97" s="178"/>
      <c r="Q97" s="181"/>
      <c r="R97" s="180" t="str">
        <f>IF($AC97="x1",IF(AND($H97=Basisblatt!$A$10,OR($J97&gt;=$E$8,$J97&gt;$E$10)),Basisblatt!$A$85,Basisblatt!$A$84),"")</f>
        <v/>
      </c>
      <c r="S97" s="145"/>
      <c r="T97" s="145"/>
      <c r="U97" s="145"/>
      <c r="V97" s="145"/>
      <c r="W97" s="178"/>
      <c r="X97" s="181"/>
      <c r="Y97" s="180" t="str">
        <f>IF(AND($AC97="x1",$L97=Basisblatt!$A$85),IF(OR($M97=Basisblatt!$A$38,AND($N97&lt;&gt;"",$N97&lt;=$AF97),$O97=Basisblatt!$A$43,AND($J97&lt;=$E$9,$P97=Basisblatt!$A$47))=TRUE,"ja","nein"),"")</f>
        <v/>
      </c>
      <c r="Z97" s="174"/>
      <c r="AA97" s="102" t="str">
        <f>IF(AND($AC97="x1",$R97=Basisblatt!$A$85),IF(OR(OR($S97=Basisblatt!$A$51,$S97=Basisblatt!$A$52,$S97=Basisblatt!$A$53,$S97=Basisblatt!$A$54,$S97=Basisblatt!$A$55),AND($T97&lt;&gt;"",$T97&lt;=AG97),AND(U97&lt;&gt;"",$U97&lt;=AH97),$V97=Basisblatt!$A124,$W97=Basisblatt!$A$47)=TRUE,"ja","nein"),"")</f>
        <v/>
      </c>
      <c r="AB97" s="102"/>
      <c r="AC97" s="175" t="str">
        <f t="shared" si="1"/>
        <v>x2</v>
      </c>
      <c r="AD97" s="161"/>
      <c r="AE97" s="19"/>
      <c r="AF97" s="106" t="str">
        <f>IF(AND($AC97="x1",$L97=Basisblatt!$A$85),VLOOKUP($G97,Basisblatt!$A$2:$B$5,2,FALSE),"")</f>
        <v/>
      </c>
      <c r="AG97" s="102" t="str">
        <f>IF(AND($AC97="x1",$R97=Basisblatt!$A$85),Basisblatt!$B$68,"")</f>
        <v/>
      </c>
      <c r="AH97" s="175" t="str">
        <f>IF(AND($AC97="x1",$R97=Basisblatt!$A$85),Basisblatt!$B$69,"")</f>
        <v/>
      </c>
    </row>
    <row r="98" spans="1:34" x14ac:dyDescent="0.25">
      <c r="A98" s="107" t="str">
        <f>IF($AC98="x2","",IF($AC98="x1",IF(OR($L98=Basisblatt!$A$84,$Y98="ja"),"ja","nein"),"N/A"))</f>
        <v/>
      </c>
      <c r="B98" s="192" t="str">
        <f>IF($AC98="x2","",IF($AC98="x1",IF(OR($R98=Basisblatt!$A$84,$AA98="ja"),"ja","nein"),"N/A"))</f>
        <v/>
      </c>
      <c r="C98" s="188"/>
      <c r="D98" s="194"/>
      <c r="E98" s="144"/>
      <c r="F98" s="144"/>
      <c r="G98" s="145"/>
      <c r="H98" s="145"/>
      <c r="I98" s="145"/>
      <c r="J98" s="186"/>
      <c r="K98" s="181"/>
      <c r="L98" s="180" t="str">
        <f>IF($AC98="x1",IF(AND($H98=Basisblatt!$A$11,$J98&gt;=$E$8),Basisblatt!$A$85,Basisblatt!$A$84),"")</f>
        <v/>
      </c>
      <c r="M98" s="145"/>
      <c r="N98" s="145"/>
      <c r="O98" s="145"/>
      <c r="P98" s="178"/>
      <c r="Q98" s="181"/>
      <c r="R98" s="180" t="str">
        <f>IF($AC98="x1",IF(AND($H98=Basisblatt!$A$10,OR($J98&gt;=$E$8,$J98&gt;$E$10)),Basisblatt!$A$85,Basisblatt!$A$84),"")</f>
        <v/>
      </c>
      <c r="S98" s="145"/>
      <c r="T98" s="145"/>
      <c r="U98" s="145"/>
      <c r="V98" s="145"/>
      <c r="W98" s="178"/>
      <c r="X98" s="181"/>
      <c r="Y98" s="180" t="str">
        <f>IF(AND($AC98="x1",$L98=Basisblatt!$A$85),IF(OR($M98=Basisblatt!$A$38,AND($N98&lt;&gt;"",$N98&lt;=$AF98),$O98=Basisblatt!$A$43,AND($J98&lt;=$E$9,$P98=Basisblatt!$A$47))=TRUE,"ja","nein"),"")</f>
        <v/>
      </c>
      <c r="Z98" s="174"/>
      <c r="AA98" s="102" t="str">
        <f>IF(AND($AC98="x1",$R98=Basisblatt!$A$85),IF(OR(OR($S98=Basisblatt!$A$51,$S98=Basisblatt!$A$52,$S98=Basisblatt!$A$53,$S98=Basisblatt!$A$54,$S98=Basisblatt!$A$55),AND($T98&lt;&gt;"",$T98&lt;=AG98),AND(U98&lt;&gt;"",$U98&lt;=AH98),$V98=Basisblatt!$A125,$W98=Basisblatt!$A$47)=TRUE,"ja","nein"),"")</f>
        <v/>
      </c>
      <c r="AB98" s="102"/>
      <c r="AC98" s="175" t="str">
        <f t="shared" si="1"/>
        <v>x2</v>
      </c>
      <c r="AD98" s="161"/>
      <c r="AE98" s="19"/>
      <c r="AF98" s="106" t="str">
        <f>IF(AND($AC98="x1",$L98=Basisblatt!$A$85),VLOOKUP($G98,Basisblatt!$A$2:$B$5,2,FALSE),"")</f>
        <v/>
      </c>
      <c r="AG98" s="102" t="str">
        <f>IF(AND($AC98="x1",$R98=Basisblatt!$A$85),Basisblatt!$B$68,"")</f>
        <v/>
      </c>
      <c r="AH98" s="175" t="str">
        <f>IF(AND($AC98="x1",$R98=Basisblatt!$A$85),Basisblatt!$B$69,"")</f>
        <v/>
      </c>
    </row>
    <row r="99" spans="1:34" x14ac:dyDescent="0.25">
      <c r="A99" s="107" t="str">
        <f>IF($AC99="x2","",IF($AC99="x1",IF(OR($L99=Basisblatt!$A$84,$Y99="ja"),"ja","nein"),"N/A"))</f>
        <v/>
      </c>
      <c r="B99" s="192" t="str">
        <f>IF($AC99="x2","",IF($AC99="x1",IF(OR($R99=Basisblatt!$A$84,$AA99="ja"),"ja","nein"),"N/A"))</f>
        <v/>
      </c>
      <c r="C99" s="188"/>
      <c r="D99" s="194"/>
      <c r="E99" s="144"/>
      <c r="F99" s="144"/>
      <c r="G99" s="145"/>
      <c r="H99" s="145"/>
      <c r="I99" s="145"/>
      <c r="J99" s="186"/>
      <c r="K99" s="181"/>
      <c r="L99" s="180" t="str">
        <f>IF($AC99="x1",IF(AND($H99=Basisblatt!$A$11,$J99&gt;=$E$8),Basisblatt!$A$85,Basisblatt!$A$84),"")</f>
        <v/>
      </c>
      <c r="M99" s="145"/>
      <c r="N99" s="145"/>
      <c r="O99" s="145"/>
      <c r="P99" s="178"/>
      <c r="Q99" s="181"/>
      <c r="R99" s="180" t="str">
        <f>IF($AC99="x1",IF(AND($H99=Basisblatt!$A$10,OR($J99&gt;=$E$8,$J99&gt;$E$10)),Basisblatt!$A$85,Basisblatt!$A$84),"")</f>
        <v/>
      </c>
      <c r="S99" s="145"/>
      <c r="T99" s="145"/>
      <c r="U99" s="145"/>
      <c r="V99" s="145"/>
      <c r="W99" s="178"/>
      <c r="X99" s="181"/>
      <c r="Y99" s="180" t="str">
        <f>IF(AND($AC99="x1",$L99=Basisblatt!$A$85),IF(OR($M99=Basisblatt!$A$38,AND($N99&lt;&gt;"",$N99&lt;=$AF99),$O99=Basisblatt!$A$43,AND($J99&lt;=$E$9,$P99=Basisblatt!$A$47))=TRUE,"ja","nein"),"")</f>
        <v/>
      </c>
      <c r="Z99" s="174"/>
      <c r="AA99" s="102" t="str">
        <f>IF(AND($AC99="x1",$R99=Basisblatt!$A$85),IF(OR(OR($S99=Basisblatt!$A$51,$S99=Basisblatt!$A$52,$S99=Basisblatt!$A$53,$S99=Basisblatt!$A$54,$S99=Basisblatt!$A$55),AND($T99&lt;&gt;"",$T99&lt;=AG99),AND(U99&lt;&gt;"",$U99&lt;=AH99),$V99=Basisblatt!$A126,$W99=Basisblatt!$A$47)=TRUE,"ja","nein"),"")</f>
        <v/>
      </c>
      <c r="AB99" s="102"/>
      <c r="AC99" s="175" t="str">
        <f t="shared" si="1"/>
        <v>x2</v>
      </c>
      <c r="AD99" s="161"/>
      <c r="AE99" s="19"/>
      <c r="AF99" s="106" t="str">
        <f>IF(AND($AC99="x1",$L99=Basisblatt!$A$85),VLOOKUP($G99,Basisblatt!$A$2:$B$5,2,FALSE),"")</f>
        <v/>
      </c>
      <c r="AG99" s="102" t="str">
        <f>IF(AND($AC99="x1",$R99=Basisblatt!$A$85),Basisblatt!$B$68,"")</f>
        <v/>
      </c>
      <c r="AH99" s="175" t="str">
        <f>IF(AND($AC99="x1",$R99=Basisblatt!$A$85),Basisblatt!$B$69,"")</f>
        <v/>
      </c>
    </row>
    <row r="100" spans="1:34" x14ac:dyDescent="0.25">
      <c r="A100" s="107" t="str">
        <f>IF($AC100="x2","",IF($AC100="x1",IF(OR($L100=Basisblatt!$A$84,$Y100="ja"),"ja","nein"),"N/A"))</f>
        <v/>
      </c>
      <c r="B100" s="192" t="str">
        <f>IF($AC100="x2","",IF($AC100="x1",IF(OR($R100=Basisblatt!$A$84,$AA100="ja"),"ja","nein"),"N/A"))</f>
        <v/>
      </c>
      <c r="C100" s="188"/>
      <c r="D100" s="194"/>
      <c r="E100" s="144"/>
      <c r="F100" s="144"/>
      <c r="G100" s="145"/>
      <c r="H100" s="145"/>
      <c r="I100" s="145"/>
      <c r="J100" s="186"/>
      <c r="K100" s="181"/>
      <c r="L100" s="180" t="str">
        <f>IF($AC100="x1",IF(AND($H100=Basisblatt!$A$11,$J100&gt;=$E$8),Basisblatt!$A$85,Basisblatt!$A$84),"")</f>
        <v/>
      </c>
      <c r="M100" s="145"/>
      <c r="N100" s="145"/>
      <c r="O100" s="145"/>
      <c r="P100" s="178"/>
      <c r="Q100" s="181"/>
      <c r="R100" s="180" t="str">
        <f>IF($AC100="x1",IF(AND($H100=Basisblatt!$A$10,OR($J100&gt;=$E$8,$J100&gt;$E$10)),Basisblatt!$A$85,Basisblatt!$A$84),"")</f>
        <v/>
      </c>
      <c r="S100" s="145"/>
      <c r="T100" s="145"/>
      <c r="U100" s="145"/>
      <c r="V100" s="145"/>
      <c r="W100" s="178"/>
      <c r="X100" s="181"/>
      <c r="Y100" s="180" t="str">
        <f>IF(AND($AC100="x1",$L100=Basisblatt!$A$85),IF(OR($M100=Basisblatt!$A$38,AND($N100&lt;&gt;"",$N100&lt;=$AF100),$O100=Basisblatt!$A$43,AND($J100&lt;=$E$9,$P100=Basisblatt!$A$47))=TRUE,"ja","nein"),"")</f>
        <v/>
      </c>
      <c r="Z100" s="174"/>
      <c r="AA100" s="102" t="str">
        <f>IF(AND($AC100="x1",$R100=Basisblatt!$A$85),IF(OR(OR($S100=Basisblatt!$A$51,$S100=Basisblatt!$A$52,$S100=Basisblatt!$A$53,$S100=Basisblatt!$A$54,$S100=Basisblatt!$A$55),AND($T100&lt;&gt;"",$T100&lt;=AG100),AND(U100&lt;&gt;"",$U100&lt;=AH100),$V100=Basisblatt!$A127,$W100=Basisblatt!$A$47)=TRUE,"ja","nein"),"")</f>
        <v/>
      </c>
      <c r="AB100" s="102"/>
      <c r="AC100" s="175" t="str">
        <f t="shared" si="1"/>
        <v>x2</v>
      </c>
      <c r="AD100" s="161"/>
      <c r="AE100" s="19"/>
      <c r="AF100" s="106" t="str">
        <f>IF(AND($AC100="x1",$L100=Basisblatt!$A$85),VLOOKUP($G100,Basisblatt!$A$2:$B$5,2,FALSE),"")</f>
        <v/>
      </c>
      <c r="AG100" s="102" t="str">
        <f>IF(AND($AC100="x1",$R100=Basisblatt!$A$85),Basisblatt!$B$68,"")</f>
        <v/>
      </c>
      <c r="AH100" s="175" t="str">
        <f>IF(AND($AC100="x1",$R100=Basisblatt!$A$85),Basisblatt!$B$69,"")</f>
        <v/>
      </c>
    </row>
    <row r="101" spans="1:34" x14ac:dyDescent="0.25">
      <c r="A101" s="107" t="str">
        <f>IF($AC101="x2","",IF($AC101="x1",IF(OR($L101=Basisblatt!$A$84,$Y101="ja"),"ja","nein"),"N/A"))</f>
        <v/>
      </c>
      <c r="B101" s="192" t="str">
        <f>IF($AC101="x2","",IF($AC101="x1",IF(OR($R101=Basisblatt!$A$84,$AA101="ja"),"ja","nein"),"N/A"))</f>
        <v/>
      </c>
      <c r="C101" s="188"/>
      <c r="D101" s="194"/>
      <c r="E101" s="144"/>
      <c r="F101" s="144"/>
      <c r="G101" s="145"/>
      <c r="H101" s="145"/>
      <c r="I101" s="145"/>
      <c r="J101" s="186"/>
      <c r="K101" s="181"/>
      <c r="L101" s="180" t="str">
        <f>IF($AC101="x1",IF(AND($H101=Basisblatt!$A$11,$J101&gt;=$E$8),Basisblatt!$A$85,Basisblatt!$A$84),"")</f>
        <v/>
      </c>
      <c r="M101" s="145"/>
      <c r="N101" s="145"/>
      <c r="O101" s="145"/>
      <c r="P101" s="178"/>
      <c r="Q101" s="181"/>
      <c r="R101" s="180" t="str">
        <f>IF($AC101="x1",IF(AND($H101=Basisblatt!$A$10,OR($J101&gt;=$E$8,$J101&gt;$E$10)),Basisblatt!$A$85,Basisblatt!$A$84),"")</f>
        <v/>
      </c>
      <c r="S101" s="145"/>
      <c r="T101" s="145"/>
      <c r="U101" s="145"/>
      <c r="V101" s="145"/>
      <c r="W101" s="178"/>
      <c r="X101" s="181"/>
      <c r="Y101" s="180" t="str">
        <f>IF(AND($AC101="x1",$L101=Basisblatt!$A$85),IF(OR($M101=Basisblatt!$A$38,AND($N101&lt;&gt;"",$N101&lt;=$AF101),$O101=Basisblatt!$A$43,AND($J101&lt;=$E$9,$P101=Basisblatt!$A$47))=TRUE,"ja","nein"),"")</f>
        <v/>
      </c>
      <c r="Z101" s="174"/>
      <c r="AA101" s="102" t="str">
        <f>IF(AND($AC101="x1",$R101=Basisblatt!$A$85),IF(OR(OR($S101=Basisblatt!$A$51,$S101=Basisblatt!$A$52,$S101=Basisblatt!$A$53,$S101=Basisblatt!$A$54,$S101=Basisblatt!$A$55),AND($T101&lt;&gt;"",$T101&lt;=AG101),AND(U101&lt;&gt;"",$U101&lt;=AH101),$V101=Basisblatt!$A128,$W101=Basisblatt!$A$47)=TRUE,"ja","nein"),"")</f>
        <v/>
      </c>
      <c r="AB101" s="102"/>
      <c r="AC101" s="175" t="str">
        <f t="shared" si="1"/>
        <v>x2</v>
      </c>
      <c r="AD101" s="161"/>
      <c r="AE101" s="19"/>
      <c r="AF101" s="106" t="str">
        <f>IF(AND($AC101="x1",$L101=Basisblatt!$A$85),VLOOKUP($G101,Basisblatt!$A$2:$B$5,2,FALSE),"")</f>
        <v/>
      </c>
      <c r="AG101" s="102" t="str">
        <f>IF(AND($AC101="x1",$R101=Basisblatt!$A$85),Basisblatt!$B$68,"")</f>
        <v/>
      </c>
      <c r="AH101" s="175" t="str">
        <f>IF(AND($AC101="x1",$R101=Basisblatt!$A$85),Basisblatt!$B$69,"")</f>
        <v/>
      </c>
    </row>
    <row r="102" spans="1:34" x14ac:dyDescent="0.25">
      <c r="A102" s="107" t="str">
        <f>IF($AC102="x2","",IF($AC102="x1",IF(OR($L102=Basisblatt!$A$84,$Y102="ja"),"ja","nein"),"N/A"))</f>
        <v/>
      </c>
      <c r="B102" s="192" t="str">
        <f>IF($AC102="x2","",IF($AC102="x1",IF(OR($R102=Basisblatt!$A$84,$AA102="ja"),"ja","nein"),"N/A"))</f>
        <v/>
      </c>
      <c r="C102" s="188"/>
      <c r="D102" s="194"/>
      <c r="E102" s="144"/>
      <c r="F102" s="144"/>
      <c r="G102" s="145"/>
      <c r="H102" s="145"/>
      <c r="I102" s="145"/>
      <c r="J102" s="186"/>
      <c r="K102" s="181"/>
      <c r="L102" s="180" t="str">
        <f>IF($AC102="x1",IF(AND($H102=Basisblatt!$A$11,$J102&gt;=$E$8),Basisblatt!$A$85,Basisblatt!$A$84),"")</f>
        <v/>
      </c>
      <c r="M102" s="145"/>
      <c r="N102" s="145"/>
      <c r="O102" s="145"/>
      <c r="P102" s="178"/>
      <c r="Q102" s="181"/>
      <c r="R102" s="180" t="str">
        <f>IF($AC102="x1",IF(AND($H102=Basisblatt!$A$10,OR($J102&gt;=$E$8,$J102&gt;$E$10)),Basisblatt!$A$85,Basisblatt!$A$84),"")</f>
        <v/>
      </c>
      <c r="S102" s="145"/>
      <c r="T102" s="145"/>
      <c r="U102" s="145"/>
      <c r="V102" s="145"/>
      <c r="W102" s="178"/>
      <c r="X102" s="181"/>
      <c r="Y102" s="180" t="str">
        <f>IF(AND($AC102="x1",$L102=Basisblatt!$A$85),IF(OR($M102=Basisblatt!$A$38,AND($N102&lt;&gt;"",$N102&lt;=$AF102),$O102=Basisblatt!$A$43,AND($J102&lt;=$E$9,$P102=Basisblatt!$A$47))=TRUE,"ja","nein"),"")</f>
        <v/>
      </c>
      <c r="Z102" s="174"/>
      <c r="AA102" s="102" t="str">
        <f>IF(AND($AC102="x1",$R102=Basisblatt!$A$85),IF(OR(OR($S102=Basisblatt!$A$51,$S102=Basisblatt!$A$52,$S102=Basisblatt!$A$53,$S102=Basisblatt!$A$54,$S102=Basisblatt!$A$55),AND($T102&lt;&gt;"",$T102&lt;=AG102),AND(U102&lt;&gt;"",$U102&lt;=AH102),$V102=Basisblatt!$A129,$W102=Basisblatt!$A$47)=TRUE,"ja","nein"),"")</f>
        <v/>
      </c>
      <c r="AB102" s="102"/>
      <c r="AC102" s="175" t="str">
        <f t="shared" si="1"/>
        <v>x2</v>
      </c>
      <c r="AD102" s="161"/>
      <c r="AE102" s="19"/>
      <c r="AF102" s="106" t="str">
        <f>IF(AND($AC102="x1",$L102=Basisblatt!$A$85),VLOOKUP($G102,Basisblatt!$A$2:$B$5,2,FALSE),"")</f>
        <v/>
      </c>
      <c r="AG102" s="102" t="str">
        <f>IF(AND($AC102="x1",$R102=Basisblatt!$A$85),Basisblatt!$B$68,"")</f>
        <v/>
      </c>
      <c r="AH102" s="175" t="str">
        <f>IF(AND($AC102="x1",$R102=Basisblatt!$A$85),Basisblatt!$B$69,"")</f>
        <v/>
      </c>
    </row>
    <row r="103" spans="1:34" x14ac:dyDescent="0.25">
      <c r="A103" s="107" t="str">
        <f>IF($AC103="x2","",IF($AC103="x1",IF(OR($L103=Basisblatt!$A$84,$Y103="ja"),"ja","nein"),"N/A"))</f>
        <v/>
      </c>
      <c r="B103" s="192" t="str">
        <f>IF($AC103="x2","",IF($AC103="x1",IF(OR($R103=Basisblatt!$A$84,$AA103="ja"),"ja","nein"),"N/A"))</f>
        <v/>
      </c>
      <c r="C103" s="188"/>
      <c r="D103" s="194"/>
      <c r="E103" s="144"/>
      <c r="F103" s="144"/>
      <c r="G103" s="145"/>
      <c r="H103" s="145"/>
      <c r="I103" s="145"/>
      <c r="J103" s="186"/>
      <c r="K103" s="181"/>
      <c r="L103" s="180" t="str">
        <f>IF($AC103="x1",IF(AND($H103=Basisblatt!$A$11,$J103&gt;=$E$8),Basisblatt!$A$85,Basisblatt!$A$84),"")</f>
        <v/>
      </c>
      <c r="M103" s="145"/>
      <c r="N103" s="145"/>
      <c r="O103" s="145"/>
      <c r="P103" s="178"/>
      <c r="Q103" s="181"/>
      <c r="R103" s="180" t="str">
        <f>IF($AC103="x1",IF(AND($H103=Basisblatt!$A$10,OR($J103&gt;=$E$8,$J103&gt;$E$10)),Basisblatt!$A$85,Basisblatt!$A$84),"")</f>
        <v/>
      </c>
      <c r="S103" s="145"/>
      <c r="T103" s="145"/>
      <c r="U103" s="145"/>
      <c r="V103" s="145"/>
      <c r="W103" s="178"/>
      <c r="X103" s="181"/>
      <c r="Y103" s="180" t="str">
        <f>IF(AND($AC103="x1",$L103=Basisblatt!$A$85),IF(OR($M103=Basisblatt!$A$38,AND($N103&lt;&gt;"",$N103&lt;=$AF103),$O103=Basisblatt!$A$43,AND($J103&lt;=$E$9,$P103=Basisblatt!$A$47))=TRUE,"ja","nein"),"")</f>
        <v/>
      </c>
      <c r="Z103" s="174"/>
      <c r="AA103" s="102" t="str">
        <f>IF(AND($AC103="x1",$R103=Basisblatt!$A$85),IF(OR(OR($S103=Basisblatt!$A$51,$S103=Basisblatt!$A$52,$S103=Basisblatt!$A$53,$S103=Basisblatt!$A$54,$S103=Basisblatt!$A$55),AND($T103&lt;&gt;"",$T103&lt;=AG103),AND(U103&lt;&gt;"",$U103&lt;=AH103),$V103=Basisblatt!$A130,$W103=Basisblatt!$A$47)=TRUE,"ja","nein"),"")</f>
        <v/>
      </c>
      <c r="AB103" s="102"/>
      <c r="AC103" s="175" t="str">
        <f t="shared" si="1"/>
        <v>x2</v>
      </c>
      <c r="AD103" s="161"/>
      <c r="AE103" s="19"/>
      <c r="AF103" s="106" t="str">
        <f>IF(AND($AC103="x1",$L103=Basisblatt!$A$85),VLOOKUP($G103,Basisblatt!$A$2:$B$5,2,FALSE),"")</f>
        <v/>
      </c>
      <c r="AG103" s="102" t="str">
        <f>IF(AND($AC103="x1",$R103=Basisblatt!$A$85),Basisblatt!$B$68,"")</f>
        <v/>
      </c>
      <c r="AH103" s="175" t="str">
        <f>IF(AND($AC103="x1",$R103=Basisblatt!$A$85),Basisblatt!$B$69,"")</f>
        <v/>
      </c>
    </row>
    <row r="104" spans="1:34" x14ac:dyDescent="0.25">
      <c r="A104" s="107" t="str">
        <f>IF($AC104="x2","",IF($AC104="x1",IF(OR($L104=Basisblatt!$A$84,$Y104="ja"),"ja","nein"),"N/A"))</f>
        <v/>
      </c>
      <c r="B104" s="192" t="str">
        <f>IF($AC104="x2","",IF($AC104="x1",IF(OR($R104=Basisblatt!$A$84,$AA104="ja"),"ja","nein"),"N/A"))</f>
        <v/>
      </c>
      <c r="C104" s="188"/>
      <c r="D104" s="194"/>
      <c r="E104" s="144"/>
      <c r="F104" s="144"/>
      <c r="G104" s="145"/>
      <c r="H104" s="145"/>
      <c r="I104" s="145"/>
      <c r="J104" s="186"/>
      <c r="K104" s="181"/>
      <c r="L104" s="180" t="str">
        <f>IF($AC104="x1",IF(AND($H104=Basisblatt!$A$11,$J104&gt;=$E$8),Basisblatt!$A$85,Basisblatt!$A$84),"")</f>
        <v/>
      </c>
      <c r="M104" s="145"/>
      <c r="N104" s="145"/>
      <c r="O104" s="145"/>
      <c r="P104" s="178"/>
      <c r="Q104" s="181"/>
      <c r="R104" s="180" t="str">
        <f>IF($AC104="x1",IF(AND($H104=Basisblatt!$A$10,OR($J104&gt;=$E$8,$J104&gt;$E$10)),Basisblatt!$A$85,Basisblatt!$A$84),"")</f>
        <v/>
      </c>
      <c r="S104" s="145"/>
      <c r="T104" s="145"/>
      <c r="U104" s="145"/>
      <c r="V104" s="145"/>
      <c r="W104" s="178"/>
      <c r="X104" s="181"/>
      <c r="Y104" s="180" t="str">
        <f>IF(AND($AC104="x1",$L104=Basisblatt!$A$85),IF(OR($M104=Basisblatt!$A$38,AND($N104&lt;&gt;"",$N104&lt;=$AF104),$O104=Basisblatt!$A$43,AND($J104&lt;=$E$9,$P104=Basisblatt!$A$47))=TRUE,"ja","nein"),"")</f>
        <v/>
      </c>
      <c r="Z104" s="174"/>
      <c r="AA104" s="102" t="str">
        <f>IF(AND($AC104="x1",$R104=Basisblatt!$A$85),IF(OR(OR($S104=Basisblatt!$A$51,$S104=Basisblatt!$A$52,$S104=Basisblatt!$A$53,$S104=Basisblatt!$A$54,$S104=Basisblatt!$A$55),AND($T104&lt;&gt;"",$T104&lt;=AG104),AND(U104&lt;&gt;"",$U104&lt;=AH104),$V104=Basisblatt!$A131,$W104=Basisblatt!$A$47)=TRUE,"ja","nein"),"")</f>
        <v/>
      </c>
      <c r="AB104" s="102"/>
      <c r="AC104" s="175" t="str">
        <f t="shared" si="1"/>
        <v>x2</v>
      </c>
      <c r="AD104" s="161"/>
      <c r="AE104" s="19"/>
      <c r="AF104" s="106" t="str">
        <f>IF(AND($AC104="x1",$L104=Basisblatt!$A$85),VLOOKUP($G104,Basisblatt!$A$2:$B$5,2,FALSE),"")</f>
        <v/>
      </c>
      <c r="AG104" s="102" t="str">
        <f>IF(AND($AC104="x1",$R104=Basisblatt!$A$85),Basisblatt!$B$68,"")</f>
        <v/>
      </c>
      <c r="AH104" s="175" t="str">
        <f>IF(AND($AC104="x1",$R104=Basisblatt!$A$85),Basisblatt!$B$69,"")</f>
        <v/>
      </c>
    </row>
    <row r="105" spans="1:34" x14ac:dyDescent="0.25">
      <c r="A105" s="107" t="str">
        <f>IF($AC105="x2","",IF($AC105="x1",IF(OR($L105=Basisblatt!$A$84,$Y105="ja"),"ja","nein"),"N/A"))</f>
        <v/>
      </c>
      <c r="B105" s="192" t="str">
        <f>IF($AC105="x2","",IF($AC105="x1",IF(OR($R105=Basisblatt!$A$84,$AA105="ja"),"ja","nein"),"N/A"))</f>
        <v/>
      </c>
      <c r="C105" s="188"/>
      <c r="D105" s="194"/>
      <c r="E105" s="144"/>
      <c r="F105" s="144"/>
      <c r="G105" s="145"/>
      <c r="H105" s="145"/>
      <c r="I105" s="145"/>
      <c r="J105" s="186"/>
      <c r="K105" s="181"/>
      <c r="L105" s="180" t="str">
        <f>IF($AC105="x1",IF(AND($H105=Basisblatt!$A$11,$J105&gt;=$E$8),Basisblatt!$A$85,Basisblatt!$A$84),"")</f>
        <v/>
      </c>
      <c r="M105" s="145"/>
      <c r="N105" s="145"/>
      <c r="O105" s="145"/>
      <c r="P105" s="178"/>
      <c r="Q105" s="181"/>
      <c r="R105" s="180" t="str">
        <f>IF($AC105="x1",IF(AND($H105=Basisblatt!$A$10,OR($J105&gt;=$E$8,$J105&gt;$E$10)),Basisblatt!$A$85,Basisblatt!$A$84),"")</f>
        <v/>
      </c>
      <c r="S105" s="145"/>
      <c r="T105" s="145"/>
      <c r="U105" s="145"/>
      <c r="V105" s="145"/>
      <c r="W105" s="178"/>
      <c r="X105" s="181"/>
      <c r="Y105" s="180" t="str">
        <f>IF(AND($AC105="x1",$L105=Basisblatt!$A$85),IF(OR($M105=Basisblatt!$A$38,AND($N105&lt;&gt;"",$N105&lt;=$AF105),$O105=Basisblatt!$A$43,AND($J105&lt;=$E$9,$P105=Basisblatt!$A$47))=TRUE,"ja","nein"),"")</f>
        <v/>
      </c>
      <c r="Z105" s="174"/>
      <c r="AA105" s="102" t="str">
        <f>IF(AND($AC105="x1",$R105=Basisblatt!$A$85),IF(OR(OR($S105=Basisblatt!$A$51,$S105=Basisblatt!$A$52,$S105=Basisblatt!$A$53,$S105=Basisblatt!$A$54,$S105=Basisblatt!$A$55),AND($T105&lt;&gt;"",$T105&lt;=AG105),AND(U105&lt;&gt;"",$U105&lt;=AH105),$V105=Basisblatt!$A132,$W105=Basisblatt!$A$47)=TRUE,"ja","nein"),"")</f>
        <v/>
      </c>
      <c r="AB105" s="102"/>
      <c r="AC105" s="175" t="str">
        <f t="shared" si="1"/>
        <v>x2</v>
      </c>
      <c r="AD105" s="161"/>
      <c r="AE105" s="19"/>
      <c r="AF105" s="106" t="str">
        <f>IF(AND($AC105="x1",$L105=Basisblatt!$A$85),VLOOKUP($G105,Basisblatt!$A$2:$B$5,2,FALSE),"")</f>
        <v/>
      </c>
      <c r="AG105" s="102" t="str">
        <f>IF(AND($AC105="x1",$R105=Basisblatt!$A$85),Basisblatt!$B$68,"")</f>
        <v/>
      </c>
      <c r="AH105" s="175" t="str">
        <f>IF(AND($AC105="x1",$R105=Basisblatt!$A$85),Basisblatt!$B$69,"")</f>
        <v/>
      </c>
    </row>
    <row r="106" spans="1:34" x14ac:dyDescent="0.25">
      <c r="A106" s="107" t="str">
        <f>IF($AC106="x2","",IF($AC106="x1",IF(OR($L106=Basisblatt!$A$84,$Y106="ja"),"ja","nein"),"N/A"))</f>
        <v/>
      </c>
      <c r="B106" s="192" t="str">
        <f>IF($AC106="x2","",IF($AC106="x1",IF(OR($R106=Basisblatt!$A$84,$AA106="ja"),"ja","nein"),"N/A"))</f>
        <v/>
      </c>
      <c r="C106" s="188"/>
      <c r="D106" s="194"/>
      <c r="E106" s="144"/>
      <c r="F106" s="144"/>
      <c r="G106" s="145"/>
      <c r="H106" s="145"/>
      <c r="I106" s="145"/>
      <c r="J106" s="186"/>
      <c r="K106" s="181"/>
      <c r="L106" s="180" t="str">
        <f>IF($AC106="x1",IF(AND($H106=Basisblatt!$A$11,$J106&gt;=$E$8),Basisblatt!$A$85,Basisblatt!$A$84),"")</f>
        <v/>
      </c>
      <c r="M106" s="145"/>
      <c r="N106" s="145"/>
      <c r="O106" s="145"/>
      <c r="P106" s="178"/>
      <c r="Q106" s="181"/>
      <c r="R106" s="180" t="str">
        <f>IF($AC106="x1",IF(AND($H106=Basisblatt!$A$10,OR($J106&gt;=$E$8,$J106&gt;$E$10)),Basisblatt!$A$85,Basisblatt!$A$84),"")</f>
        <v/>
      </c>
      <c r="S106" s="145"/>
      <c r="T106" s="145"/>
      <c r="U106" s="145"/>
      <c r="V106" s="145"/>
      <c r="W106" s="178"/>
      <c r="X106" s="181"/>
      <c r="Y106" s="180" t="str">
        <f>IF(AND($AC106="x1",$L106=Basisblatt!$A$85),IF(OR($M106=Basisblatt!$A$38,AND($N106&lt;&gt;"",$N106&lt;=$AF106),$O106=Basisblatt!$A$43,AND($J106&lt;=$E$9,$P106=Basisblatt!$A$47))=TRUE,"ja","nein"),"")</f>
        <v/>
      </c>
      <c r="Z106" s="174"/>
      <c r="AA106" s="102" t="str">
        <f>IF(AND($AC106="x1",$R106=Basisblatt!$A$85),IF(OR(OR($S106=Basisblatt!$A$51,$S106=Basisblatt!$A$52,$S106=Basisblatt!$A$53,$S106=Basisblatt!$A$54,$S106=Basisblatt!$A$55),AND($T106&lt;&gt;"",$T106&lt;=AG106),AND(U106&lt;&gt;"",$U106&lt;=AH106),$V106=Basisblatt!$A133,$W106=Basisblatt!$A$47)=TRUE,"ja","nein"),"")</f>
        <v/>
      </c>
      <c r="AB106" s="102"/>
      <c r="AC106" s="175" t="str">
        <f t="shared" si="1"/>
        <v>x2</v>
      </c>
      <c r="AD106" s="161"/>
      <c r="AE106" s="19"/>
      <c r="AF106" s="106" t="str">
        <f>IF(AND($AC106="x1",$L106=Basisblatt!$A$85),VLOOKUP($G106,Basisblatt!$A$2:$B$5,2,FALSE),"")</f>
        <v/>
      </c>
      <c r="AG106" s="102" t="str">
        <f>IF(AND($AC106="x1",$R106=Basisblatt!$A$85),Basisblatt!$B$68,"")</f>
        <v/>
      </c>
      <c r="AH106" s="175" t="str">
        <f>IF(AND($AC106="x1",$R106=Basisblatt!$A$85),Basisblatt!$B$69,"")</f>
        <v/>
      </c>
    </row>
    <row r="107" spans="1:34" x14ac:dyDescent="0.25">
      <c r="A107" s="107" t="str">
        <f>IF($AC107="x2","",IF($AC107="x1",IF(OR($L107=Basisblatt!$A$84,$Y107="ja"),"ja","nein"),"N/A"))</f>
        <v/>
      </c>
      <c r="B107" s="192" t="str">
        <f>IF($AC107="x2","",IF($AC107="x1",IF(OR($R107=Basisblatt!$A$84,$AA107="ja"),"ja","nein"),"N/A"))</f>
        <v/>
      </c>
      <c r="C107" s="188"/>
      <c r="D107" s="194"/>
      <c r="E107" s="144"/>
      <c r="F107" s="144"/>
      <c r="G107" s="145"/>
      <c r="H107" s="145"/>
      <c r="I107" s="145"/>
      <c r="J107" s="186"/>
      <c r="K107" s="181"/>
      <c r="L107" s="180" t="str">
        <f>IF($AC107="x1",IF(AND($H107=Basisblatt!$A$11,$J107&gt;=$E$8),Basisblatt!$A$85,Basisblatt!$A$84),"")</f>
        <v/>
      </c>
      <c r="M107" s="145"/>
      <c r="N107" s="145"/>
      <c r="O107" s="145"/>
      <c r="P107" s="178"/>
      <c r="Q107" s="181"/>
      <c r="R107" s="180" t="str">
        <f>IF($AC107="x1",IF(AND($H107=Basisblatt!$A$10,OR($J107&gt;=$E$8,$J107&gt;$E$10)),Basisblatt!$A$85,Basisblatt!$A$84),"")</f>
        <v/>
      </c>
      <c r="S107" s="145"/>
      <c r="T107" s="145"/>
      <c r="U107" s="145"/>
      <c r="V107" s="145"/>
      <c r="W107" s="178"/>
      <c r="X107" s="181"/>
      <c r="Y107" s="180" t="str">
        <f>IF(AND($AC107="x1",$L107=Basisblatt!$A$85),IF(OR($M107=Basisblatt!$A$38,AND($N107&lt;&gt;"",$N107&lt;=$AF107),$O107=Basisblatt!$A$43,AND($J107&lt;=$E$9,$P107=Basisblatt!$A$47))=TRUE,"ja","nein"),"")</f>
        <v/>
      </c>
      <c r="Z107" s="174"/>
      <c r="AA107" s="102" t="str">
        <f>IF(AND($AC107="x1",$R107=Basisblatt!$A$85),IF(OR(OR($S107=Basisblatt!$A$51,$S107=Basisblatt!$A$52,$S107=Basisblatt!$A$53,$S107=Basisblatt!$A$54,$S107=Basisblatt!$A$55),AND($T107&lt;&gt;"",$T107&lt;=AG107),AND(U107&lt;&gt;"",$U107&lt;=AH107),$V107=Basisblatt!$A134,$W107=Basisblatt!$A$47)=TRUE,"ja","nein"),"")</f>
        <v/>
      </c>
      <c r="AB107" s="102"/>
      <c r="AC107" s="175" t="str">
        <f t="shared" si="1"/>
        <v>x2</v>
      </c>
      <c r="AD107" s="161"/>
      <c r="AE107" s="19"/>
      <c r="AF107" s="106" t="str">
        <f>IF(AND($AC107="x1",$L107=Basisblatt!$A$85),VLOOKUP($G107,Basisblatt!$A$2:$B$5,2,FALSE),"")</f>
        <v/>
      </c>
      <c r="AG107" s="102" t="str">
        <f>IF(AND($AC107="x1",$R107=Basisblatt!$A$85),Basisblatt!$B$68,"")</f>
        <v/>
      </c>
      <c r="AH107" s="175" t="str">
        <f>IF(AND($AC107="x1",$R107=Basisblatt!$A$85),Basisblatt!$B$69,"")</f>
        <v/>
      </c>
    </row>
    <row r="108" spans="1:34" x14ac:dyDescent="0.25">
      <c r="A108" s="107" t="str">
        <f>IF($AC108="x2","",IF($AC108="x1",IF(OR($L108=Basisblatt!$A$84,$Y108="ja"),"ja","nein"),"N/A"))</f>
        <v/>
      </c>
      <c r="B108" s="192" t="str">
        <f>IF($AC108="x2","",IF($AC108="x1",IF(OR($R108=Basisblatt!$A$84,$AA108="ja"),"ja","nein"),"N/A"))</f>
        <v/>
      </c>
      <c r="C108" s="188"/>
      <c r="D108" s="194"/>
      <c r="E108" s="144"/>
      <c r="F108" s="144"/>
      <c r="G108" s="145"/>
      <c r="H108" s="145"/>
      <c r="I108" s="145"/>
      <c r="J108" s="186"/>
      <c r="K108" s="181"/>
      <c r="L108" s="180" t="str">
        <f>IF($AC108="x1",IF(AND($H108=Basisblatt!$A$11,$J108&gt;=$E$8),Basisblatt!$A$85,Basisblatt!$A$84),"")</f>
        <v/>
      </c>
      <c r="M108" s="145"/>
      <c r="N108" s="145"/>
      <c r="O108" s="145"/>
      <c r="P108" s="178"/>
      <c r="Q108" s="181"/>
      <c r="R108" s="180" t="str">
        <f>IF($AC108="x1",IF(AND($H108=Basisblatt!$A$10,OR($J108&gt;=$E$8,$J108&gt;$E$10)),Basisblatt!$A$85,Basisblatt!$A$84),"")</f>
        <v/>
      </c>
      <c r="S108" s="145"/>
      <c r="T108" s="145"/>
      <c r="U108" s="145"/>
      <c r="V108" s="145"/>
      <c r="W108" s="178"/>
      <c r="X108" s="181"/>
      <c r="Y108" s="180" t="str">
        <f>IF(AND($AC108="x1",$L108=Basisblatt!$A$85),IF(OR($M108=Basisblatt!$A$38,AND($N108&lt;&gt;"",$N108&lt;=$AF108),$O108=Basisblatt!$A$43,AND($J108&lt;=$E$9,$P108=Basisblatt!$A$47))=TRUE,"ja","nein"),"")</f>
        <v/>
      </c>
      <c r="Z108" s="174"/>
      <c r="AA108" s="102" t="str">
        <f>IF(AND($AC108="x1",$R108=Basisblatt!$A$85),IF(OR(OR($S108=Basisblatt!$A$51,$S108=Basisblatt!$A$52,$S108=Basisblatt!$A$53,$S108=Basisblatt!$A$54,$S108=Basisblatt!$A$55),AND($T108&lt;&gt;"",$T108&lt;=AG108),AND(U108&lt;&gt;"",$U108&lt;=AH108),$V108=Basisblatt!$A135,$W108=Basisblatt!$A$47)=TRUE,"ja","nein"),"")</f>
        <v/>
      </c>
      <c r="AB108" s="102"/>
      <c r="AC108" s="175" t="str">
        <f t="shared" si="1"/>
        <v>x2</v>
      </c>
      <c r="AD108" s="161"/>
      <c r="AE108" s="19"/>
      <c r="AF108" s="106" t="str">
        <f>IF(AND($AC108="x1",$L108=Basisblatt!$A$85),VLOOKUP($G108,Basisblatt!$A$2:$B$5,2,FALSE),"")</f>
        <v/>
      </c>
      <c r="AG108" s="102" t="str">
        <f>IF(AND($AC108="x1",$R108=Basisblatt!$A$85),Basisblatt!$B$68,"")</f>
        <v/>
      </c>
      <c r="AH108" s="175" t="str">
        <f>IF(AND($AC108="x1",$R108=Basisblatt!$A$85),Basisblatt!$B$69,"")</f>
        <v/>
      </c>
    </row>
    <row r="109" spans="1:34" x14ac:dyDescent="0.25">
      <c r="A109" s="107" t="str">
        <f>IF($AC109="x2","",IF($AC109="x1",IF(OR($L109=Basisblatt!$A$84,$Y109="ja"),"ja","nein"),"N/A"))</f>
        <v/>
      </c>
      <c r="B109" s="192" t="str">
        <f>IF($AC109="x2","",IF($AC109="x1",IF(OR($R109=Basisblatt!$A$84,$AA109="ja"),"ja","nein"),"N/A"))</f>
        <v/>
      </c>
      <c r="C109" s="188"/>
      <c r="D109" s="194"/>
      <c r="E109" s="144"/>
      <c r="F109" s="144"/>
      <c r="G109" s="145"/>
      <c r="H109" s="145"/>
      <c r="I109" s="145"/>
      <c r="J109" s="186"/>
      <c r="K109" s="181"/>
      <c r="L109" s="180" t="str">
        <f>IF($AC109="x1",IF(AND($H109=Basisblatt!$A$11,$J109&gt;=$E$8),Basisblatt!$A$85,Basisblatt!$A$84),"")</f>
        <v/>
      </c>
      <c r="M109" s="145"/>
      <c r="N109" s="145"/>
      <c r="O109" s="145"/>
      <c r="P109" s="178"/>
      <c r="Q109" s="181"/>
      <c r="R109" s="180" t="str">
        <f>IF($AC109="x1",IF(AND($H109=Basisblatt!$A$10,OR($J109&gt;=$E$8,$J109&gt;$E$10)),Basisblatt!$A$85,Basisblatt!$A$84),"")</f>
        <v/>
      </c>
      <c r="S109" s="145"/>
      <c r="T109" s="145"/>
      <c r="U109" s="145"/>
      <c r="V109" s="145"/>
      <c r="W109" s="178"/>
      <c r="X109" s="181"/>
      <c r="Y109" s="180" t="str">
        <f>IF(AND($AC109="x1",$L109=Basisblatt!$A$85),IF(OR($M109=Basisblatt!$A$38,AND($N109&lt;&gt;"",$N109&lt;=$AF109),$O109=Basisblatt!$A$43,AND($J109&lt;=$E$9,$P109=Basisblatt!$A$47))=TRUE,"ja","nein"),"")</f>
        <v/>
      </c>
      <c r="Z109" s="174"/>
      <c r="AA109" s="102" t="str">
        <f>IF(AND($AC109="x1",$R109=Basisblatt!$A$85),IF(OR(OR($S109=Basisblatt!$A$51,$S109=Basisblatt!$A$52,$S109=Basisblatt!$A$53,$S109=Basisblatt!$A$54,$S109=Basisblatt!$A$55),AND($T109&lt;&gt;"",$T109&lt;=AG109),AND(U109&lt;&gt;"",$U109&lt;=AH109),$V109=Basisblatt!$A136,$W109=Basisblatt!$A$47)=TRUE,"ja","nein"),"")</f>
        <v/>
      </c>
      <c r="AB109" s="102"/>
      <c r="AC109" s="175" t="str">
        <f t="shared" si="1"/>
        <v>x2</v>
      </c>
      <c r="AD109" s="161"/>
      <c r="AE109" s="19"/>
      <c r="AF109" s="106" t="str">
        <f>IF(AND($AC109="x1",$L109=Basisblatt!$A$85),VLOOKUP($G109,Basisblatt!$A$2:$B$5,2,FALSE),"")</f>
        <v/>
      </c>
      <c r="AG109" s="102" t="str">
        <f>IF(AND($AC109="x1",$R109=Basisblatt!$A$85),Basisblatt!$B$68,"")</f>
        <v/>
      </c>
      <c r="AH109" s="175" t="str">
        <f>IF(AND($AC109="x1",$R109=Basisblatt!$A$85),Basisblatt!$B$69,"")</f>
        <v/>
      </c>
    </row>
    <row r="110" spans="1:34" x14ac:dyDescent="0.25">
      <c r="A110" s="107" t="str">
        <f>IF($AC110="x2","",IF($AC110="x1",IF(OR($L110=Basisblatt!$A$84,$Y110="ja"),"ja","nein"),"N/A"))</f>
        <v/>
      </c>
      <c r="B110" s="192" t="str">
        <f>IF($AC110="x2","",IF($AC110="x1",IF(OR($R110=Basisblatt!$A$84,$AA110="ja"),"ja","nein"),"N/A"))</f>
        <v/>
      </c>
      <c r="C110" s="188"/>
      <c r="D110" s="194"/>
      <c r="E110" s="144"/>
      <c r="F110" s="144"/>
      <c r="G110" s="145"/>
      <c r="H110" s="145"/>
      <c r="I110" s="145"/>
      <c r="J110" s="186"/>
      <c r="K110" s="181"/>
      <c r="L110" s="180" t="str">
        <f>IF($AC110="x1",IF(AND($H110=Basisblatt!$A$11,$J110&gt;=$E$8),Basisblatt!$A$85,Basisblatt!$A$84),"")</f>
        <v/>
      </c>
      <c r="M110" s="145"/>
      <c r="N110" s="145"/>
      <c r="O110" s="145"/>
      <c r="P110" s="178"/>
      <c r="Q110" s="181"/>
      <c r="R110" s="180" t="str">
        <f>IF($AC110="x1",IF(AND($H110=Basisblatt!$A$10,OR($J110&gt;=$E$8,$J110&gt;$E$10)),Basisblatt!$A$85,Basisblatt!$A$84),"")</f>
        <v/>
      </c>
      <c r="S110" s="145"/>
      <c r="T110" s="145"/>
      <c r="U110" s="145"/>
      <c r="V110" s="145"/>
      <c r="W110" s="178"/>
      <c r="X110" s="181"/>
      <c r="Y110" s="180" t="str">
        <f>IF(AND($AC110="x1",$L110=Basisblatt!$A$85),IF(OR($M110=Basisblatt!$A$38,AND($N110&lt;&gt;"",$N110&lt;=$AF110),$O110=Basisblatt!$A$43,AND($J110&lt;=$E$9,$P110=Basisblatt!$A$47))=TRUE,"ja","nein"),"")</f>
        <v/>
      </c>
      <c r="Z110" s="174"/>
      <c r="AA110" s="102" t="str">
        <f>IF(AND($AC110="x1",$R110=Basisblatt!$A$85),IF(OR(OR($S110=Basisblatt!$A$51,$S110=Basisblatt!$A$52,$S110=Basisblatt!$A$53,$S110=Basisblatt!$A$54,$S110=Basisblatt!$A$55),AND($T110&lt;&gt;"",$T110&lt;=AG110),AND(U110&lt;&gt;"",$U110&lt;=AH110),$V110=Basisblatt!$A137,$W110=Basisblatt!$A$47)=TRUE,"ja","nein"),"")</f>
        <v/>
      </c>
      <c r="AB110" s="102"/>
      <c r="AC110" s="175" t="str">
        <f t="shared" si="1"/>
        <v>x2</v>
      </c>
      <c r="AD110" s="161"/>
      <c r="AE110" s="19"/>
      <c r="AF110" s="106" t="str">
        <f>IF(AND($AC110="x1",$L110=Basisblatt!$A$85),VLOOKUP($G110,Basisblatt!$A$2:$B$5,2,FALSE),"")</f>
        <v/>
      </c>
      <c r="AG110" s="102" t="str">
        <f>IF(AND($AC110="x1",$R110=Basisblatt!$A$85),Basisblatt!$B$68,"")</f>
        <v/>
      </c>
      <c r="AH110" s="175" t="str">
        <f>IF(AND($AC110="x1",$R110=Basisblatt!$A$85),Basisblatt!$B$69,"")</f>
        <v/>
      </c>
    </row>
    <row r="111" spans="1:34" x14ac:dyDescent="0.25">
      <c r="A111" s="107" t="str">
        <f>IF($AC111="x2","",IF($AC111="x1",IF(OR($L111=Basisblatt!$A$84,$Y111="ja"),"ja","nein"),"N/A"))</f>
        <v/>
      </c>
      <c r="B111" s="192" t="str">
        <f>IF($AC111="x2","",IF($AC111="x1",IF(OR($R111=Basisblatt!$A$84,$AA111="ja"),"ja","nein"),"N/A"))</f>
        <v/>
      </c>
      <c r="C111" s="188"/>
      <c r="D111" s="194"/>
      <c r="E111" s="144"/>
      <c r="F111" s="144"/>
      <c r="G111" s="145"/>
      <c r="H111" s="145"/>
      <c r="I111" s="145"/>
      <c r="J111" s="186"/>
      <c r="K111" s="181"/>
      <c r="L111" s="180" t="str">
        <f>IF($AC111="x1",IF(AND($H111=Basisblatt!$A$11,$J111&gt;=$E$8),Basisblatt!$A$85,Basisblatt!$A$84),"")</f>
        <v/>
      </c>
      <c r="M111" s="145"/>
      <c r="N111" s="145"/>
      <c r="O111" s="145"/>
      <c r="P111" s="178"/>
      <c r="Q111" s="181"/>
      <c r="R111" s="180" t="str">
        <f>IF($AC111="x1",IF(AND($H111=Basisblatt!$A$10,OR($J111&gt;=$E$8,$J111&gt;$E$10)),Basisblatt!$A$85,Basisblatt!$A$84),"")</f>
        <v/>
      </c>
      <c r="S111" s="145"/>
      <c r="T111" s="145"/>
      <c r="U111" s="145"/>
      <c r="V111" s="145"/>
      <c r="W111" s="178"/>
      <c r="X111" s="181"/>
      <c r="Y111" s="180" t="str">
        <f>IF(AND($AC111="x1",$L111=Basisblatt!$A$85),IF(OR($M111=Basisblatt!$A$38,AND($N111&lt;&gt;"",$N111&lt;=$AF111),$O111=Basisblatt!$A$43,AND($J111&lt;=$E$9,$P111=Basisblatt!$A$47))=TRUE,"ja","nein"),"")</f>
        <v/>
      </c>
      <c r="Z111" s="174"/>
      <c r="AA111" s="102" t="str">
        <f>IF(AND($AC111="x1",$R111=Basisblatt!$A$85),IF(OR(OR($S111=Basisblatt!$A$51,$S111=Basisblatt!$A$52,$S111=Basisblatt!$A$53,$S111=Basisblatt!$A$54,$S111=Basisblatt!$A$55),AND($T111&lt;&gt;"",$T111&lt;=AG111),AND(U111&lt;&gt;"",$U111&lt;=AH111),$V111=Basisblatt!$A138,$W111=Basisblatt!$A$47)=TRUE,"ja","nein"),"")</f>
        <v/>
      </c>
      <c r="AB111" s="102"/>
      <c r="AC111" s="175" t="str">
        <f t="shared" si="1"/>
        <v>x2</v>
      </c>
      <c r="AD111" s="161"/>
      <c r="AE111" s="19"/>
      <c r="AF111" s="106" t="str">
        <f>IF(AND($AC111="x1",$L111=Basisblatt!$A$85),VLOOKUP($G111,Basisblatt!$A$2:$B$5,2,FALSE),"")</f>
        <v/>
      </c>
      <c r="AG111" s="102" t="str">
        <f>IF(AND($AC111="x1",$R111=Basisblatt!$A$85),Basisblatt!$B$68,"")</f>
        <v/>
      </c>
      <c r="AH111" s="175" t="str">
        <f>IF(AND($AC111="x1",$R111=Basisblatt!$A$85),Basisblatt!$B$69,"")</f>
        <v/>
      </c>
    </row>
    <row r="112" spans="1:34" x14ac:dyDescent="0.25">
      <c r="A112" s="107" t="str">
        <f>IF($AC112="x2","",IF($AC112="x1",IF(OR($L112=Basisblatt!$A$84,$Y112="ja"),"ja","nein"),"N/A"))</f>
        <v/>
      </c>
      <c r="B112" s="192" t="str">
        <f>IF($AC112="x2","",IF($AC112="x1",IF(OR($R112=Basisblatt!$A$84,$AA112="ja"),"ja","nein"),"N/A"))</f>
        <v/>
      </c>
      <c r="C112" s="188"/>
      <c r="D112" s="194"/>
      <c r="E112" s="144"/>
      <c r="F112" s="144"/>
      <c r="G112" s="145"/>
      <c r="H112" s="145"/>
      <c r="I112" s="145"/>
      <c r="J112" s="186"/>
      <c r="K112" s="181"/>
      <c r="L112" s="180" t="str">
        <f>IF($AC112="x1",IF(AND($H112=Basisblatt!$A$11,$J112&gt;=$E$8),Basisblatt!$A$85,Basisblatt!$A$84),"")</f>
        <v/>
      </c>
      <c r="M112" s="145"/>
      <c r="N112" s="145"/>
      <c r="O112" s="145"/>
      <c r="P112" s="178"/>
      <c r="Q112" s="181"/>
      <c r="R112" s="180" t="str">
        <f>IF($AC112="x1",IF(AND($H112=Basisblatt!$A$10,OR($J112&gt;=$E$8,$J112&gt;$E$10)),Basisblatt!$A$85,Basisblatt!$A$84),"")</f>
        <v/>
      </c>
      <c r="S112" s="145"/>
      <c r="T112" s="145"/>
      <c r="U112" s="145"/>
      <c r="V112" s="145"/>
      <c r="W112" s="178"/>
      <c r="X112" s="181"/>
      <c r="Y112" s="180" t="str">
        <f>IF(AND($AC112="x1",$L112=Basisblatt!$A$85),IF(OR($M112=Basisblatt!$A$38,AND($N112&lt;&gt;"",$N112&lt;=$AF112),$O112=Basisblatt!$A$43,AND($J112&lt;=$E$9,$P112=Basisblatt!$A$47))=TRUE,"ja","nein"),"")</f>
        <v/>
      </c>
      <c r="Z112" s="174"/>
      <c r="AA112" s="102" t="str">
        <f>IF(AND($AC112="x1",$R112=Basisblatt!$A$85),IF(OR(OR($S112=Basisblatt!$A$51,$S112=Basisblatt!$A$52,$S112=Basisblatt!$A$53,$S112=Basisblatt!$A$54,$S112=Basisblatt!$A$55),AND($T112&lt;&gt;"",$T112&lt;=AG112),AND(U112&lt;&gt;"",$U112&lt;=AH112),$V112=Basisblatt!$A139,$W112=Basisblatt!$A$47)=TRUE,"ja","nein"),"")</f>
        <v/>
      </c>
      <c r="AB112" s="102"/>
      <c r="AC112" s="175" t="str">
        <f t="shared" si="1"/>
        <v>x2</v>
      </c>
      <c r="AD112" s="161"/>
      <c r="AE112" s="19"/>
      <c r="AF112" s="106" t="str">
        <f>IF(AND($AC112="x1",$L112=Basisblatt!$A$85),VLOOKUP($G112,Basisblatt!$A$2:$B$5,2,FALSE),"")</f>
        <v/>
      </c>
      <c r="AG112" s="102" t="str">
        <f>IF(AND($AC112="x1",$R112=Basisblatt!$A$85),Basisblatt!$B$68,"")</f>
        <v/>
      </c>
      <c r="AH112" s="175" t="str">
        <f>IF(AND($AC112="x1",$R112=Basisblatt!$A$85),Basisblatt!$B$69,"")</f>
        <v/>
      </c>
    </row>
    <row r="113" spans="1:34" x14ac:dyDescent="0.25">
      <c r="A113" s="107" t="str">
        <f>IF($AC113="x2","",IF($AC113="x1",IF(OR($L113=Basisblatt!$A$84,$Y113="ja"),"ja","nein"),"N/A"))</f>
        <v/>
      </c>
      <c r="B113" s="192" t="str">
        <f>IF($AC113="x2","",IF($AC113="x1",IF(OR($R113=Basisblatt!$A$84,$AA113="ja"),"ja","nein"),"N/A"))</f>
        <v/>
      </c>
      <c r="C113" s="188"/>
      <c r="D113" s="194"/>
      <c r="E113" s="144"/>
      <c r="F113" s="144"/>
      <c r="G113" s="145"/>
      <c r="H113" s="145"/>
      <c r="I113" s="145"/>
      <c r="J113" s="186"/>
      <c r="K113" s="181"/>
      <c r="L113" s="180" t="str">
        <f>IF($AC113="x1",IF(AND($H113=Basisblatt!$A$11,$J113&gt;=$E$8),Basisblatt!$A$85,Basisblatt!$A$84),"")</f>
        <v/>
      </c>
      <c r="M113" s="145"/>
      <c r="N113" s="145"/>
      <c r="O113" s="145"/>
      <c r="P113" s="178"/>
      <c r="Q113" s="181"/>
      <c r="R113" s="180" t="str">
        <f>IF($AC113="x1",IF(AND($H113=Basisblatt!$A$10,OR($J113&gt;=$E$8,$J113&gt;$E$10)),Basisblatt!$A$85,Basisblatt!$A$84),"")</f>
        <v/>
      </c>
      <c r="S113" s="145"/>
      <c r="T113" s="145"/>
      <c r="U113" s="145"/>
      <c r="V113" s="145"/>
      <c r="W113" s="178"/>
      <c r="X113" s="181"/>
      <c r="Y113" s="180" t="str">
        <f>IF(AND($AC113="x1",$L113=Basisblatt!$A$85),IF(OR($M113=Basisblatt!$A$38,AND($N113&lt;&gt;"",$N113&lt;=$AF113),$O113=Basisblatt!$A$43,AND($J113&lt;=$E$9,$P113=Basisblatt!$A$47))=TRUE,"ja","nein"),"")</f>
        <v/>
      </c>
      <c r="Z113" s="174"/>
      <c r="AA113" s="102" t="str">
        <f>IF(AND($AC113="x1",$R113=Basisblatt!$A$85),IF(OR(OR($S113=Basisblatt!$A$51,$S113=Basisblatt!$A$52,$S113=Basisblatt!$A$53,$S113=Basisblatt!$A$54,$S113=Basisblatt!$A$55),AND($T113&lt;&gt;"",$T113&lt;=AG113),AND(U113&lt;&gt;"",$U113&lt;=AH113),$V113=Basisblatt!$A140,$W113=Basisblatt!$A$47)=TRUE,"ja","nein"),"")</f>
        <v/>
      </c>
      <c r="AB113" s="102"/>
      <c r="AC113" s="175" t="str">
        <f t="shared" si="1"/>
        <v>x2</v>
      </c>
      <c r="AD113" s="161"/>
      <c r="AE113" s="19"/>
      <c r="AF113" s="106" t="str">
        <f>IF(AND($AC113="x1",$L113=Basisblatt!$A$85),VLOOKUP($G113,Basisblatt!$A$2:$B$5,2,FALSE),"")</f>
        <v/>
      </c>
      <c r="AG113" s="102" t="str">
        <f>IF(AND($AC113="x1",$R113=Basisblatt!$A$85),Basisblatt!$B$68,"")</f>
        <v/>
      </c>
      <c r="AH113" s="175" t="str">
        <f>IF(AND($AC113="x1",$R113=Basisblatt!$A$85),Basisblatt!$B$69,"")</f>
        <v/>
      </c>
    </row>
    <row r="114" spans="1:34" x14ac:dyDescent="0.25">
      <c r="A114" s="107" t="str">
        <f>IF($AC114="x2","",IF($AC114="x1",IF(OR($L114=Basisblatt!$A$84,$Y114="ja"),"ja","nein"),"N/A"))</f>
        <v/>
      </c>
      <c r="B114" s="192" t="str">
        <f>IF($AC114="x2","",IF($AC114="x1",IF(OR($R114=Basisblatt!$A$84,$AA114="ja"),"ja","nein"),"N/A"))</f>
        <v/>
      </c>
      <c r="C114" s="188"/>
      <c r="D114" s="194"/>
      <c r="E114" s="144"/>
      <c r="F114" s="144"/>
      <c r="G114" s="145"/>
      <c r="H114" s="145"/>
      <c r="I114" s="145"/>
      <c r="J114" s="186"/>
      <c r="K114" s="181"/>
      <c r="L114" s="180" t="str">
        <f>IF($AC114="x1",IF(AND($H114=Basisblatt!$A$11,$J114&gt;=$E$8),Basisblatt!$A$85,Basisblatt!$A$84),"")</f>
        <v/>
      </c>
      <c r="M114" s="145"/>
      <c r="N114" s="145"/>
      <c r="O114" s="145"/>
      <c r="P114" s="178"/>
      <c r="Q114" s="181"/>
      <c r="R114" s="180" t="str">
        <f>IF($AC114="x1",IF(AND($H114=Basisblatt!$A$10,OR($J114&gt;=$E$8,$J114&gt;$E$10)),Basisblatt!$A$85,Basisblatt!$A$84),"")</f>
        <v/>
      </c>
      <c r="S114" s="145"/>
      <c r="T114" s="145"/>
      <c r="U114" s="145"/>
      <c r="V114" s="145"/>
      <c r="W114" s="178"/>
      <c r="X114" s="181"/>
      <c r="Y114" s="180" t="str">
        <f>IF(AND($AC114="x1",$L114=Basisblatt!$A$85),IF(OR($M114=Basisblatt!$A$38,AND($N114&lt;&gt;"",$N114&lt;=$AF114),$O114=Basisblatt!$A$43,AND($J114&lt;=$E$9,$P114=Basisblatt!$A$47))=TRUE,"ja","nein"),"")</f>
        <v/>
      </c>
      <c r="Z114" s="174"/>
      <c r="AA114" s="102" t="str">
        <f>IF(AND($AC114="x1",$R114=Basisblatt!$A$85),IF(OR(OR($S114=Basisblatt!$A$51,$S114=Basisblatt!$A$52,$S114=Basisblatt!$A$53,$S114=Basisblatt!$A$54,$S114=Basisblatt!$A$55),AND($T114&lt;&gt;"",$T114&lt;=AG114),AND(U114&lt;&gt;"",$U114&lt;=AH114),$V114=Basisblatt!$A141,$W114=Basisblatt!$A$47)=TRUE,"ja","nein"),"")</f>
        <v/>
      </c>
      <c r="AB114" s="102"/>
      <c r="AC114" s="175" t="str">
        <f t="shared" si="1"/>
        <v>x2</v>
      </c>
      <c r="AD114" s="161"/>
      <c r="AE114" s="19"/>
      <c r="AF114" s="106" t="str">
        <f>IF(AND($AC114="x1",$L114=Basisblatt!$A$85),VLOOKUP($G114,Basisblatt!$A$2:$B$5,2,FALSE),"")</f>
        <v/>
      </c>
      <c r="AG114" s="102" t="str">
        <f>IF(AND($AC114="x1",$R114=Basisblatt!$A$85),Basisblatt!$B$68,"")</f>
        <v/>
      </c>
      <c r="AH114" s="175" t="str">
        <f>IF(AND($AC114="x1",$R114=Basisblatt!$A$85),Basisblatt!$B$69,"")</f>
        <v/>
      </c>
    </row>
    <row r="115" spans="1:34" x14ac:dyDescent="0.25">
      <c r="A115" s="107" t="str">
        <f>IF($AC115="x2","",IF($AC115="x1",IF(OR($L115=Basisblatt!$A$84,$Y115="ja"),"ja","nein"),"N/A"))</f>
        <v/>
      </c>
      <c r="B115" s="192" t="str">
        <f>IF($AC115="x2","",IF($AC115="x1",IF(OR($R115=Basisblatt!$A$84,$AA115="ja"),"ja","nein"),"N/A"))</f>
        <v/>
      </c>
      <c r="C115" s="188"/>
      <c r="D115" s="194"/>
      <c r="E115" s="144"/>
      <c r="F115" s="144"/>
      <c r="G115" s="145"/>
      <c r="H115" s="145"/>
      <c r="I115" s="145"/>
      <c r="J115" s="186"/>
      <c r="K115" s="181"/>
      <c r="L115" s="180" t="str">
        <f>IF($AC115="x1",IF(AND($H115=Basisblatt!$A$11,$J115&gt;=$E$8),Basisblatt!$A$85,Basisblatt!$A$84),"")</f>
        <v/>
      </c>
      <c r="M115" s="145"/>
      <c r="N115" s="145"/>
      <c r="O115" s="145"/>
      <c r="P115" s="178"/>
      <c r="Q115" s="181"/>
      <c r="R115" s="180" t="str">
        <f>IF($AC115="x1",IF(AND($H115=Basisblatt!$A$10,OR($J115&gt;=$E$8,$J115&gt;$E$10)),Basisblatt!$A$85,Basisblatt!$A$84),"")</f>
        <v/>
      </c>
      <c r="S115" s="145"/>
      <c r="T115" s="145"/>
      <c r="U115" s="145"/>
      <c r="V115" s="145"/>
      <c r="W115" s="178"/>
      <c r="X115" s="181"/>
      <c r="Y115" s="180" t="str">
        <f>IF(AND($AC115="x1",$L115=Basisblatt!$A$85),IF(OR($M115=Basisblatt!$A$38,AND($N115&lt;&gt;"",$N115&lt;=$AF115),$O115=Basisblatt!$A$43,AND($J115&lt;=$E$9,$P115=Basisblatt!$A$47))=TRUE,"ja","nein"),"")</f>
        <v/>
      </c>
      <c r="Z115" s="174"/>
      <c r="AA115" s="102" t="str">
        <f>IF(AND($AC115="x1",$R115=Basisblatt!$A$85),IF(OR(OR($S115=Basisblatt!$A$51,$S115=Basisblatt!$A$52,$S115=Basisblatt!$A$53,$S115=Basisblatt!$A$54,$S115=Basisblatt!$A$55),AND($T115&lt;&gt;"",$T115&lt;=AG115),AND(U115&lt;&gt;"",$U115&lt;=AH115),$V115=Basisblatt!$A142,$W115=Basisblatt!$A$47)=TRUE,"ja","nein"),"")</f>
        <v/>
      </c>
      <c r="AB115" s="102"/>
      <c r="AC115" s="175" t="str">
        <f t="shared" si="1"/>
        <v>x2</v>
      </c>
      <c r="AD115" s="161"/>
      <c r="AE115" s="19"/>
      <c r="AF115" s="106" t="str">
        <f>IF(AND($AC115="x1",$L115=Basisblatt!$A$85),VLOOKUP($G115,Basisblatt!$A$2:$B$5,2,FALSE),"")</f>
        <v/>
      </c>
      <c r="AG115" s="102" t="str">
        <f>IF(AND($AC115="x1",$R115=Basisblatt!$A$85),Basisblatt!$B$68,"")</f>
        <v/>
      </c>
      <c r="AH115" s="175" t="str">
        <f>IF(AND($AC115="x1",$R115=Basisblatt!$A$85),Basisblatt!$B$69,"")</f>
        <v/>
      </c>
    </row>
    <row r="116" spans="1:34" x14ac:dyDescent="0.25">
      <c r="A116" s="107" t="str">
        <f>IF($AC116="x2","",IF($AC116="x1",IF(OR($L116=Basisblatt!$A$84,$Y116="ja"),"ja","nein"),"N/A"))</f>
        <v/>
      </c>
      <c r="B116" s="192" t="str">
        <f>IF($AC116="x2","",IF($AC116="x1",IF(OR($R116=Basisblatt!$A$84,$AA116="ja"),"ja","nein"),"N/A"))</f>
        <v/>
      </c>
      <c r="C116" s="188"/>
      <c r="D116" s="194"/>
      <c r="E116" s="144"/>
      <c r="F116" s="144"/>
      <c r="G116" s="145"/>
      <c r="H116" s="145"/>
      <c r="I116" s="145"/>
      <c r="J116" s="186"/>
      <c r="K116" s="181"/>
      <c r="L116" s="180" t="str">
        <f>IF($AC116="x1",IF(AND($H116=Basisblatt!$A$11,$J116&gt;=$E$8),Basisblatt!$A$85,Basisblatt!$A$84),"")</f>
        <v/>
      </c>
      <c r="M116" s="145"/>
      <c r="N116" s="145"/>
      <c r="O116" s="145"/>
      <c r="P116" s="178"/>
      <c r="Q116" s="181"/>
      <c r="R116" s="180" t="str">
        <f>IF($AC116="x1",IF(AND($H116=Basisblatt!$A$10,OR($J116&gt;=$E$8,$J116&gt;$E$10)),Basisblatt!$A$85,Basisblatt!$A$84),"")</f>
        <v/>
      </c>
      <c r="S116" s="145"/>
      <c r="T116" s="145"/>
      <c r="U116" s="145"/>
      <c r="V116" s="145"/>
      <c r="W116" s="178"/>
      <c r="X116" s="181"/>
      <c r="Y116" s="180" t="str">
        <f>IF(AND($AC116="x1",$L116=Basisblatt!$A$85),IF(OR($M116=Basisblatt!$A$38,AND($N116&lt;&gt;"",$N116&lt;=$AF116),$O116=Basisblatt!$A$43,AND($J116&lt;=$E$9,$P116=Basisblatt!$A$47))=TRUE,"ja","nein"),"")</f>
        <v/>
      </c>
      <c r="Z116" s="174"/>
      <c r="AA116" s="102" t="str">
        <f>IF(AND($AC116="x1",$R116=Basisblatt!$A$85),IF(OR(OR($S116=Basisblatt!$A$51,$S116=Basisblatt!$A$52,$S116=Basisblatt!$A$53,$S116=Basisblatt!$A$54,$S116=Basisblatt!$A$55),AND($T116&lt;&gt;"",$T116&lt;=AG116),AND(U116&lt;&gt;"",$U116&lt;=AH116),$V116=Basisblatt!$A143,$W116=Basisblatt!$A$47)=TRUE,"ja","nein"),"")</f>
        <v/>
      </c>
      <c r="AB116" s="102"/>
      <c r="AC116" s="175" t="str">
        <f t="shared" si="1"/>
        <v>x2</v>
      </c>
      <c r="AD116" s="161"/>
      <c r="AE116" s="19"/>
      <c r="AF116" s="106" t="str">
        <f>IF(AND($AC116="x1",$L116=Basisblatt!$A$85),VLOOKUP($G116,Basisblatt!$A$2:$B$5,2,FALSE),"")</f>
        <v/>
      </c>
      <c r="AG116" s="102" t="str">
        <f>IF(AND($AC116="x1",$R116=Basisblatt!$A$85),Basisblatt!$B$68,"")</f>
        <v/>
      </c>
      <c r="AH116" s="175" t="str">
        <f>IF(AND($AC116="x1",$R116=Basisblatt!$A$85),Basisblatt!$B$69,"")</f>
        <v/>
      </c>
    </row>
    <row r="117" spans="1:34" x14ac:dyDescent="0.25">
      <c r="A117" s="107" t="str">
        <f>IF($AC117="x2","",IF($AC117="x1",IF(OR($L117=Basisblatt!$A$84,$Y117="ja"),"ja","nein"),"N/A"))</f>
        <v/>
      </c>
      <c r="B117" s="192" t="str">
        <f>IF($AC117="x2","",IF($AC117="x1",IF(OR($R117=Basisblatt!$A$84,$AA117="ja"),"ja","nein"),"N/A"))</f>
        <v/>
      </c>
      <c r="C117" s="188"/>
      <c r="D117" s="194"/>
      <c r="E117" s="144"/>
      <c r="F117" s="144"/>
      <c r="G117" s="145"/>
      <c r="H117" s="145"/>
      <c r="I117" s="145"/>
      <c r="J117" s="186"/>
      <c r="K117" s="181"/>
      <c r="L117" s="180" t="str">
        <f>IF($AC117="x1",IF(AND($H117=Basisblatt!$A$11,$J117&gt;=$E$8),Basisblatt!$A$85,Basisblatt!$A$84),"")</f>
        <v/>
      </c>
      <c r="M117" s="145"/>
      <c r="N117" s="145"/>
      <c r="O117" s="145"/>
      <c r="P117" s="178"/>
      <c r="Q117" s="181"/>
      <c r="R117" s="180" t="str">
        <f>IF($AC117="x1",IF(AND($H117=Basisblatt!$A$10,OR($J117&gt;=$E$8,$J117&gt;$E$10)),Basisblatt!$A$85,Basisblatt!$A$84),"")</f>
        <v/>
      </c>
      <c r="S117" s="145"/>
      <c r="T117" s="145"/>
      <c r="U117" s="145"/>
      <c r="V117" s="145"/>
      <c r="W117" s="178"/>
      <c r="X117" s="181"/>
      <c r="Y117" s="180" t="str">
        <f>IF(AND($AC117="x1",$L117=Basisblatt!$A$85),IF(OR($M117=Basisblatt!$A$38,AND($N117&lt;&gt;"",$N117&lt;=$AF117),$O117=Basisblatt!$A$43,AND($J117&lt;=$E$9,$P117=Basisblatt!$A$47))=TRUE,"ja","nein"),"")</f>
        <v/>
      </c>
      <c r="Z117" s="174"/>
      <c r="AA117" s="102" t="str">
        <f>IF(AND($AC117="x1",$R117=Basisblatt!$A$85),IF(OR(OR($S117=Basisblatt!$A$51,$S117=Basisblatt!$A$52,$S117=Basisblatt!$A$53,$S117=Basisblatt!$A$54,$S117=Basisblatt!$A$55),AND($T117&lt;&gt;"",$T117&lt;=AG117),AND(U117&lt;&gt;"",$U117&lt;=AH117),$V117=Basisblatt!$A144,$W117=Basisblatt!$A$47)=TRUE,"ja","nein"),"")</f>
        <v/>
      </c>
      <c r="AB117" s="102"/>
      <c r="AC117" s="175" t="str">
        <f t="shared" si="1"/>
        <v>x2</v>
      </c>
      <c r="AD117" s="161"/>
      <c r="AE117" s="19"/>
      <c r="AF117" s="106" t="str">
        <f>IF(AND($AC117="x1",$L117=Basisblatt!$A$85),VLOOKUP($G117,Basisblatt!$A$2:$B$5,2,FALSE),"")</f>
        <v/>
      </c>
      <c r="AG117" s="102" t="str">
        <f>IF(AND($AC117="x1",$R117=Basisblatt!$A$85),Basisblatt!$B$68,"")</f>
        <v/>
      </c>
      <c r="AH117" s="175" t="str">
        <f>IF(AND($AC117="x1",$R117=Basisblatt!$A$85),Basisblatt!$B$69,"")</f>
        <v/>
      </c>
    </row>
    <row r="118" spans="1:34" x14ac:dyDescent="0.25">
      <c r="A118" s="107" t="str">
        <f>IF($AC118="x2","",IF($AC118="x1",IF(OR($L118=Basisblatt!$A$84,$Y118="ja"),"ja","nein"),"N/A"))</f>
        <v/>
      </c>
      <c r="B118" s="192" t="str">
        <f>IF($AC118="x2","",IF($AC118="x1",IF(OR($R118=Basisblatt!$A$84,$AA118="ja"),"ja","nein"),"N/A"))</f>
        <v/>
      </c>
      <c r="C118" s="188"/>
      <c r="D118" s="194"/>
      <c r="E118" s="144"/>
      <c r="F118" s="144"/>
      <c r="G118" s="145"/>
      <c r="H118" s="145"/>
      <c r="I118" s="145"/>
      <c r="J118" s="186"/>
      <c r="K118" s="181"/>
      <c r="L118" s="180" t="str">
        <f>IF($AC118="x1",IF(AND($H118=Basisblatt!$A$11,$J118&gt;=$E$8),Basisblatt!$A$85,Basisblatt!$A$84),"")</f>
        <v/>
      </c>
      <c r="M118" s="145"/>
      <c r="N118" s="145"/>
      <c r="O118" s="145"/>
      <c r="P118" s="178"/>
      <c r="Q118" s="181"/>
      <c r="R118" s="180" t="str">
        <f>IF($AC118="x1",IF(AND($H118=Basisblatt!$A$10,OR($J118&gt;=$E$8,$J118&gt;$E$10)),Basisblatt!$A$85,Basisblatt!$A$84),"")</f>
        <v/>
      </c>
      <c r="S118" s="145"/>
      <c r="T118" s="145"/>
      <c r="U118" s="145"/>
      <c r="V118" s="145"/>
      <c r="W118" s="178"/>
      <c r="X118" s="181"/>
      <c r="Y118" s="180" t="str">
        <f>IF(AND($AC118="x1",$L118=Basisblatt!$A$85),IF(OR($M118=Basisblatt!$A$38,AND($N118&lt;&gt;"",$N118&lt;=$AF118),$O118=Basisblatt!$A$43,AND($J118&lt;=$E$9,$P118=Basisblatt!$A$47))=TRUE,"ja","nein"),"")</f>
        <v/>
      </c>
      <c r="Z118" s="174"/>
      <c r="AA118" s="102" t="str">
        <f>IF(AND($AC118="x1",$R118=Basisblatt!$A$85),IF(OR(OR($S118=Basisblatt!$A$51,$S118=Basisblatt!$A$52,$S118=Basisblatt!$A$53,$S118=Basisblatt!$A$54,$S118=Basisblatt!$A$55),AND($T118&lt;&gt;"",$T118&lt;=AG118),AND(U118&lt;&gt;"",$U118&lt;=AH118),$V118=Basisblatt!$A145,$W118=Basisblatt!$A$47)=TRUE,"ja","nein"),"")</f>
        <v/>
      </c>
      <c r="AB118" s="102"/>
      <c r="AC118" s="175" t="str">
        <f t="shared" si="1"/>
        <v>x2</v>
      </c>
      <c r="AD118" s="161"/>
      <c r="AE118" s="19"/>
      <c r="AF118" s="106" t="str">
        <f>IF(AND($AC118="x1",$L118=Basisblatt!$A$85),VLOOKUP($G118,Basisblatt!$A$2:$B$5,2,FALSE),"")</f>
        <v/>
      </c>
      <c r="AG118" s="102" t="str">
        <f>IF(AND($AC118="x1",$R118=Basisblatt!$A$85),Basisblatt!$B$68,"")</f>
        <v/>
      </c>
      <c r="AH118" s="175" t="str">
        <f>IF(AND($AC118="x1",$R118=Basisblatt!$A$85),Basisblatt!$B$69,"")</f>
        <v/>
      </c>
    </row>
    <row r="119" spans="1:34" x14ac:dyDescent="0.25">
      <c r="A119" s="107" t="str">
        <f>IF($AC119="x2","",IF($AC119="x1",IF(OR($L119=Basisblatt!$A$84,$Y119="ja"),"ja","nein"),"N/A"))</f>
        <v/>
      </c>
      <c r="B119" s="192" t="str">
        <f>IF($AC119="x2","",IF($AC119="x1",IF(OR($R119=Basisblatt!$A$84,$AA119="ja"),"ja","nein"),"N/A"))</f>
        <v/>
      </c>
      <c r="C119" s="188"/>
      <c r="D119" s="194"/>
      <c r="E119" s="144"/>
      <c r="F119" s="144"/>
      <c r="G119" s="145"/>
      <c r="H119" s="145"/>
      <c r="I119" s="145"/>
      <c r="J119" s="186"/>
      <c r="K119" s="181"/>
      <c r="L119" s="180" t="str">
        <f>IF($AC119="x1",IF(AND($H119=Basisblatt!$A$11,$J119&gt;=$E$8),Basisblatt!$A$85,Basisblatt!$A$84),"")</f>
        <v/>
      </c>
      <c r="M119" s="145"/>
      <c r="N119" s="145"/>
      <c r="O119" s="145"/>
      <c r="P119" s="178"/>
      <c r="Q119" s="181"/>
      <c r="R119" s="180" t="str">
        <f>IF($AC119="x1",IF(AND($H119=Basisblatt!$A$10,OR($J119&gt;=$E$8,$J119&gt;$E$10)),Basisblatt!$A$85,Basisblatt!$A$84),"")</f>
        <v/>
      </c>
      <c r="S119" s="145"/>
      <c r="T119" s="145"/>
      <c r="U119" s="145"/>
      <c r="V119" s="145"/>
      <c r="W119" s="178"/>
      <c r="X119" s="181"/>
      <c r="Y119" s="180" t="str">
        <f>IF(AND($AC119="x1",$L119=Basisblatt!$A$85),IF(OR($M119=Basisblatt!$A$38,AND($N119&lt;&gt;"",$N119&lt;=$AF119),$O119=Basisblatt!$A$43,AND($J119&lt;=$E$9,$P119=Basisblatt!$A$47))=TRUE,"ja","nein"),"")</f>
        <v/>
      </c>
      <c r="Z119" s="174"/>
      <c r="AA119" s="102" t="str">
        <f>IF(AND($AC119="x1",$R119=Basisblatt!$A$85),IF(OR(OR($S119=Basisblatt!$A$51,$S119=Basisblatt!$A$52,$S119=Basisblatt!$A$53,$S119=Basisblatt!$A$54,$S119=Basisblatt!$A$55),AND($T119&lt;&gt;"",$T119&lt;=AG119),AND(U119&lt;&gt;"",$U119&lt;=AH119),$V119=Basisblatt!$A146,$W119=Basisblatt!$A$47)=TRUE,"ja","nein"),"")</f>
        <v/>
      </c>
      <c r="AB119" s="102"/>
      <c r="AC119" s="175" t="str">
        <f t="shared" si="1"/>
        <v>x2</v>
      </c>
      <c r="AD119" s="161"/>
      <c r="AE119" s="19"/>
      <c r="AF119" s="106" t="str">
        <f>IF(AND($AC119="x1",$L119=Basisblatt!$A$85),VLOOKUP($G119,Basisblatt!$A$2:$B$5,2,FALSE),"")</f>
        <v/>
      </c>
      <c r="AG119" s="102" t="str">
        <f>IF(AND($AC119="x1",$R119=Basisblatt!$A$85),Basisblatt!$B$68,"")</f>
        <v/>
      </c>
      <c r="AH119" s="175" t="str">
        <f>IF(AND($AC119="x1",$R119=Basisblatt!$A$85),Basisblatt!$B$69,"")</f>
        <v/>
      </c>
    </row>
    <row r="120" spans="1:34" x14ac:dyDescent="0.25">
      <c r="A120" s="107" t="str">
        <f>IF($AC120="x2","",IF($AC120="x1",IF(OR($L120=Basisblatt!$A$84,$Y120="ja"),"ja","nein"),"N/A"))</f>
        <v/>
      </c>
      <c r="B120" s="192" t="str">
        <f>IF($AC120="x2","",IF($AC120="x1",IF(OR($R120=Basisblatt!$A$84,$AA120="ja"),"ja","nein"),"N/A"))</f>
        <v/>
      </c>
      <c r="C120" s="188"/>
      <c r="D120" s="194"/>
      <c r="E120" s="144"/>
      <c r="F120" s="144"/>
      <c r="G120" s="145"/>
      <c r="H120" s="145"/>
      <c r="I120" s="145"/>
      <c r="J120" s="186"/>
      <c r="K120" s="181"/>
      <c r="L120" s="180" t="str">
        <f>IF($AC120="x1",IF(AND($H120=Basisblatt!$A$11,$J120&gt;=$E$8),Basisblatt!$A$85,Basisblatt!$A$84),"")</f>
        <v/>
      </c>
      <c r="M120" s="145"/>
      <c r="N120" s="145"/>
      <c r="O120" s="145"/>
      <c r="P120" s="178"/>
      <c r="Q120" s="181"/>
      <c r="R120" s="180" t="str">
        <f>IF($AC120="x1",IF(AND($H120=Basisblatt!$A$10,OR($J120&gt;=$E$8,$J120&gt;$E$10)),Basisblatt!$A$85,Basisblatt!$A$84),"")</f>
        <v/>
      </c>
      <c r="S120" s="145"/>
      <c r="T120" s="145"/>
      <c r="U120" s="145"/>
      <c r="V120" s="145"/>
      <c r="W120" s="178"/>
      <c r="X120" s="181"/>
      <c r="Y120" s="180" t="str">
        <f>IF(AND($AC120="x1",$L120=Basisblatt!$A$85),IF(OR($M120=Basisblatt!$A$38,AND($N120&lt;&gt;"",$N120&lt;=$AF120),$O120=Basisblatt!$A$43,AND($J120&lt;=$E$9,$P120=Basisblatt!$A$47))=TRUE,"ja","nein"),"")</f>
        <v/>
      </c>
      <c r="Z120" s="174"/>
      <c r="AA120" s="102" t="str">
        <f>IF(AND($AC120="x1",$R120=Basisblatt!$A$85),IF(OR(OR($S120=Basisblatt!$A$51,$S120=Basisblatt!$A$52,$S120=Basisblatt!$A$53,$S120=Basisblatt!$A$54,$S120=Basisblatt!$A$55),AND($T120&lt;&gt;"",$T120&lt;=AG120),AND(U120&lt;&gt;"",$U120&lt;=AH120),$V120=Basisblatt!$A147,$W120=Basisblatt!$A$47)=TRUE,"ja","nein"),"")</f>
        <v/>
      </c>
      <c r="AB120" s="102"/>
      <c r="AC120" s="175" t="str">
        <f t="shared" si="1"/>
        <v>x2</v>
      </c>
      <c r="AD120" s="161"/>
      <c r="AE120" s="19"/>
      <c r="AF120" s="106" t="str">
        <f>IF(AND($AC120="x1",$L120=Basisblatt!$A$85),VLOOKUP($G120,Basisblatt!$A$2:$B$5,2,FALSE),"")</f>
        <v/>
      </c>
      <c r="AG120" s="102" t="str">
        <f>IF(AND($AC120="x1",$R120=Basisblatt!$A$85),Basisblatt!$B$68,"")</f>
        <v/>
      </c>
      <c r="AH120" s="175" t="str">
        <f>IF(AND($AC120="x1",$R120=Basisblatt!$A$85),Basisblatt!$B$69,"")</f>
        <v/>
      </c>
    </row>
    <row r="121" spans="1:34" x14ac:dyDescent="0.25">
      <c r="A121" s="107" t="str">
        <f>IF($AC121="x2","",IF($AC121="x1",IF(OR($L121=Basisblatt!$A$84,$Y121="ja"),"ja","nein"),"N/A"))</f>
        <v/>
      </c>
      <c r="B121" s="192" t="str">
        <f>IF($AC121="x2","",IF($AC121="x1",IF(OR($R121=Basisblatt!$A$84,$AA121="ja"),"ja","nein"),"N/A"))</f>
        <v/>
      </c>
      <c r="C121" s="188"/>
      <c r="D121" s="194"/>
      <c r="E121" s="144"/>
      <c r="F121" s="144"/>
      <c r="G121" s="145"/>
      <c r="H121" s="145"/>
      <c r="I121" s="145"/>
      <c r="J121" s="186"/>
      <c r="K121" s="181"/>
      <c r="L121" s="180" t="str">
        <f>IF($AC121="x1",IF(AND($H121=Basisblatt!$A$11,$J121&gt;=$E$8),Basisblatt!$A$85,Basisblatt!$A$84),"")</f>
        <v/>
      </c>
      <c r="M121" s="145"/>
      <c r="N121" s="145"/>
      <c r="O121" s="145"/>
      <c r="P121" s="178"/>
      <c r="Q121" s="181"/>
      <c r="R121" s="180" t="str">
        <f>IF($AC121="x1",IF(AND($H121=Basisblatt!$A$10,OR($J121&gt;=$E$8,$J121&gt;$E$10)),Basisblatt!$A$85,Basisblatt!$A$84),"")</f>
        <v/>
      </c>
      <c r="S121" s="145"/>
      <c r="T121" s="145"/>
      <c r="U121" s="145"/>
      <c r="V121" s="145"/>
      <c r="W121" s="178"/>
      <c r="X121" s="181"/>
      <c r="Y121" s="180" t="str">
        <f>IF(AND($AC121="x1",$L121=Basisblatt!$A$85),IF(OR($M121=Basisblatt!$A$38,AND($N121&lt;&gt;"",$N121&lt;=$AF121),$O121=Basisblatt!$A$43,AND($J121&lt;=$E$9,$P121=Basisblatt!$A$47))=TRUE,"ja","nein"),"")</f>
        <v/>
      </c>
      <c r="Z121" s="174"/>
      <c r="AA121" s="102" t="str">
        <f>IF(AND($AC121="x1",$R121=Basisblatt!$A$85),IF(OR(OR($S121=Basisblatt!$A$51,$S121=Basisblatt!$A$52,$S121=Basisblatt!$A$53,$S121=Basisblatt!$A$54,$S121=Basisblatt!$A$55),AND($T121&lt;&gt;"",$T121&lt;=AG121),AND(U121&lt;&gt;"",$U121&lt;=AH121),$V121=Basisblatt!$A148,$W121=Basisblatt!$A$47)=TRUE,"ja","nein"),"")</f>
        <v/>
      </c>
      <c r="AB121" s="102"/>
      <c r="AC121" s="175" t="str">
        <f t="shared" si="1"/>
        <v>x2</v>
      </c>
      <c r="AD121" s="161"/>
      <c r="AE121" s="19"/>
      <c r="AF121" s="106" t="str">
        <f>IF(AND($AC121="x1",$L121=Basisblatt!$A$85),VLOOKUP($G121,Basisblatt!$A$2:$B$5,2,FALSE),"")</f>
        <v/>
      </c>
      <c r="AG121" s="102" t="str">
        <f>IF(AND($AC121="x1",$R121=Basisblatt!$A$85),Basisblatt!$B$68,"")</f>
        <v/>
      </c>
      <c r="AH121" s="175" t="str">
        <f>IF(AND($AC121="x1",$R121=Basisblatt!$A$85),Basisblatt!$B$69,"")</f>
        <v/>
      </c>
    </row>
    <row r="122" spans="1:34" x14ac:dyDescent="0.25">
      <c r="A122" s="107" t="str">
        <f>IF($AC122="x2","",IF($AC122="x1",IF(OR($L122=Basisblatt!$A$84,$Y122="ja"),"ja","nein"),"N/A"))</f>
        <v/>
      </c>
      <c r="B122" s="192" t="str">
        <f>IF($AC122="x2","",IF($AC122="x1",IF(OR($R122=Basisblatt!$A$84,$AA122="ja"),"ja","nein"),"N/A"))</f>
        <v/>
      </c>
      <c r="C122" s="188"/>
      <c r="D122" s="194"/>
      <c r="E122" s="144"/>
      <c r="F122" s="144"/>
      <c r="G122" s="145"/>
      <c r="H122" s="145"/>
      <c r="I122" s="145"/>
      <c r="J122" s="186"/>
      <c r="K122" s="181"/>
      <c r="L122" s="180" t="str">
        <f>IF($AC122="x1",IF(AND($H122=Basisblatt!$A$11,$J122&gt;=$E$8),Basisblatt!$A$85,Basisblatt!$A$84),"")</f>
        <v/>
      </c>
      <c r="M122" s="145"/>
      <c r="N122" s="145"/>
      <c r="O122" s="145"/>
      <c r="P122" s="178"/>
      <c r="Q122" s="181"/>
      <c r="R122" s="180" t="str">
        <f>IF($AC122="x1",IF(AND($H122=Basisblatt!$A$10,OR($J122&gt;=$E$8,$J122&gt;$E$10)),Basisblatt!$A$85,Basisblatt!$A$84),"")</f>
        <v/>
      </c>
      <c r="S122" s="145"/>
      <c r="T122" s="145"/>
      <c r="U122" s="145"/>
      <c r="V122" s="145"/>
      <c r="W122" s="178"/>
      <c r="X122" s="181"/>
      <c r="Y122" s="180" t="str">
        <f>IF(AND($AC122="x1",$L122=Basisblatt!$A$85),IF(OR($M122=Basisblatt!$A$38,AND($N122&lt;&gt;"",$N122&lt;=$AF122),$O122=Basisblatt!$A$43,AND($J122&lt;=$E$9,$P122=Basisblatt!$A$47))=TRUE,"ja","nein"),"")</f>
        <v/>
      </c>
      <c r="Z122" s="174"/>
      <c r="AA122" s="102" t="str">
        <f>IF(AND($AC122="x1",$R122=Basisblatt!$A$85),IF(OR(OR($S122=Basisblatt!$A$51,$S122=Basisblatt!$A$52,$S122=Basisblatt!$A$53,$S122=Basisblatt!$A$54,$S122=Basisblatt!$A$55),AND($T122&lt;&gt;"",$T122&lt;=AG122),AND(U122&lt;&gt;"",$U122&lt;=AH122),$V122=Basisblatt!$A149,$W122=Basisblatt!$A$47)=TRUE,"ja","nein"),"")</f>
        <v/>
      </c>
      <c r="AB122" s="102"/>
      <c r="AC122" s="175" t="str">
        <f t="shared" si="1"/>
        <v>x2</v>
      </c>
      <c r="AD122" s="161"/>
      <c r="AE122" s="19"/>
      <c r="AF122" s="106" t="str">
        <f>IF(AND($AC122="x1",$L122=Basisblatt!$A$85),VLOOKUP($G122,Basisblatt!$A$2:$B$5,2,FALSE),"")</f>
        <v/>
      </c>
      <c r="AG122" s="102" t="str">
        <f>IF(AND($AC122="x1",$R122=Basisblatt!$A$85),Basisblatt!$B$68,"")</f>
        <v/>
      </c>
      <c r="AH122" s="175" t="str">
        <f>IF(AND($AC122="x1",$R122=Basisblatt!$A$85),Basisblatt!$B$69,"")</f>
        <v/>
      </c>
    </row>
    <row r="123" spans="1:34" x14ac:dyDescent="0.25">
      <c r="A123" s="107" t="str">
        <f>IF($AC123="x2","",IF($AC123="x1",IF(OR($L123=Basisblatt!$A$84,$Y123="ja"),"ja","nein"),"N/A"))</f>
        <v/>
      </c>
      <c r="B123" s="192" t="str">
        <f>IF($AC123="x2","",IF($AC123="x1",IF(OR($R123=Basisblatt!$A$84,$AA123="ja"),"ja","nein"),"N/A"))</f>
        <v/>
      </c>
      <c r="C123" s="188"/>
      <c r="D123" s="194"/>
      <c r="E123" s="144"/>
      <c r="F123" s="144"/>
      <c r="G123" s="145"/>
      <c r="H123" s="145"/>
      <c r="I123" s="145"/>
      <c r="J123" s="186"/>
      <c r="K123" s="181"/>
      <c r="L123" s="180" t="str">
        <f>IF($AC123="x1",IF(AND($H123=Basisblatt!$A$11,$J123&gt;=$E$8),Basisblatt!$A$85,Basisblatt!$A$84),"")</f>
        <v/>
      </c>
      <c r="M123" s="145"/>
      <c r="N123" s="145"/>
      <c r="O123" s="145"/>
      <c r="P123" s="178"/>
      <c r="Q123" s="181"/>
      <c r="R123" s="180" t="str">
        <f>IF($AC123="x1",IF(AND($H123=Basisblatt!$A$10,OR($J123&gt;=$E$8,$J123&gt;$E$10)),Basisblatt!$A$85,Basisblatt!$A$84),"")</f>
        <v/>
      </c>
      <c r="S123" s="145"/>
      <c r="T123" s="145"/>
      <c r="U123" s="145"/>
      <c r="V123" s="145"/>
      <c r="W123" s="178"/>
      <c r="X123" s="181"/>
      <c r="Y123" s="180" t="str">
        <f>IF(AND($AC123="x1",$L123=Basisblatt!$A$85),IF(OR($M123=Basisblatt!$A$38,AND($N123&lt;&gt;"",$N123&lt;=$AF123),$O123=Basisblatt!$A$43,AND($J123&lt;=$E$9,$P123=Basisblatt!$A$47))=TRUE,"ja","nein"),"")</f>
        <v/>
      </c>
      <c r="Z123" s="174"/>
      <c r="AA123" s="102" t="str">
        <f>IF(AND($AC123="x1",$R123=Basisblatt!$A$85),IF(OR(OR($S123=Basisblatt!$A$51,$S123=Basisblatt!$A$52,$S123=Basisblatt!$A$53,$S123=Basisblatt!$A$54,$S123=Basisblatt!$A$55),AND($T123&lt;&gt;"",$T123&lt;=AG123),AND(U123&lt;&gt;"",$U123&lt;=AH123),$V123=Basisblatt!$A150,$W123=Basisblatt!$A$47)=TRUE,"ja","nein"),"")</f>
        <v/>
      </c>
      <c r="AB123" s="102"/>
      <c r="AC123" s="175" t="str">
        <f t="shared" si="1"/>
        <v>x2</v>
      </c>
      <c r="AD123" s="161"/>
      <c r="AE123" s="19"/>
      <c r="AF123" s="106" t="str">
        <f>IF(AND($AC123="x1",$L123=Basisblatt!$A$85),VLOOKUP($G123,Basisblatt!$A$2:$B$5,2,FALSE),"")</f>
        <v/>
      </c>
      <c r="AG123" s="102" t="str">
        <f>IF(AND($AC123="x1",$R123=Basisblatt!$A$85),Basisblatt!$B$68,"")</f>
        <v/>
      </c>
      <c r="AH123" s="175" t="str">
        <f>IF(AND($AC123="x1",$R123=Basisblatt!$A$85),Basisblatt!$B$69,"")</f>
        <v/>
      </c>
    </row>
    <row r="124" spans="1:34" x14ac:dyDescent="0.25">
      <c r="A124" s="107" t="str">
        <f>IF($AC124="x2","",IF($AC124="x1",IF(OR($L124=Basisblatt!$A$84,$Y124="ja"),"ja","nein"),"N/A"))</f>
        <v/>
      </c>
      <c r="B124" s="192" t="str">
        <f>IF($AC124="x2","",IF($AC124="x1",IF(OR($R124=Basisblatt!$A$84,$AA124="ja"),"ja","nein"),"N/A"))</f>
        <v/>
      </c>
      <c r="C124" s="188"/>
      <c r="D124" s="194"/>
      <c r="E124" s="144"/>
      <c r="F124" s="144"/>
      <c r="G124" s="145"/>
      <c r="H124" s="145"/>
      <c r="I124" s="145"/>
      <c r="J124" s="186"/>
      <c r="K124" s="181"/>
      <c r="L124" s="180" t="str">
        <f>IF($AC124="x1",IF(AND($H124=Basisblatt!$A$11,$J124&gt;=$E$8),Basisblatt!$A$85,Basisblatt!$A$84),"")</f>
        <v/>
      </c>
      <c r="M124" s="145"/>
      <c r="N124" s="145"/>
      <c r="O124" s="145"/>
      <c r="P124" s="178"/>
      <c r="Q124" s="181"/>
      <c r="R124" s="180" t="str">
        <f>IF($AC124="x1",IF(AND($H124=Basisblatt!$A$10,OR($J124&gt;=$E$8,$J124&gt;$E$10)),Basisblatt!$A$85,Basisblatt!$A$84),"")</f>
        <v/>
      </c>
      <c r="S124" s="145"/>
      <c r="T124" s="145"/>
      <c r="U124" s="145"/>
      <c r="V124" s="145"/>
      <c r="W124" s="178"/>
      <c r="X124" s="181"/>
      <c r="Y124" s="180" t="str">
        <f>IF(AND($AC124="x1",$L124=Basisblatt!$A$85),IF(OR($M124=Basisblatt!$A$38,AND($N124&lt;&gt;"",$N124&lt;=$AF124),$O124=Basisblatt!$A$43,AND($J124&lt;=$E$9,$P124=Basisblatt!$A$47))=TRUE,"ja","nein"),"")</f>
        <v/>
      </c>
      <c r="Z124" s="174"/>
      <c r="AA124" s="102" t="str">
        <f>IF(AND($AC124="x1",$R124=Basisblatt!$A$85),IF(OR(OR($S124=Basisblatt!$A$51,$S124=Basisblatt!$A$52,$S124=Basisblatt!$A$53,$S124=Basisblatt!$A$54,$S124=Basisblatt!$A$55),AND($T124&lt;&gt;"",$T124&lt;=AG124),AND(U124&lt;&gt;"",$U124&lt;=AH124),$V124=Basisblatt!$A151,$W124=Basisblatt!$A$47)=TRUE,"ja","nein"),"")</f>
        <v/>
      </c>
      <c r="AB124" s="102"/>
      <c r="AC124" s="175" t="str">
        <f t="shared" si="1"/>
        <v>x2</v>
      </c>
      <c r="AD124" s="161"/>
      <c r="AE124" s="19"/>
      <c r="AF124" s="106" t="str">
        <f>IF(AND($AC124="x1",$L124=Basisblatt!$A$85),VLOOKUP($G124,Basisblatt!$A$2:$B$5,2,FALSE),"")</f>
        <v/>
      </c>
      <c r="AG124" s="102" t="str">
        <f>IF(AND($AC124="x1",$R124=Basisblatt!$A$85),Basisblatt!$B$68,"")</f>
        <v/>
      </c>
      <c r="AH124" s="175" t="str">
        <f>IF(AND($AC124="x1",$R124=Basisblatt!$A$85),Basisblatt!$B$69,"")</f>
        <v/>
      </c>
    </row>
    <row r="125" spans="1:34" x14ac:dyDescent="0.25">
      <c r="A125" s="107" t="str">
        <f>IF($AC125="x2","",IF($AC125="x1",IF(OR($L125=Basisblatt!$A$84,$Y125="ja"),"ja","nein"),"N/A"))</f>
        <v/>
      </c>
      <c r="B125" s="192" t="str">
        <f>IF($AC125="x2","",IF($AC125="x1",IF(OR($R125=Basisblatt!$A$84,$AA125="ja"),"ja","nein"),"N/A"))</f>
        <v/>
      </c>
      <c r="C125" s="188"/>
      <c r="D125" s="194"/>
      <c r="E125" s="144"/>
      <c r="F125" s="144"/>
      <c r="G125" s="145"/>
      <c r="H125" s="145"/>
      <c r="I125" s="145"/>
      <c r="J125" s="186"/>
      <c r="K125" s="181"/>
      <c r="L125" s="180" t="str">
        <f>IF($AC125="x1",IF(AND($H125=Basisblatt!$A$11,$J125&gt;=$E$8),Basisblatt!$A$85,Basisblatt!$A$84),"")</f>
        <v/>
      </c>
      <c r="M125" s="145"/>
      <c r="N125" s="145"/>
      <c r="O125" s="145"/>
      <c r="P125" s="178"/>
      <c r="Q125" s="181"/>
      <c r="R125" s="180" t="str">
        <f>IF($AC125="x1",IF(AND($H125=Basisblatt!$A$10,OR($J125&gt;=$E$8,$J125&gt;$E$10)),Basisblatt!$A$85,Basisblatt!$A$84),"")</f>
        <v/>
      </c>
      <c r="S125" s="145"/>
      <c r="T125" s="145"/>
      <c r="U125" s="145"/>
      <c r="V125" s="145"/>
      <c r="W125" s="178"/>
      <c r="X125" s="181"/>
      <c r="Y125" s="180" t="str">
        <f>IF(AND($AC125="x1",$L125=Basisblatt!$A$85),IF(OR($M125=Basisblatt!$A$38,AND($N125&lt;&gt;"",$N125&lt;=$AF125),$O125=Basisblatt!$A$43,AND($J125&lt;=$E$9,$P125=Basisblatt!$A$47))=TRUE,"ja","nein"),"")</f>
        <v/>
      </c>
      <c r="Z125" s="174"/>
      <c r="AA125" s="102" t="str">
        <f>IF(AND($AC125="x1",$R125=Basisblatt!$A$85),IF(OR(OR($S125=Basisblatt!$A$51,$S125=Basisblatt!$A$52,$S125=Basisblatt!$A$53,$S125=Basisblatt!$A$54,$S125=Basisblatt!$A$55),AND($T125&lt;&gt;"",$T125&lt;=AG125),AND(U125&lt;&gt;"",$U125&lt;=AH125),$V125=Basisblatt!$A152,$W125=Basisblatt!$A$47)=TRUE,"ja","nein"),"")</f>
        <v/>
      </c>
      <c r="AB125" s="102"/>
      <c r="AC125" s="175" t="str">
        <f t="shared" si="1"/>
        <v>x2</v>
      </c>
      <c r="AD125" s="161"/>
      <c r="AE125" s="19"/>
      <c r="AF125" s="106" t="str">
        <f>IF(AND($AC125="x1",$L125=Basisblatt!$A$85),VLOOKUP($G125,Basisblatt!$A$2:$B$5,2,FALSE),"")</f>
        <v/>
      </c>
      <c r="AG125" s="102" t="str">
        <f>IF(AND($AC125="x1",$R125=Basisblatt!$A$85),Basisblatt!$B$68,"")</f>
        <v/>
      </c>
      <c r="AH125" s="175" t="str">
        <f>IF(AND($AC125="x1",$R125=Basisblatt!$A$85),Basisblatt!$B$69,"")</f>
        <v/>
      </c>
    </row>
    <row r="126" spans="1:34" x14ac:dyDescent="0.25">
      <c r="A126" s="107" t="str">
        <f>IF($AC126="x2","",IF($AC126="x1",IF(OR($L126=Basisblatt!$A$84,$Y126="ja"),"ja","nein"),"N/A"))</f>
        <v/>
      </c>
      <c r="B126" s="192" t="str">
        <f>IF($AC126="x2","",IF($AC126="x1",IF(OR($R126=Basisblatt!$A$84,$AA126="ja"),"ja","nein"),"N/A"))</f>
        <v/>
      </c>
      <c r="C126" s="188"/>
      <c r="D126" s="194"/>
      <c r="E126" s="144"/>
      <c r="F126" s="144"/>
      <c r="G126" s="145"/>
      <c r="H126" s="145"/>
      <c r="I126" s="145"/>
      <c r="J126" s="186"/>
      <c r="K126" s="181"/>
      <c r="L126" s="180" t="str">
        <f>IF($AC126="x1",IF(AND($H126=Basisblatt!$A$11,$J126&gt;=$E$8),Basisblatt!$A$85,Basisblatt!$A$84),"")</f>
        <v/>
      </c>
      <c r="M126" s="145"/>
      <c r="N126" s="145"/>
      <c r="O126" s="145"/>
      <c r="P126" s="178"/>
      <c r="Q126" s="181"/>
      <c r="R126" s="180" t="str">
        <f>IF($AC126="x1",IF(AND($H126=Basisblatt!$A$10,OR($J126&gt;=$E$8,$J126&gt;$E$10)),Basisblatt!$A$85,Basisblatt!$A$84),"")</f>
        <v/>
      </c>
      <c r="S126" s="145"/>
      <c r="T126" s="145"/>
      <c r="U126" s="145"/>
      <c r="V126" s="145"/>
      <c r="W126" s="178"/>
      <c r="X126" s="181"/>
      <c r="Y126" s="180" t="str">
        <f>IF(AND($AC126="x1",$L126=Basisblatt!$A$85),IF(OR($M126=Basisblatt!$A$38,AND($N126&lt;&gt;"",$N126&lt;=$AF126),$O126=Basisblatt!$A$43,AND($J126&lt;=$E$9,$P126=Basisblatt!$A$47))=TRUE,"ja","nein"),"")</f>
        <v/>
      </c>
      <c r="Z126" s="174"/>
      <c r="AA126" s="102" t="str">
        <f>IF(AND($AC126="x1",$R126=Basisblatt!$A$85),IF(OR(OR($S126=Basisblatt!$A$51,$S126=Basisblatt!$A$52,$S126=Basisblatt!$A$53,$S126=Basisblatt!$A$54,$S126=Basisblatt!$A$55),AND($T126&lt;&gt;"",$T126&lt;=AG126),AND(U126&lt;&gt;"",$U126&lt;=AH126),$V126=Basisblatt!$A153,$W126=Basisblatt!$A$47)=TRUE,"ja","nein"),"")</f>
        <v/>
      </c>
      <c r="AB126" s="102"/>
      <c r="AC126" s="175" t="str">
        <f t="shared" si="1"/>
        <v>x2</v>
      </c>
      <c r="AD126" s="161"/>
      <c r="AE126" s="19"/>
      <c r="AF126" s="106" t="str">
        <f>IF(AND($AC126="x1",$L126=Basisblatt!$A$85),VLOOKUP($G126,Basisblatt!$A$2:$B$5,2,FALSE),"")</f>
        <v/>
      </c>
      <c r="AG126" s="102" t="str">
        <f>IF(AND($AC126="x1",$R126=Basisblatt!$A$85),Basisblatt!$B$68,"")</f>
        <v/>
      </c>
      <c r="AH126" s="175" t="str">
        <f>IF(AND($AC126="x1",$R126=Basisblatt!$A$85),Basisblatt!$B$69,"")</f>
        <v/>
      </c>
    </row>
    <row r="127" spans="1:34" x14ac:dyDescent="0.25">
      <c r="A127" s="107" t="str">
        <f>IF($AC127="x2","",IF($AC127="x1",IF(OR($L127=Basisblatt!$A$84,$Y127="ja"),"ja","nein"),"N/A"))</f>
        <v/>
      </c>
      <c r="B127" s="192" t="str">
        <f>IF($AC127="x2","",IF($AC127="x1",IF(OR($R127=Basisblatt!$A$84,$AA127="ja"),"ja","nein"),"N/A"))</f>
        <v/>
      </c>
      <c r="C127" s="188"/>
      <c r="D127" s="194"/>
      <c r="E127" s="144"/>
      <c r="F127" s="144"/>
      <c r="G127" s="145"/>
      <c r="H127" s="145"/>
      <c r="I127" s="145"/>
      <c r="J127" s="186"/>
      <c r="K127" s="181"/>
      <c r="L127" s="180" t="str">
        <f>IF($AC127="x1",IF(AND($H127=Basisblatt!$A$11,$J127&gt;=$E$8),Basisblatt!$A$85,Basisblatt!$A$84),"")</f>
        <v/>
      </c>
      <c r="M127" s="145"/>
      <c r="N127" s="145"/>
      <c r="O127" s="145"/>
      <c r="P127" s="178"/>
      <c r="Q127" s="181"/>
      <c r="R127" s="180" t="str">
        <f>IF($AC127="x1",IF(AND($H127=Basisblatt!$A$10,OR($J127&gt;=$E$8,$J127&gt;$E$10)),Basisblatt!$A$85,Basisblatt!$A$84),"")</f>
        <v/>
      </c>
      <c r="S127" s="145"/>
      <c r="T127" s="145"/>
      <c r="U127" s="145"/>
      <c r="V127" s="145"/>
      <c r="W127" s="178"/>
      <c r="X127" s="181"/>
      <c r="Y127" s="180" t="str">
        <f>IF(AND($AC127="x1",$L127=Basisblatt!$A$85),IF(OR($M127=Basisblatt!$A$38,AND($N127&lt;&gt;"",$N127&lt;=$AF127),$O127=Basisblatt!$A$43,AND($J127&lt;=$E$9,$P127=Basisblatt!$A$47))=TRUE,"ja","nein"),"")</f>
        <v/>
      </c>
      <c r="Z127" s="174"/>
      <c r="AA127" s="102" t="str">
        <f>IF(AND($AC127="x1",$R127=Basisblatt!$A$85),IF(OR(OR($S127=Basisblatt!$A$51,$S127=Basisblatt!$A$52,$S127=Basisblatt!$A$53,$S127=Basisblatt!$A$54,$S127=Basisblatt!$A$55),AND($T127&lt;&gt;"",$T127&lt;=AG127),AND(U127&lt;&gt;"",$U127&lt;=AH127),$V127=Basisblatt!$A154,$W127=Basisblatt!$A$47)=TRUE,"ja","nein"),"")</f>
        <v/>
      </c>
      <c r="AB127" s="102"/>
      <c r="AC127" s="175" t="str">
        <f t="shared" si="1"/>
        <v>x2</v>
      </c>
      <c r="AD127" s="161"/>
      <c r="AE127" s="19"/>
      <c r="AF127" s="106" t="str">
        <f>IF(AND($AC127="x1",$L127=Basisblatt!$A$85),VLOOKUP($G127,Basisblatt!$A$2:$B$5,2,FALSE),"")</f>
        <v/>
      </c>
      <c r="AG127" s="102" t="str">
        <f>IF(AND($AC127="x1",$R127=Basisblatt!$A$85),Basisblatt!$B$68,"")</f>
        <v/>
      </c>
      <c r="AH127" s="175" t="str">
        <f>IF(AND($AC127="x1",$R127=Basisblatt!$A$85),Basisblatt!$B$69,"")</f>
        <v/>
      </c>
    </row>
    <row r="128" spans="1:34" x14ac:dyDescent="0.25">
      <c r="A128" s="107" t="str">
        <f>IF($AC128="x2","",IF($AC128="x1",IF(OR($L128=Basisblatt!$A$84,$Y128="ja"),"ja","nein"),"N/A"))</f>
        <v/>
      </c>
      <c r="B128" s="192" t="str">
        <f>IF($AC128="x2","",IF($AC128="x1",IF(OR($R128=Basisblatt!$A$84,$AA128="ja"),"ja","nein"),"N/A"))</f>
        <v/>
      </c>
      <c r="C128" s="188"/>
      <c r="D128" s="194"/>
      <c r="E128" s="144"/>
      <c r="F128" s="144"/>
      <c r="G128" s="145"/>
      <c r="H128" s="145"/>
      <c r="I128" s="145"/>
      <c r="J128" s="186"/>
      <c r="K128" s="181"/>
      <c r="L128" s="180" t="str">
        <f>IF($AC128="x1",IF(AND($H128=Basisblatt!$A$11,$J128&gt;=$E$8),Basisblatt!$A$85,Basisblatt!$A$84),"")</f>
        <v/>
      </c>
      <c r="M128" s="145"/>
      <c r="N128" s="145"/>
      <c r="O128" s="145"/>
      <c r="P128" s="178"/>
      <c r="Q128" s="181"/>
      <c r="R128" s="180" t="str">
        <f>IF($AC128="x1",IF(AND($H128=Basisblatt!$A$10,OR($J128&gt;=$E$8,$J128&gt;$E$10)),Basisblatt!$A$85,Basisblatt!$A$84),"")</f>
        <v/>
      </c>
      <c r="S128" s="145"/>
      <c r="T128" s="145"/>
      <c r="U128" s="145"/>
      <c r="V128" s="145"/>
      <c r="W128" s="178"/>
      <c r="X128" s="181"/>
      <c r="Y128" s="180" t="str">
        <f>IF(AND($AC128="x1",$L128=Basisblatt!$A$85),IF(OR($M128=Basisblatt!$A$38,AND($N128&lt;&gt;"",$N128&lt;=$AF128),$O128=Basisblatt!$A$43,AND($J128&lt;=$E$9,$P128=Basisblatt!$A$47))=TRUE,"ja","nein"),"")</f>
        <v/>
      </c>
      <c r="Z128" s="174"/>
      <c r="AA128" s="102" t="str">
        <f>IF(AND($AC128="x1",$R128=Basisblatt!$A$85),IF(OR(OR($S128=Basisblatt!$A$51,$S128=Basisblatt!$A$52,$S128=Basisblatt!$A$53,$S128=Basisblatt!$A$54,$S128=Basisblatt!$A$55),AND($T128&lt;&gt;"",$T128&lt;=AG128),AND(U128&lt;&gt;"",$U128&lt;=AH128),$V128=Basisblatt!$A155,$W128=Basisblatt!$A$47)=TRUE,"ja","nein"),"")</f>
        <v/>
      </c>
      <c r="AB128" s="102"/>
      <c r="AC128" s="175" t="str">
        <f t="shared" si="1"/>
        <v>x2</v>
      </c>
      <c r="AD128" s="161"/>
      <c r="AE128" s="19"/>
      <c r="AF128" s="106" t="str">
        <f>IF(AND($AC128="x1",$L128=Basisblatt!$A$85),VLOOKUP($G128,Basisblatt!$A$2:$B$5,2,FALSE),"")</f>
        <v/>
      </c>
      <c r="AG128" s="102" t="str">
        <f>IF(AND($AC128="x1",$R128=Basisblatt!$A$85),Basisblatt!$B$68,"")</f>
        <v/>
      </c>
      <c r="AH128" s="175" t="str">
        <f>IF(AND($AC128="x1",$R128=Basisblatt!$A$85),Basisblatt!$B$69,"")</f>
        <v/>
      </c>
    </row>
    <row r="129" spans="1:34" x14ac:dyDescent="0.25">
      <c r="A129" s="107" t="str">
        <f>IF($AC129="x2","",IF($AC129="x1",IF(OR($L129=Basisblatt!$A$84,$Y129="ja"),"ja","nein"),"N/A"))</f>
        <v/>
      </c>
      <c r="B129" s="192" t="str">
        <f>IF($AC129="x2","",IF($AC129="x1",IF(OR($R129=Basisblatt!$A$84,$AA129="ja"),"ja","nein"),"N/A"))</f>
        <v/>
      </c>
      <c r="C129" s="188"/>
      <c r="D129" s="194"/>
      <c r="E129" s="144"/>
      <c r="F129" s="144"/>
      <c r="G129" s="145"/>
      <c r="H129" s="145"/>
      <c r="I129" s="145"/>
      <c r="J129" s="186"/>
      <c r="K129" s="181"/>
      <c r="L129" s="180" t="str">
        <f>IF($AC129="x1",IF(AND($H129=Basisblatt!$A$11,$J129&gt;=$E$8),Basisblatt!$A$85,Basisblatt!$A$84),"")</f>
        <v/>
      </c>
      <c r="M129" s="145"/>
      <c r="N129" s="145"/>
      <c r="O129" s="145"/>
      <c r="P129" s="178"/>
      <c r="Q129" s="181"/>
      <c r="R129" s="180" t="str">
        <f>IF($AC129="x1",IF(AND($H129=Basisblatt!$A$10,OR($J129&gt;=$E$8,$J129&gt;$E$10)),Basisblatt!$A$85,Basisblatt!$A$84),"")</f>
        <v/>
      </c>
      <c r="S129" s="145"/>
      <c r="T129" s="145"/>
      <c r="U129" s="145"/>
      <c r="V129" s="145"/>
      <c r="W129" s="178"/>
      <c r="X129" s="181"/>
      <c r="Y129" s="180" t="str">
        <f>IF(AND($AC129="x1",$L129=Basisblatt!$A$85),IF(OR($M129=Basisblatt!$A$38,AND($N129&lt;&gt;"",$N129&lt;=$AF129),$O129=Basisblatt!$A$43,AND($J129&lt;=$E$9,$P129=Basisblatt!$A$47))=TRUE,"ja","nein"),"")</f>
        <v/>
      </c>
      <c r="Z129" s="174"/>
      <c r="AA129" s="102" t="str">
        <f>IF(AND($AC129="x1",$R129=Basisblatt!$A$85),IF(OR(OR($S129=Basisblatt!$A$51,$S129=Basisblatt!$A$52,$S129=Basisblatt!$A$53,$S129=Basisblatt!$A$54,$S129=Basisblatt!$A$55),AND($T129&lt;&gt;"",$T129&lt;=AG129),AND(U129&lt;&gt;"",$U129&lt;=AH129),$V129=Basisblatt!$A156,$W129=Basisblatt!$A$47)=TRUE,"ja","nein"),"")</f>
        <v/>
      </c>
      <c r="AB129" s="102"/>
      <c r="AC129" s="175" t="str">
        <f t="shared" si="1"/>
        <v>x2</v>
      </c>
      <c r="AD129" s="161"/>
      <c r="AE129" s="19"/>
      <c r="AF129" s="106" t="str">
        <f>IF(AND($AC129="x1",$L129=Basisblatt!$A$85),VLOOKUP($G129,Basisblatt!$A$2:$B$5,2,FALSE),"")</f>
        <v/>
      </c>
      <c r="AG129" s="102" t="str">
        <f>IF(AND($AC129="x1",$R129=Basisblatt!$A$85),Basisblatt!$B$68,"")</f>
        <v/>
      </c>
      <c r="AH129" s="175" t="str">
        <f>IF(AND($AC129="x1",$R129=Basisblatt!$A$85),Basisblatt!$B$69,"")</f>
        <v/>
      </c>
    </row>
    <row r="130" spans="1:34" x14ac:dyDescent="0.25">
      <c r="A130" s="107" t="str">
        <f>IF($AC130="x2","",IF($AC130="x1",IF(OR($L130=Basisblatt!$A$84,$Y130="ja"),"ja","nein"),"N/A"))</f>
        <v/>
      </c>
      <c r="B130" s="192" t="str">
        <f>IF($AC130="x2","",IF($AC130="x1",IF(OR($R130=Basisblatt!$A$84,$AA130="ja"),"ja","nein"),"N/A"))</f>
        <v/>
      </c>
      <c r="C130" s="188"/>
      <c r="D130" s="194"/>
      <c r="E130" s="144"/>
      <c r="F130" s="144"/>
      <c r="G130" s="145"/>
      <c r="H130" s="145"/>
      <c r="I130" s="145"/>
      <c r="J130" s="186"/>
      <c r="K130" s="181"/>
      <c r="L130" s="180" t="str">
        <f>IF($AC130="x1",IF(AND($H130=Basisblatt!$A$11,$J130&gt;=$E$8),Basisblatt!$A$85,Basisblatt!$A$84),"")</f>
        <v/>
      </c>
      <c r="M130" s="145"/>
      <c r="N130" s="145"/>
      <c r="O130" s="145"/>
      <c r="P130" s="178"/>
      <c r="Q130" s="181"/>
      <c r="R130" s="180" t="str">
        <f>IF($AC130="x1",IF(AND($H130=Basisblatt!$A$10,OR($J130&gt;=$E$8,$J130&gt;$E$10)),Basisblatt!$A$85,Basisblatt!$A$84),"")</f>
        <v/>
      </c>
      <c r="S130" s="145"/>
      <c r="T130" s="145"/>
      <c r="U130" s="145"/>
      <c r="V130" s="145"/>
      <c r="W130" s="178"/>
      <c r="X130" s="181"/>
      <c r="Y130" s="180" t="str">
        <f>IF(AND($AC130="x1",$L130=Basisblatt!$A$85),IF(OR($M130=Basisblatt!$A$38,AND($N130&lt;&gt;"",$N130&lt;=$AF130),$O130=Basisblatt!$A$43,AND($J130&lt;=$E$9,$P130=Basisblatt!$A$47))=TRUE,"ja","nein"),"")</f>
        <v/>
      </c>
      <c r="Z130" s="174"/>
      <c r="AA130" s="102" t="str">
        <f>IF(AND($AC130="x1",$R130=Basisblatt!$A$85),IF(OR(OR($S130=Basisblatt!$A$51,$S130=Basisblatt!$A$52,$S130=Basisblatt!$A$53,$S130=Basisblatt!$A$54,$S130=Basisblatt!$A$55),AND($T130&lt;&gt;"",$T130&lt;=AG130),AND(U130&lt;&gt;"",$U130&lt;=AH130),$V130=Basisblatt!$A157,$W130=Basisblatt!$A$47)=TRUE,"ja","nein"),"")</f>
        <v/>
      </c>
      <c r="AB130" s="102"/>
      <c r="AC130" s="175" t="str">
        <f t="shared" si="1"/>
        <v>x2</v>
      </c>
      <c r="AD130" s="161"/>
      <c r="AE130" s="19"/>
      <c r="AF130" s="106" t="str">
        <f>IF(AND($AC130="x1",$L130=Basisblatt!$A$85),VLOOKUP($G130,Basisblatt!$A$2:$B$5,2,FALSE),"")</f>
        <v/>
      </c>
      <c r="AG130" s="102" t="str">
        <f>IF(AND($AC130="x1",$R130=Basisblatt!$A$85),Basisblatt!$B$68,"")</f>
        <v/>
      </c>
      <c r="AH130" s="175" t="str">
        <f>IF(AND($AC130="x1",$R130=Basisblatt!$A$85),Basisblatt!$B$69,"")</f>
        <v/>
      </c>
    </row>
    <row r="131" spans="1:34" x14ac:dyDescent="0.25">
      <c r="A131" s="107" t="str">
        <f>IF($AC131="x2","",IF($AC131="x1",IF(OR($L131=Basisblatt!$A$84,$Y131="ja"),"ja","nein"),"N/A"))</f>
        <v/>
      </c>
      <c r="B131" s="192" t="str">
        <f>IF($AC131="x2","",IF($AC131="x1",IF(OR($R131=Basisblatt!$A$84,$AA131="ja"),"ja","nein"),"N/A"))</f>
        <v/>
      </c>
      <c r="C131" s="188"/>
      <c r="D131" s="194"/>
      <c r="E131" s="144"/>
      <c r="F131" s="144"/>
      <c r="G131" s="145"/>
      <c r="H131" s="145"/>
      <c r="I131" s="145"/>
      <c r="J131" s="186"/>
      <c r="K131" s="181"/>
      <c r="L131" s="180" t="str">
        <f>IF($AC131="x1",IF(AND($H131=Basisblatt!$A$11,$J131&gt;=$E$8),Basisblatt!$A$85,Basisblatt!$A$84),"")</f>
        <v/>
      </c>
      <c r="M131" s="145"/>
      <c r="N131" s="145"/>
      <c r="O131" s="145"/>
      <c r="P131" s="178"/>
      <c r="Q131" s="181"/>
      <c r="R131" s="180" t="str">
        <f>IF($AC131="x1",IF(AND($H131=Basisblatt!$A$10,OR($J131&gt;=$E$8,$J131&gt;$E$10)),Basisblatt!$A$85,Basisblatt!$A$84),"")</f>
        <v/>
      </c>
      <c r="S131" s="145"/>
      <c r="T131" s="145"/>
      <c r="U131" s="145"/>
      <c r="V131" s="145"/>
      <c r="W131" s="178"/>
      <c r="X131" s="181"/>
      <c r="Y131" s="180" t="str">
        <f>IF(AND($AC131="x1",$L131=Basisblatt!$A$85),IF(OR($M131=Basisblatt!$A$38,AND($N131&lt;&gt;"",$N131&lt;=$AF131),$O131=Basisblatt!$A$43,AND($J131&lt;=$E$9,$P131=Basisblatt!$A$47))=TRUE,"ja","nein"),"")</f>
        <v/>
      </c>
      <c r="Z131" s="174"/>
      <c r="AA131" s="102" t="str">
        <f>IF(AND($AC131="x1",$R131=Basisblatt!$A$85),IF(OR(OR($S131=Basisblatt!$A$51,$S131=Basisblatt!$A$52,$S131=Basisblatt!$A$53,$S131=Basisblatt!$A$54,$S131=Basisblatt!$A$55),AND($T131&lt;&gt;"",$T131&lt;=AG131),AND(U131&lt;&gt;"",$U131&lt;=AH131),$V131=Basisblatt!$A158,$W131=Basisblatt!$A$47)=TRUE,"ja","nein"),"")</f>
        <v/>
      </c>
      <c r="AB131" s="102"/>
      <c r="AC131" s="175" t="str">
        <f t="shared" si="1"/>
        <v>x2</v>
      </c>
      <c r="AD131" s="161"/>
      <c r="AE131" s="19"/>
      <c r="AF131" s="106" t="str">
        <f>IF(AND($AC131="x1",$L131=Basisblatt!$A$85),VLOOKUP($G131,Basisblatt!$A$2:$B$5,2,FALSE),"")</f>
        <v/>
      </c>
      <c r="AG131" s="102" t="str">
        <f>IF(AND($AC131="x1",$R131=Basisblatt!$A$85),Basisblatt!$B$68,"")</f>
        <v/>
      </c>
      <c r="AH131" s="175" t="str">
        <f>IF(AND($AC131="x1",$R131=Basisblatt!$A$85),Basisblatt!$B$69,"")</f>
        <v/>
      </c>
    </row>
    <row r="132" spans="1:34" x14ac:dyDescent="0.25">
      <c r="A132" s="107" t="str">
        <f>IF($AC132="x2","",IF($AC132="x1",IF(OR($L132=Basisblatt!$A$84,$Y132="ja"),"ja","nein"),"N/A"))</f>
        <v/>
      </c>
      <c r="B132" s="192" t="str">
        <f>IF($AC132="x2","",IF($AC132="x1",IF(OR($R132=Basisblatt!$A$84,$AA132="ja"),"ja","nein"),"N/A"))</f>
        <v/>
      </c>
      <c r="C132" s="188"/>
      <c r="D132" s="194"/>
      <c r="E132" s="144"/>
      <c r="F132" s="144"/>
      <c r="G132" s="145"/>
      <c r="H132" s="145"/>
      <c r="I132" s="145"/>
      <c r="J132" s="186"/>
      <c r="K132" s="181"/>
      <c r="L132" s="180" t="str">
        <f>IF($AC132="x1",IF(AND($H132=Basisblatt!$A$11,$J132&gt;=$E$8),Basisblatt!$A$85,Basisblatt!$A$84),"")</f>
        <v/>
      </c>
      <c r="M132" s="145"/>
      <c r="N132" s="145"/>
      <c r="O132" s="145"/>
      <c r="P132" s="178"/>
      <c r="Q132" s="181"/>
      <c r="R132" s="180" t="str">
        <f>IF($AC132="x1",IF(AND($H132=Basisblatt!$A$10,OR($J132&gt;=$E$8,$J132&gt;$E$10)),Basisblatt!$A$85,Basisblatt!$A$84),"")</f>
        <v/>
      </c>
      <c r="S132" s="145"/>
      <c r="T132" s="145"/>
      <c r="U132" s="145"/>
      <c r="V132" s="145"/>
      <c r="W132" s="178"/>
      <c r="X132" s="181"/>
      <c r="Y132" s="180" t="str">
        <f>IF(AND($AC132="x1",$L132=Basisblatt!$A$85),IF(OR($M132=Basisblatt!$A$38,AND($N132&lt;&gt;"",$N132&lt;=$AF132),$O132=Basisblatt!$A$43,AND($J132&lt;=$E$9,$P132=Basisblatt!$A$47))=TRUE,"ja","nein"),"")</f>
        <v/>
      </c>
      <c r="Z132" s="174"/>
      <c r="AA132" s="102" t="str">
        <f>IF(AND($AC132="x1",$R132=Basisblatt!$A$85),IF(OR(OR($S132=Basisblatt!$A$51,$S132=Basisblatt!$A$52,$S132=Basisblatt!$A$53,$S132=Basisblatt!$A$54,$S132=Basisblatt!$A$55),AND($T132&lt;&gt;"",$T132&lt;=AG132),AND(U132&lt;&gt;"",$U132&lt;=AH132),$V132=Basisblatt!$A159,$W132=Basisblatt!$A$47)=TRUE,"ja","nein"),"")</f>
        <v/>
      </c>
      <c r="AB132" s="102"/>
      <c r="AC132" s="175" t="str">
        <f t="shared" si="1"/>
        <v>x2</v>
      </c>
      <c r="AD132" s="161"/>
      <c r="AE132" s="19"/>
      <c r="AF132" s="106" t="str">
        <f>IF(AND($AC132="x1",$L132=Basisblatt!$A$85),VLOOKUP($G132,Basisblatt!$A$2:$B$5,2,FALSE),"")</f>
        <v/>
      </c>
      <c r="AG132" s="102" t="str">
        <f>IF(AND($AC132="x1",$R132=Basisblatt!$A$85),Basisblatt!$B$68,"")</f>
        <v/>
      </c>
      <c r="AH132" s="175" t="str">
        <f>IF(AND($AC132="x1",$R132=Basisblatt!$A$85),Basisblatt!$B$69,"")</f>
        <v/>
      </c>
    </row>
    <row r="133" spans="1:34" x14ac:dyDescent="0.25">
      <c r="A133" s="107" t="str">
        <f>IF($AC133="x2","",IF($AC133="x1",IF(OR($L133=Basisblatt!$A$84,$Y133="ja"),"ja","nein"),"N/A"))</f>
        <v/>
      </c>
      <c r="B133" s="192" t="str">
        <f>IF($AC133="x2","",IF($AC133="x1",IF(OR($R133=Basisblatt!$A$84,$AA133="ja"),"ja","nein"),"N/A"))</f>
        <v/>
      </c>
      <c r="C133" s="188"/>
      <c r="D133" s="194"/>
      <c r="E133" s="144"/>
      <c r="F133" s="144"/>
      <c r="G133" s="145"/>
      <c r="H133" s="145"/>
      <c r="I133" s="145"/>
      <c r="J133" s="186"/>
      <c r="K133" s="181"/>
      <c r="L133" s="180" t="str">
        <f>IF($AC133="x1",IF(AND($H133=Basisblatt!$A$11,$J133&gt;=$E$8),Basisblatt!$A$85,Basisblatt!$A$84),"")</f>
        <v/>
      </c>
      <c r="M133" s="145"/>
      <c r="N133" s="145"/>
      <c r="O133" s="145"/>
      <c r="P133" s="178"/>
      <c r="Q133" s="181"/>
      <c r="R133" s="180" t="str">
        <f>IF($AC133="x1",IF(AND($H133=Basisblatt!$A$10,OR($J133&gt;=$E$8,$J133&gt;$E$10)),Basisblatt!$A$85,Basisblatt!$A$84),"")</f>
        <v/>
      </c>
      <c r="S133" s="145"/>
      <c r="T133" s="145"/>
      <c r="U133" s="145"/>
      <c r="V133" s="145"/>
      <c r="W133" s="178"/>
      <c r="X133" s="181"/>
      <c r="Y133" s="180" t="str">
        <f>IF(AND($AC133="x1",$L133=Basisblatt!$A$85),IF(OR($M133=Basisblatt!$A$38,AND($N133&lt;&gt;"",$N133&lt;=$AF133),$O133=Basisblatt!$A$43,AND($J133&lt;=$E$9,$P133=Basisblatt!$A$47))=TRUE,"ja","nein"),"")</f>
        <v/>
      </c>
      <c r="Z133" s="174"/>
      <c r="AA133" s="102" t="str">
        <f>IF(AND($AC133="x1",$R133=Basisblatt!$A$85),IF(OR(OR($S133=Basisblatt!$A$51,$S133=Basisblatt!$A$52,$S133=Basisblatt!$A$53,$S133=Basisblatt!$A$54,$S133=Basisblatt!$A$55),AND($T133&lt;&gt;"",$T133&lt;=AG133),AND(U133&lt;&gt;"",$U133&lt;=AH133),$V133=Basisblatt!$A160,$W133=Basisblatt!$A$47)=TRUE,"ja","nein"),"")</f>
        <v/>
      </c>
      <c r="AB133" s="102"/>
      <c r="AC133" s="175" t="str">
        <f t="shared" si="1"/>
        <v>x2</v>
      </c>
      <c r="AD133" s="161"/>
      <c r="AE133" s="19"/>
      <c r="AF133" s="106" t="str">
        <f>IF(AND($AC133="x1",$L133=Basisblatt!$A$85),VLOOKUP($G133,Basisblatt!$A$2:$B$5,2,FALSE),"")</f>
        <v/>
      </c>
      <c r="AG133" s="102" t="str">
        <f>IF(AND($AC133="x1",$R133=Basisblatt!$A$85),Basisblatt!$B$68,"")</f>
        <v/>
      </c>
      <c r="AH133" s="175" t="str">
        <f>IF(AND($AC133="x1",$R133=Basisblatt!$A$85),Basisblatt!$B$69,"")</f>
        <v/>
      </c>
    </row>
    <row r="134" spans="1:34" x14ac:dyDescent="0.25">
      <c r="A134" s="107" t="str">
        <f>IF($AC134="x2","",IF($AC134="x1",IF(OR($L134=Basisblatt!$A$84,$Y134="ja"),"ja","nein"),"N/A"))</f>
        <v/>
      </c>
      <c r="B134" s="192" t="str">
        <f>IF($AC134="x2","",IF($AC134="x1",IF(OR($R134=Basisblatt!$A$84,$AA134="ja"),"ja","nein"),"N/A"))</f>
        <v/>
      </c>
      <c r="C134" s="188"/>
      <c r="D134" s="194"/>
      <c r="E134" s="144"/>
      <c r="F134" s="144"/>
      <c r="G134" s="145"/>
      <c r="H134" s="145"/>
      <c r="I134" s="145"/>
      <c r="J134" s="186"/>
      <c r="K134" s="181"/>
      <c r="L134" s="180" t="str">
        <f>IF($AC134="x1",IF(AND($H134=Basisblatt!$A$11,$J134&gt;=$E$8),Basisblatt!$A$85,Basisblatt!$A$84),"")</f>
        <v/>
      </c>
      <c r="M134" s="145"/>
      <c r="N134" s="145"/>
      <c r="O134" s="145"/>
      <c r="P134" s="178"/>
      <c r="Q134" s="181"/>
      <c r="R134" s="180" t="str">
        <f>IF($AC134="x1",IF(AND($H134=Basisblatt!$A$10,OR($J134&gt;=$E$8,$J134&gt;$E$10)),Basisblatt!$A$85,Basisblatt!$A$84),"")</f>
        <v/>
      </c>
      <c r="S134" s="145"/>
      <c r="T134" s="145"/>
      <c r="U134" s="145"/>
      <c r="V134" s="145"/>
      <c r="W134" s="178"/>
      <c r="X134" s="181"/>
      <c r="Y134" s="180" t="str">
        <f>IF(AND($AC134="x1",$L134=Basisblatt!$A$85),IF(OR($M134=Basisblatt!$A$38,AND($N134&lt;&gt;"",$N134&lt;=$AF134),$O134=Basisblatt!$A$43,AND($J134&lt;=$E$9,$P134=Basisblatt!$A$47))=TRUE,"ja","nein"),"")</f>
        <v/>
      </c>
      <c r="Z134" s="174"/>
      <c r="AA134" s="102" t="str">
        <f>IF(AND($AC134="x1",$R134=Basisblatt!$A$85),IF(OR(OR($S134=Basisblatt!$A$51,$S134=Basisblatt!$A$52,$S134=Basisblatt!$A$53,$S134=Basisblatt!$A$54,$S134=Basisblatt!$A$55),AND($T134&lt;&gt;"",$T134&lt;=AG134),AND(U134&lt;&gt;"",$U134&lt;=AH134),$V134=Basisblatt!$A161,$W134=Basisblatt!$A$47)=TRUE,"ja","nein"),"")</f>
        <v/>
      </c>
      <c r="AB134" s="102"/>
      <c r="AC134" s="175" t="str">
        <f t="shared" si="1"/>
        <v>x2</v>
      </c>
      <c r="AD134" s="161"/>
      <c r="AE134" s="19"/>
      <c r="AF134" s="106" t="str">
        <f>IF(AND($AC134="x1",$L134=Basisblatt!$A$85),VLOOKUP($G134,Basisblatt!$A$2:$B$5,2,FALSE),"")</f>
        <v/>
      </c>
      <c r="AG134" s="102" t="str">
        <f>IF(AND($AC134="x1",$R134=Basisblatt!$A$85),Basisblatt!$B$68,"")</f>
        <v/>
      </c>
      <c r="AH134" s="175" t="str">
        <f>IF(AND($AC134="x1",$R134=Basisblatt!$A$85),Basisblatt!$B$69,"")</f>
        <v/>
      </c>
    </row>
    <row r="135" spans="1:34" x14ac:dyDescent="0.25">
      <c r="A135" s="107" t="str">
        <f>IF($AC135="x2","",IF($AC135="x1",IF(OR($L135=Basisblatt!$A$84,$Y135="ja"),"ja","nein"),"N/A"))</f>
        <v/>
      </c>
      <c r="B135" s="192" t="str">
        <f>IF($AC135="x2","",IF($AC135="x1",IF(OR($R135=Basisblatt!$A$84,$AA135="ja"),"ja","nein"),"N/A"))</f>
        <v/>
      </c>
      <c r="C135" s="188"/>
      <c r="D135" s="194"/>
      <c r="E135" s="144"/>
      <c r="F135" s="144"/>
      <c r="G135" s="145"/>
      <c r="H135" s="145"/>
      <c r="I135" s="145"/>
      <c r="J135" s="186"/>
      <c r="K135" s="181"/>
      <c r="L135" s="180" t="str">
        <f>IF($AC135="x1",IF(AND($H135=Basisblatt!$A$11,$J135&gt;=$E$8),Basisblatt!$A$85,Basisblatt!$A$84),"")</f>
        <v/>
      </c>
      <c r="M135" s="145"/>
      <c r="N135" s="145"/>
      <c r="O135" s="145"/>
      <c r="P135" s="178"/>
      <c r="Q135" s="181"/>
      <c r="R135" s="180" t="str">
        <f>IF($AC135="x1",IF(AND($H135=Basisblatt!$A$10,OR($J135&gt;=$E$8,$J135&gt;$E$10)),Basisblatt!$A$85,Basisblatt!$A$84),"")</f>
        <v/>
      </c>
      <c r="S135" s="145"/>
      <c r="T135" s="145"/>
      <c r="U135" s="145"/>
      <c r="V135" s="145"/>
      <c r="W135" s="178"/>
      <c r="X135" s="181"/>
      <c r="Y135" s="180" t="str">
        <f>IF(AND($AC135="x1",$L135=Basisblatt!$A$85),IF(OR($M135=Basisblatt!$A$38,AND($N135&lt;&gt;"",$N135&lt;=$AF135),$O135=Basisblatt!$A$43,AND($J135&lt;=$E$9,$P135=Basisblatt!$A$47))=TRUE,"ja","nein"),"")</f>
        <v/>
      </c>
      <c r="Z135" s="174"/>
      <c r="AA135" s="102" t="str">
        <f>IF(AND($AC135="x1",$R135=Basisblatt!$A$85),IF(OR(OR($S135=Basisblatt!$A$51,$S135=Basisblatt!$A$52,$S135=Basisblatt!$A$53,$S135=Basisblatt!$A$54,$S135=Basisblatt!$A$55),AND($T135&lt;&gt;"",$T135&lt;=AG135),AND(U135&lt;&gt;"",$U135&lt;=AH135),$V135=Basisblatt!$A162,$W135=Basisblatt!$A$47)=TRUE,"ja","nein"),"")</f>
        <v/>
      </c>
      <c r="AB135" s="102"/>
      <c r="AC135" s="175" t="str">
        <f t="shared" si="1"/>
        <v>x2</v>
      </c>
      <c r="AD135" s="161"/>
      <c r="AE135" s="19"/>
      <c r="AF135" s="106" t="str">
        <f>IF(AND($AC135="x1",$L135=Basisblatt!$A$85),VLOOKUP($G135,Basisblatt!$A$2:$B$5,2,FALSE),"")</f>
        <v/>
      </c>
      <c r="AG135" s="102" t="str">
        <f>IF(AND($AC135="x1",$R135=Basisblatt!$A$85),Basisblatt!$B$68,"")</f>
        <v/>
      </c>
      <c r="AH135" s="175" t="str">
        <f>IF(AND($AC135="x1",$R135=Basisblatt!$A$85),Basisblatt!$B$69,"")</f>
        <v/>
      </c>
    </row>
    <row r="136" spans="1:34" x14ac:dyDescent="0.25">
      <c r="A136" s="107" t="str">
        <f>IF($AC136="x2","",IF($AC136="x1",IF(OR($L136=Basisblatt!$A$84,$Y136="ja"),"ja","nein"),"N/A"))</f>
        <v/>
      </c>
      <c r="B136" s="192" t="str">
        <f>IF($AC136="x2","",IF($AC136="x1",IF(OR($R136=Basisblatt!$A$84,$AA136="ja"),"ja","nein"),"N/A"))</f>
        <v/>
      </c>
      <c r="C136" s="188"/>
      <c r="D136" s="194"/>
      <c r="E136" s="144"/>
      <c r="F136" s="144"/>
      <c r="G136" s="145"/>
      <c r="H136" s="145"/>
      <c r="I136" s="145"/>
      <c r="J136" s="186"/>
      <c r="K136" s="181"/>
      <c r="L136" s="180" t="str">
        <f>IF($AC136="x1",IF(AND($H136=Basisblatt!$A$11,$J136&gt;=$E$8),Basisblatt!$A$85,Basisblatt!$A$84),"")</f>
        <v/>
      </c>
      <c r="M136" s="145"/>
      <c r="N136" s="145"/>
      <c r="O136" s="145"/>
      <c r="P136" s="178"/>
      <c r="Q136" s="181"/>
      <c r="R136" s="180" t="str">
        <f>IF($AC136="x1",IF(AND($H136=Basisblatt!$A$10,OR($J136&gt;=$E$8,$J136&gt;$E$10)),Basisblatt!$A$85,Basisblatt!$A$84),"")</f>
        <v/>
      </c>
      <c r="S136" s="145"/>
      <c r="T136" s="145"/>
      <c r="U136" s="145"/>
      <c r="V136" s="145"/>
      <c r="W136" s="178"/>
      <c r="X136" s="181"/>
      <c r="Y136" s="180" t="str">
        <f>IF(AND($AC136="x1",$L136=Basisblatt!$A$85),IF(OR($M136=Basisblatt!$A$38,AND($N136&lt;&gt;"",$N136&lt;=$AF136),$O136=Basisblatt!$A$43,AND($J136&lt;=$E$9,$P136=Basisblatt!$A$47))=TRUE,"ja","nein"),"")</f>
        <v/>
      </c>
      <c r="Z136" s="174"/>
      <c r="AA136" s="102" t="str">
        <f>IF(AND($AC136="x1",$R136=Basisblatt!$A$85),IF(OR(OR($S136=Basisblatt!$A$51,$S136=Basisblatt!$A$52,$S136=Basisblatt!$A$53,$S136=Basisblatt!$A$54,$S136=Basisblatt!$A$55),AND($T136&lt;&gt;"",$T136&lt;=AG136),AND(U136&lt;&gt;"",$U136&lt;=AH136),$V136=Basisblatt!$A163,$W136=Basisblatt!$A$47)=TRUE,"ja","nein"),"")</f>
        <v/>
      </c>
      <c r="AB136" s="102"/>
      <c r="AC136" s="175" t="str">
        <f t="shared" si="1"/>
        <v>x2</v>
      </c>
      <c r="AD136" s="161"/>
      <c r="AE136" s="19"/>
      <c r="AF136" s="106" t="str">
        <f>IF(AND($AC136="x1",$L136=Basisblatt!$A$85),VLOOKUP($G136,Basisblatt!$A$2:$B$5,2,FALSE),"")</f>
        <v/>
      </c>
      <c r="AG136" s="102" t="str">
        <f>IF(AND($AC136="x1",$R136=Basisblatt!$A$85),Basisblatt!$B$68,"")</f>
        <v/>
      </c>
      <c r="AH136" s="175" t="str">
        <f>IF(AND($AC136="x1",$R136=Basisblatt!$A$85),Basisblatt!$B$69,"")</f>
        <v/>
      </c>
    </row>
    <row r="137" spans="1:34" x14ac:dyDescent="0.25">
      <c r="A137" s="107" t="str">
        <f>IF($AC137="x2","",IF($AC137="x1",IF(OR($L137=Basisblatt!$A$84,$Y137="ja"),"ja","nein"),"N/A"))</f>
        <v/>
      </c>
      <c r="B137" s="192" t="str">
        <f>IF($AC137="x2","",IF($AC137="x1",IF(OR($R137=Basisblatt!$A$84,$AA137="ja"),"ja","nein"),"N/A"))</f>
        <v/>
      </c>
      <c r="C137" s="188"/>
      <c r="D137" s="194"/>
      <c r="E137" s="144"/>
      <c r="F137" s="144"/>
      <c r="G137" s="145"/>
      <c r="H137" s="145"/>
      <c r="I137" s="145"/>
      <c r="J137" s="186"/>
      <c r="K137" s="181"/>
      <c r="L137" s="180" t="str">
        <f>IF($AC137="x1",IF(AND($H137=Basisblatt!$A$11,$J137&gt;=$E$8),Basisblatt!$A$85,Basisblatt!$A$84),"")</f>
        <v/>
      </c>
      <c r="M137" s="145"/>
      <c r="N137" s="145"/>
      <c r="O137" s="145"/>
      <c r="P137" s="178"/>
      <c r="Q137" s="181"/>
      <c r="R137" s="180" t="str">
        <f>IF($AC137="x1",IF(AND($H137=Basisblatt!$A$10,OR($J137&gt;=$E$8,$J137&gt;$E$10)),Basisblatt!$A$85,Basisblatt!$A$84),"")</f>
        <v/>
      </c>
      <c r="S137" s="145"/>
      <c r="T137" s="145"/>
      <c r="U137" s="145"/>
      <c r="V137" s="145"/>
      <c r="W137" s="178"/>
      <c r="X137" s="181"/>
      <c r="Y137" s="180" t="str">
        <f>IF(AND($AC137="x1",$L137=Basisblatt!$A$85),IF(OR($M137=Basisblatt!$A$38,AND($N137&lt;&gt;"",$N137&lt;=$AF137),$O137=Basisblatt!$A$43,AND($J137&lt;=$E$9,$P137=Basisblatt!$A$47))=TRUE,"ja","nein"),"")</f>
        <v/>
      </c>
      <c r="Z137" s="174"/>
      <c r="AA137" s="102" t="str">
        <f>IF(AND($AC137="x1",$R137=Basisblatt!$A$85),IF(OR(OR($S137=Basisblatt!$A$51,$S137=Basisblatt!$A$52,$S137=Basisblatt!$A$53,$S137=Basisblatt!$A$54,$S137=Basisblatt!$A$55),AND($T137&lt;&gt;"",$T137&lt;=AG137),AND(U137&lt;&gt;"",$U137&lt;=AH137),$V137=Basisblatt!$A164,$W137=Basisblatt!$A$47)=TRUE,"ja","nein"),"")</f>
        <v/>
      </c>
      <c r="AB137" s="102"/>
      <c r="AC137" s="175" t="str">
        <f t="shared" si="1"/>
        <v>x2</v>
      </c>
      <c r="AD137" s="161"/>
      <c r="AE137" s="19"/>
      <c r="AF137" s="106" t="str">
        <f>IF(AND($AC137="x1",$L137=Basisblatt!$A$85),VLOOKUP($G137,Basisblatt!$A$2:$B$5,2,FALSE),"")</f>
        <v/>
      </c>
      <c r="AG137" s="102" t="str">
        <f>IF(AND($AC137="x1",$R137=Basisblatt!$A$85),Basisblatt!$B$68,"")</f>
        <v/>
      </c>
      <c r="AH137" s="175" t="str">
        <f>IF(AND($AC137="x1",$R137=Basisblatt!$A$85),Basisblatt!$B$69,"")</f>
        <v/>
      </c>
    </row>
    <row r="138" spans="1:34" x14ac:dyDescent="0.25">
      <c r="A138" s="107" t="str">
        <f>IF($AC138="x2","",IF($AC138="x1",IF(OR($L138=Basisblatt!$A$84,$Y138="ja"),"ja","nein"),"N/A"))</f>
        <v/>
      </c>
      <c r="B138" s="192" t="str">
        <f>IF($AC138="x2","",IF($AC138="x1",IF(OR($R138=Basisblatt!$A$84,$AA138="ja"),"ja","nein"),"N/A"))</f>
        <v/>
      </c>
      <c r="C138" s="188"/>
      <c r="D138" s="194"/>
      <c r="E138" s="144"/>
      <c r="F138" s="144"/>
      <c r="G138" s="145"/>
      <c r="H138" s="145"/>
      <c r="I138" s="145"/>
      <c r="J138" s="186"/>
      <c r="K138" s="181"/>
      <c r="L138" s="180" t="str">
        <f>IF($AC138="x1",IF(AND($H138=Basisblatt!$A$11,$J138&gt;=$E$8),Basisblatt!$A$85,Basisblatt!$A$84),"")</f>
        <v/>
      </c>
      <c r="M138" s="145"/>
      <c r="N138" s="145"/>
      <c r="O138" s="145"/>
      <c r="P138" s="178"/>
      <c r="Q138" s="181"/>
      <c r="R138" s="180" t="str">
        <f>IF($AC138="x1",IF(AND($H138=Basisblatt!$A$10,OR($J138&gt;=$E$8,$J138&gt;$E$10)),Basisblatt!$A$85,Basisblatt!$A$84),"")</f>
        <v/>
      </c>
      <c r="S138" s="145"/>
      <c r="T138" s="145"/>
      <c r="U138" s="145"/>
      <c r="V138" s="145"/>
      <c r="W138" s="178"/>
      <c r="X138" s="181"/>
      <c r="Y138" s="180" t="str">
        <f>IF(AND($AC138="x1",$L138=Basisblatt!$A$85),IF(OR($M138=Basisblatt!$A$38,AND($N138&lt;&gt;"",$N138&lt;=$AF138),$O138=Basisblatt!$A$43,AND($J138&lt;=$E$9,$P138=Basisblatt!$A$47))=TRUE,"ja","nein"),"")</f>
        <v/>
      </c>
      <c r="Z138" s="174"/>
      <c r="AA138" s="102" t="str">
        <f>IF(AND($AC138="x1",$R138=Basisblatt!$A$85),IF(OR(OR($S138=Basisblatt!$A$51,$S138=Basisblatt!$A$52,$S138=Basisblatt!$A$53,$S138=Basisblatt!$A$54,$S138=Basisblatt!$A$55),AND($T138&lt;&gt;"",$T138&lt;=AG138),AND(U138&lt;&gt;"",$U138&lt;=AH138),$V138=Basisblatt!$A165,$W138=Basisblatt!$A$47)=TRUE,"ja","nein"),"")</f>
        <v/>
      </c>
      <c r="AB138" s="102"/>
      <c r="AC138" s="175" t="str">
        <f t="shared" si="1"/>
        <v>x2</v>
      </c>
      <c r="AD138" s="161"/>
      <c r="AE138" s="19"/>
      <c r="AF138" s="106" t="str">
        <f>IF(AND($AC138="x1",$L138=Basisblatt!$A$85),VLOOKUP($G138,Basisblatt!$A$2:$B$5,2,FALSE),"")</f>
        <v/>
      </c>
      <c r="AG138" s="102" t="str">
        <f>IF(AND($AC138="x1",$R138=Basisblatt!$A$85),Basisblatt!$B$68,"")</f>
        <v/>
      </c>
      <c r="AH138" s="175" t="str">
        <f>IF(AND($AC138="x1",$R138=Basisblatt!$A$85),Basisblatt!$B$69,"")</f>
        <v/>
      </c>
    </row>
    <row r="139" spans="1:34" x14ac:dyDescent="0.25">
      <c r="A139" s="107" t="str">
        <f>IF($AC139="x2","",IF($AC139="x1",IF(OR($L139=Basisblatt!$A$84,$Y139="ja"),"ja","nein"),"N/A"))</f>
        <v/>
      </c>
      <c r="B139" s="192" t="str">
        <f>IF($AC139="x2","",IF($AC139="x1",IF(OR($R139=Basisblatt!$A$84,$AA139="ja"),"ja","nein"),"N/A"))</f>
        <v/>
      </c>
      <c r="C139" s="188"/>
      <c r="D139" s="194"/>
      <c r="E139" s="144"/>
      <c r="F139" s="144"/>
      <c r="G139" s="145"/>
      <c r="H139" s="145"/>
      <c r="I139" s="145"/>
      <c r="J139" s="186"/>
      <c r="K139" s="181"/>
      <c r="L139" s="180" t="str">
        <f>IF($AC139="x1",IF(AND($H139=Basisblatt!$A$11,$J139&gt;=$E$8),Basisblatt!$A$85,Basisblatt!$A$84),"")</f>
        <v/>
      </c>
      <c r="M139" s="145"/>
      <c r="N139" s="145"/>
      <c r="O139" s="145"/>
      <c r="P139" s="178"/>
      <c r="Q139" s="181"/>
      <c r="R139" s="180" t="str">
        <f>IF($AC139="x1",IF(AND($H139=Basisblatt!$A$10,OR($J139&gt;=$E$8,$J139&gt;$E$10)),Basisblatt!$A$85,Basisblatt!$A$84),"")</f>
        <v/>
      </c>
      <c r="S139" s="145"/>
      <c r="T139" s="145"/>
      <c r="U139" s="145"/>
      <c r="V139" s="145"/>
      <c r="W139" s="178"/>
      <c r="X139" s="181"/>
      <c r="Y139" s="180" t="str">
        <f>IF(AND($AC139="x1",$L139=Basisblatt!$A$85),IF(OR($M139=Basisblatt!$A$38,AND($N139&lt;&gt;"",$N139&lt;=$AF139),$O139=Basisblatt!$A$43,AND($J139&lt;=$E$9,$P139=Basisblatt!$A$47))=TRUE,"ja","nein"),"")</f>
        <v/>
      </c>
      <c r="Z139" s="174"/>
      <c r="AA139" s="102" t="str">
        <f>IF(AND($AC139="x1",$R139=Basisblatt!$A$85),IF(OR(OR($S139=Basisblatt!$A$51,$S139=Basisblatt!$A$52,$S139=Basisblatt!$A$53,$S139=Basisblatt!$A$54,$S139=Basisblatt!$A$55),AND($T139&lt;&gt;"",$T139&lt;=AG139),AND(U139&lt;&gt;"",$U139&lt;=AH139),$V139=Basisblatt!$A166,$W139=Basisblatt!$A$47)=TRUE,"ja","nein"),"")</f>
        <v/>
      </c>
      <c r="AB139" s="102"/>
      <c r="AC139" s="175" t="str">
        <f t="shared" si="1"/>
        <v>x2</v>
      </c>
      <c r="AD139" s="161"/>
      <c r="AE139" s="19"/>
      <c r="AF139" s="106" t="str">
        <f>IF(AND($AC139="x1",$L139=Basisblatt!$A$85),VLOOKUP($G139,Basisblatt!$A$2:$B$5,2,FALSE),"")</f>
        <v/>
      </c>
      <c r="AG139" s="102" t="str">
        <f>IF(AND($AC139="x1",$R139=Basisblatt!$A$85),Basisblatt!$B$68,"")</f>
        <v/>
      </c>
      <c r="AH139" s="175" t="str">
        <f>IF(AND($AC139="x1",$R139=Basisblatt!$A$85),Basisblatt!$B$69,"")</f>
        <v/>
      </c>
    </row>
    <row r="140" spans="1:34" x14ac:dyDescent="0.25">
      <c r="A140" s="107" t="str">
        <f>IF($AC140="x2","",IF($AC140="x1",IF(OR($L140=Basisblatt!$A$84,$Y140="ja"),"ja","nein"),"N/A"))</f>
        <v/>
      </c>
      <c r="B140" s="192" t="str">
        <f>IF($AC140="x2","",IF($AC140="x1",IF(OR($R140=Basisblatt!$A$84,$AA140="ja"),"ja","nein"),"N/A"))</f>
        <v/>
      </c>
      <c r="C140" s="188"/>
      <c r="D140" s="194"/>
      <c r="E140" s="144"/>
      <c r="F140" s="144"/>
      <c r="G140" s="145"/>
      <c r="H140" s="145"/>
      <c r="I140" s="145"/>
      <c r="J140" s="186"/>
      <c r="K140" s="181"/>
      <c r="L140" s="180" t="str">
        <f>IF($AC140="x1",IF(AND($H140=Basisblatt!$A$11,$J140&gt;=$E$8),Basisblatt!$A$85,Basisblatt!$A$84),"")</f>
        <v/>
      </c>
      <c r="M140" s="145"/>
      <c r="N140" s="145"/>
      <c r="O140" s="145"/>
      <c r="P140" s="178"/>
      <c r="Q140" s="181"/>
      <c r="R140" s="180" t="str">
        <f>IF($AC140="x1",IF(AND($H140=Basisblatt!$A$10,OR($J140&gt;=$E$8,$J140&gt;$E$10)),Basisblatt!$A$85,Basisblatt!$A$84),"")</f>
        <v/>
      </c>
      <c r="S140" s="145"/>
      <c r="T140" s="145"/>
      <c r="U140" s="145"/>
      <c r="V140" s="145"/>
      <c r="W140" s="178"/>
      <c r="X140" s="181"/>
      <c r="Y140" s="180" t="str">
        <f>IF(AND($AC140="x1",$L140=Basisblatt!$A$85),IF(OR($M140=Basisblatt!$A$38,AND($N140&lt;&gt;"",$N140&lt;=$AF140),$O140=Basisblatt!$A$43,AND($J140&lt;=$E$9,$P140=Basisblatt!$A$47))=TRUE,"ja","nein"),"")</f>
        <v/>
      </c>
      <c r="Z140" s="174"/>
      <c r="AA140" s="102" t="str">
        <f>IF(AND($AC140="x1",$R140=Basisblatt!$A$85),IF(OR(OR($S140=Basisblatt!$A$51,$S140=Basisblatt!$A$52,$S140=Basisblatt!$A$53,$S140=Basisblatt!$A$54,$S140=Basisblatt!$A$55),AND($T140&lt;&gt;"",$T140&lt;=AG140),AND(U140&lt;&gt;"",$U140&lt;=AH140),$V140=Basisblatt!$A167,$W140=Basisblatt!$A$47)=TRUE,"ja","nein"),"")</f>
        <v/>
      </c>
      <c r="AB140" s="102"/>
      <c r="AC140" s="175" t="str">
        <f t="shared" si="1"/>
        <v>x2</v>
      </c>
      <c r="AD140" s="161"/>
      <c r="AE140" s="19"/>
      <c r="AF140" s="106" t="str">
        <f>IF(AND($AC140="x1",$L140=Basisblatt!$A$85),VLOOKUP($G140,Basisblatt!$A$2:$B$5,2,FALSE),"")</f>
        <v/>
      </c>
      <c r="AG140" s="102" t="str">
        <f>IF(AND($AC140="x1",$R140=Basisblatt!$A$85),Basisblatt!$B$68,"")</f>
        <v/>
      </c>
      <c r="AH140" s="175" t="str">
        <f>IF(AND($AC140="x1",$R140=Basisblatt!$A$85),Basisblatt!$B$69,"")</f>
        <v/>
      </c>
    </row>
    <row r="141" spans="1:34" x14ac:dyDescent="0.25">
      <c r="A141" s="107" t="str">
        <f>IF($AC141="x2","",IF($AC141="x1",IF(OR($L141=Basisblatt!$A$84,$Y141="ja"),"ja","nein"),"N/A"))</f>
        <v/>
      </c>
      <c r="B141" s="192" t="str">
        <f>IF($AC141="x2","",IF($AC141="x1",IF(OR($R141=Basisblatt!$A$84,$AA141="ja"),"ja","nein"),"N/A"))</f>
        <v/>
      </c>
      <c r="C141" s="188"/>
      <c r="D141" s="194"/>
      <c r="E141" s="144"/>
      <c r="F141" s="144"/>
      <c r="G141" s="145"/>
      <c r="H141" s="145"/>
      <c r="I141" s="145"/>
      <c r="J141" s="186"/>
      <c r="K141" s="181"/>
      <c r="L141" s="180" t="str">
        <f>IF($AC141="x1",IF(AND($H141=Basisblatt!$A$11,$J141&gt;=$E$8),Basisblatt!$A$85,Basisblatt!$A$84),"")</f>
        <v/>
      </c>
      <c r="M141" s="145"/>
      <c r="N141" s="145"/>
      <c r="O141" s="145"/>
      <c r="P141" s="178"/>
      <c r="Q141" s="181"/>
      <c r="R141" s="180" t="str">
        <f>IF($AC141="x1",IF(AND($H141=Basisblatt!$A$10,OR($J141&gt;=$E$8,$J141&gt;$E$10)),Basisblatt!$A$85,Basisblatt!$A$84),"")</f>
        <v/>
      </c>
      <c r="S141" s="145"/>
      <c r="T141" s="145"/>
      <c r="U141" s="145"/>
      <c r="V141" s="145"/>
      <c r="W141" s="178"/>
      <c r="X141" s="181"/>
      <c r="Y141" s="180" t="str">
        <f>IF(AND($AC141="x1",$L141=Basisblatt!$A$85),IF(OR($M141=Basisblatt!$A$38,AND($N141&lt;&gt;"",$N141&lt;=$AF141),$O141=Basisblatt!$A$43,AND($J141&lt;=$E$9,$P141=Basisblatt!$A$47))=TRUE,"ja","nein"),"")</f>
        <v/>
      </c>
      <c r="Z141" s="174"/>
      <c r="AA141" s="102" t="str">
        <f>IF(AND($AC141="x1",$R141=Basisblatt!$A$85),IF(OR(OR($S141=Basisblatt!$A$51,$S141=Basisblatt!$A$52,$S141=Basisblatt!$A$53,$S141=Basisblatt!$A$54,$S141=Basisblatt!$A$55),AND($T141&lt;&gt;"",$T141&lt;=AG141),AND(U141&lt;&gt;"",$U141&lt;=AH141),$V141=Basisblatt!$A168,$W141=Basisblatt!$A$47)=TRUE,"ja","nein"),"")</f>
        <v/>
      </c>
      <c r="AB141" s="102"/>
      <c r="AC141" s="175" t="str">
        <f t="shared" si="1"/>
        <v>x2</v>
      </c>
      <c r="AD141" s="161"/>
      <c r="AE141" s="19"/>
      <c r="AF141" s="106" t="str">
        <f>IF(AND($AC141="x1",$L141=Basisblatt!$A$85),VLOOKUP($G141,Basisblatt!$A$2:$B$5,2,FALSE),"")</f>
        <v/>
      </c>
      <c r="AG141" s="102" t="str">
        <f>IF(AND($AC141="x1",$R141=Basisblatt!$A$85),Basisblatt!$B$68,"")</f>
        <v/>
      </c>
      <c r="AH141" s="175" t="str">
        <f>IF(AND($AC141="x1",$R141=Basisblatt!$A$85),Basisblatt!$B$69,"")</f>
        <v/>
      </c>
    </row>
    <row r="142" spans="1:34" x14ac:dyDescent="0.25">
      <c r="A142" s="107" t="str">
        <f>IF($AC142="x2","",IF($AC142="x1",IF(OR($L142=Basisblatt!$A$84,$Y142="ja"),"ja","nein"),"N/A"))</f>
        <v/>
      </c>
      <c r="B142" s="192" t="str">
        <f>IF($AC142="x2","",IF($AC142="x1",IF(OR($R142=Basisblatt!$A$84,$AA142="ja"),"ja","nein"),"N/A"))</f>
        <v/>
      </c>
      <c r="C142" s="188"/>
      <c r="D142" s="194"/>
      <c r="E142" s="144"/>
      <c r="F142" s="144"/>
      <c r="G142" s="145"/>
      <c r="H142" s="145"/>
      <c r="I142" s="145"/>
      <c r="J142" s="186"/>
      <c r="K142" s="181"/>
      <c r="L142" s="180" t="str">
        <f>IF($AC142="x1",IF(AND($H142=Basisblatt!$A$11,$J142&gt;=$E$8),Basisblatt!$A$85,Basisblatt!$A$84),"")</f>
        <v/>
      </c>
      <c r="M142" s="145"/>
      <c r="N142" s="145"/>
      <c r="O142" s="145"/>
      <c r="P142" s="178"/>
      <c r="Q142" s="181"/>
      <c r="R142" s="180" t="str">
        <f>IF($AC142="x1",IF(AND($H142=Basisblatt!$A$10,OR($J142&gt;=$E$8,$J142&gt;$E$10)),Basisblatt!$A$85,Basisblatt!$A$84),"")</f>
        <v/>
      </c>
      <c r="S142" s="145"/>
      <c r="T142" s="145"/>
      <c r="U142" s="145"/>
      <c r="V142" s="145"/>
      <c r="W142" s="178"/>
      <c r="X142" s="181"/>
      <c r="Y142" s="180" t="str">
        <f>IF(AND($AC142="x1",$L142=Basisblatt!$A$85),IF(OR($M142=Basisblatt!$A$38,AND($N142&lt;&gt;"",$N142&lt;=$AF142),$O142=Basisblatt!$A$43,AND($J142&lt;=$E$9,$P142=Basisblatt!$A$47))=TRUE,"ja","nein"),"")</f>
        <v/>
      </c>
      <c r="Z142" s="174"/>
      <c r="AA142" s="102" t="str">
        <f>IF(AND($AC142="x1",$R142=Basisblatt!$A$85),IF(OR(OR($S142=Basisblatt!$A$51,$S142=Basisblatt!$A$52,$S142=Basisblatt!$A$53,$S142=Basisblatt!$A$54,$S142=Basisblatt!$A$55),AND($T142&lt;&gt;"",$T142&lt;=AG142),AND(U142&lt;&gt;"",$U142&lt;=AH142),$V142=Basisblatt!$A169,$W142=Basisblatt!$A$47)=TRUE,"ja","nein"),"")</f>
        <v/>
      </c>
      <c r="AB142" s="102"/>
      <c r="AC142" s="175" t="str">
        <f t="shared" si="1"/>
        <v>x2</v>
      </c>
      <c r="AD142" s="161"/>
      <c r="AE142" s="19"/>
      <c r="AF142" s="106" t="str">
        <f>IF(AND($AC142="x1",$L142=Basisblatt!$A$85),VLOOKUP($G142,Basisblatt!$A$2:$B$5,2,FALSE),"")</f>
        <v/>
      </c>
      <c r="AG142" s="102" t="str">
        <f>IF(AND($AC142="x1",$R142=Basisblatt!$A$85),Basisblatt!$B$68,"")</f>
        <v/>
      </c>
      <c r="AH142" s="175" t="str">
        <f>IF(AND($AC142="x1",$R142=Basisblatt!$A$85),Basisblatt!$B$69,"")</f>
        <v/>
      </c>
    </row>
    <row r="143" spans="1:34" x14ac:dyDescent="0.25">
      <c r="A143" s="107" t="str">
        <f>IF($AC143="x2","",IF($AC143="x1",IF(OR($L143=Basisblatt!$A$84,$Y143="ja"),"ja","nein"),"N/A"))</f>
        <v/>
      </c>
      <c r="B143" s="192" t="str">
        <f>IF($AC143="x2","",IF($AC143="x1",IF(OR($R143=Basisblatt!$A$84,$AA143="ja"),"ja","nein"),"N/A"))</f>
        <v/>
      </c>
      <c r="C143" s="188"/>
      <c r="D143" s="194"/>
      <c r="E143" s="144"/>
      <c r="F143" s="144"/>
      <c r="G143" s="145"/>
      <c r="H143" s="145"/>
      <c r="I143" s="145"/>
      <c r="J143" s="186"/>
      <c r="K143" s="181"/>
      <c r="L143" s="180" t="str">
        <f>IF($AC143="x1",IF(AND($H143=Basisblatt!$A$11,$J143&gt;=$E$8),Basisblatt!$A$85,Basisblatt!$A$84),"")</f>
        <v/>
      </c>
      <c r="M143" s="145"/>
      <c r="N143" s="145"/>
      <c r="O143" s="145"/>
      <c r="P143" s="178"/>
      <c r="Q143" s="181"/>
      <c r="R143" s="180" t="str">
        <f>IF($AC143="x1",IF(AND($H143=Basisblatt!$A$10,OR($J143&gt;=$E$8,$J143&gt;$E$10)),Basisblatt!$A$85,Basisblatt!$A$84),"")</f>
        <v/>
      </c>
      <c r="S143" s="145"/>
      <c r="T143" s="145"/>
      <c r="U143" s="145"/>
      <c r="V143" s="145"/>
      <c r="W143" s="178"/>
      <c r="X143" s="181"/>
      <c r="Y143" s="180" t="str">
        <f>IF(AND($AC143="x1",$L143=Basisblatt!$A$85),IF(OR($M143=Basisblatt!$A$38,AND($N143&lt;&gt;"",$N143&lt;=$AF143),$O143=Basisblatt!$A$43,AND($J143&lt;=$E$9,$P143=Basisblatt!$A$47))=TRUE,"ja","nein"),"")</f>
        <v/>
      </c>
      <c r="Z143" s="174"/>
      <c r="AA143" s="102" t="str">
        <f>IF(AND($AC143="x1",$R143=Basisblatt!$A$85),IF(OR(OR($S143=Basisblatt!$A$51,$S143=Basisblatt!$A$52,$S143=Basisblatt!$A$53,$S143=Basisblatt!$A$54,$S143=Basisblatt!$A$55),AND($T143&lt;&gt;"",$T143&lt;=AG143),AND(U143&lt;&gt;"",$U143&lt;=AH143),$V143=Basisblatt!$A170,$W143=Basisblatt!$A$47)=TRUE,"ja","nein"),"")</f>
        <v/>
      </c>
      <c r="AB143" s="102"/>
      <c r="AC143" s="175" t="str">
        <f t="shared" si="1"/>
        <v>x2</v>
      </c>
      <c r="AD143" s="161"/>
      <c r="AE143" s="19"/>
      <c r="AF143" s="106" t="str">
        <f>IF(AND($AC143="x1",$L143=Basisblatt!$A$85),VLOOKUP($G143,Basisblatt!$A$2:$B$5,2,FALSE),"")</f>
        <v/>
      </c>
      <c r="AG143" s="102" t="str">
        <f>IF(AND($AC143="x1",$R143=Basisblatt!$A$85),Basisblatt!$B$68,"")</f>
        <v/>
      </c>
      <c r="AH143" s="175" t="str">
        <f>IF(AND($AC143="x1",$R143=Basisblatt!$A$85),Basisblatt!$B$69,"")</f>
        <v/>
      </c>
    </row>
    <row r="144" spans="1:34" x14ac:dyDescent="0.25">
      <c r="A144" s="107" t="str">
        <f>IF($AC144="x2","",IF($AC144="x1",IF(OR($L144=Basisblatt!$A$84,$Y144="ja"),"ja","nein"),"N/A"))</f>
        <v/>
      </c>
      <c r="B144" s="192" t="str">
        <f>IF($AC144="x2","",IF($AC144="x1",IF(OR($R144=Basisblatt!$A$84,$AA144="ja"),"ja","nein"),"N/A"))</f>
        <v/>
      </c>
      <c r="C144" s="188"/>
      <c r="D144" s="194"/>
      <c r="E144" s="144"/>
      <c r="F144" s="144"/>
      <c r="G144" s="145"/>
      <c r="H144" s="145"/>
      <c r="I144" s="145"/>
      <c r="J144" s="186"/>
      <c r="K144" s="181"/>
      <c r="L144" s="180" t="str">
        <f>IF($AC144="x1",IF(AND($H144=Basisblatt!$A$11,$J144&gt;=$E$8),Basisblatt!$A$85,Basisblatt!$A$84),"")</f>
        <v/>
      </c>
      <c r="M144" s="145"/>
      <c r="N144" s="145"/>
      <c r="O144" s="145"/>
      <c r="P144" s="178"/>
      <c r="Q144" s="181"/>
      <c r="R144" s="180" t="str">
        <f>IF($AC144="x1",IF(AND($H144=Basisblatt!$A$10,OR($J144&gt;=$E$8,$J144&gt;$E$10)),Basisblatt!$A$85,Basisblatt!$A$84),"")</f>
        <v/>
      </c>
      <c r="S144" s="145"/>
      <c r="T144" s="145"/>
      <c r="U144" s="145"/>
      <c r="V144" s="145"/>
      <c r="W144" s="178"/>
      <c r="X144" s="181"/>
      <c r="Y144" s="180" t="str">
        <f>IF(AND($AC144="x1",$L144=Basisblatt!$A$85),IF(OR($M144=Basisblatt!$A$38,AND($N144&lt;&gt;"",$N144&lt;=$AF144),$O144=Basisblatt!$A$43,AND($J144&lt;=$E$9,$P144=Basisblatt!$A$47))=TRUE,"ja","nein"),"")</f>
        <v/>
      </c>
      <c r="Z144" s="174"/>
      <c r="AA144" s="102" t="str">
        <f>IF(AND($AC144="x1",$R144=Basisblatt!$A$85),IF(OR(OR($S144=Basisblatt!$A$51,$S144=Basisblatt!$A$52,$S144=Basisblatt!$A$53,$S144=Basisblatt!$A$54,$S144=Basisblatt!$A$55),AND($T144&lt;&gt;"",$T144&lt;=AG144),AND(U144&lt;&gt;"",$U144&lt;=AH144),$V144=Basisblatt!$A171,$W144=Basisblatt!$A$47)=TRUE,"ja","nein"),"")</f>
        <v/>
      </c>
      <c r="AB144" s="102"/>
      <c r="AC144" s="175" t="str">
        <f t="shared" si="1"/>
        <v>x2</v>
      </c>
      <c r="AD144" s="161"/>
      <c r="AE144" s="19"/>
      <c r="AF144" s="106" t="str">
        <f>IF(AND($AC144="x1",$L144=Basisblatt!$A$85),VLOOKUP($G144,Basisblatt!$A$2:$B$5,2,FALSE),"")</f>
        <v/>
      </c>
      <c r="AG144" s="102" t="str">
        <f>IF(AND($AC144="x1",$R144=Basisblatt!$A$85),Basisblatt!$B$68,"")</f>
        <v/>
      </c>
      <c r="AH144" s="175" t="str">
        <f>IF(AND($AC144="x1",$R144=Basisblatt!$A$85),Basisblatt!$B$69,"")</f>
        <v/>
      </c>
    </row>
    <row r="145" spans="1:34" x14ac:dyDescent="0.25">
      <c r="A145" s="107" t="str">
        <f>IF($AC145="x2","",IF($AC145="x1",IF(OR($L145=Basisblatt!$A$84,$Y145="ja"),"ja","nein"),"N/A"))</f>
        <v/>
      </c>
      <c r="B145" s="192" t="str">
        <f>IF($AC145="x2","",IF($AC145="x1",IF(OR($R145=Basisblatt!$A$84,$AA145="ja"),"ja","nein"),"N/A"))</f>
        <v/>
      </c>
      <c r="C145" s="188"/>
      <c r="D145" s="194"/>
      <c r="E145" s="144"/>
      <c r="F145" s="144"/>
      <c r="G145" s="145"/>
      <c r="H145" s="145"/>
      <c r="I145" s="145"/>
      <c r="J145" s="186"/>
      <c r="K145" s="181"/>
      <c r="L145" s="180" t="str">
        <f>IF($AC145="x1",IF(AND($H145=Basisblatt!$A$11,$J145&gt;=$E$8),Basisblatt!$A$85,Basisblatt!$A$84),"")</f>
        <v/>
      </c>
      <c r="M145" s="145"/>
      <c r="N145" s="145"/>
      <c r="O145" s="145"/>
      <c r="P145" s="178"/>
      <c r="Q145" s="181"/>
      <c r="R145" s="180" t="str">
        <f>IF($AC145="x1",IF(AND($H145=Basisblatt!$A$10,OR($J145&gt;=$E$8,$J145&gt;$E$10)),Basisblatt!$A$85,Basisblatt!$A$84),"")</f>
        <v/>
      </c>
      <c r="S145" s="145"/>
      <c r="T145" s="145"/>
      <c r="U145" s="145"/>
      <c r="V145" s="145"/>
      <c r="W145" s="178"/>
      <c r="X145" s="181"/>
      <c r="Y145" s="180" t="str">
        <f>IF(AND($AC145="x1",$L145=Basisblatt!$A$85),IF(OR($M145=Basisblatt!$A$38,AND($N145&lt;&gt;"",$N145&lt;=$AF145),$O145=Basisblatt!$A$43,AND($J145&lt;=$E$9,$P145=Basisblatt!$A$47))=TRUE,"ja","nein"),"")</f>
        <v/>
      </c>
      <c r="Z145" s="174"/>
      <c r="AA145" s="102" t="str">
        <f>IF(AND($AC145="x1",$R145=Basisblatt!$A$85),IF(OR(OR($S145=Basisblatt!$A$51,$S145=Basisblatt!$A$52,$S145=Basisblatt!$A$53,$S145=Basisblatt!$A$54,$S145=Basisblatt!$A$55),AND($T145&lt;&gt;"",$T145&lt;=AG145),AND(U145&lt;&gt;"",$U145&lt;=AH145),$V145=Basisblatt!$A172,$W145=Basisblatt!$A$47)=TRUE,"ja","nein"),"")</f>
        <v/>
      </c>
      <c r="AB145" s="102"/>
      <c r="AC145" s="175" t="str">
        <f t="shared" ref="AC145:AC208" si="2">IF(COUNTA($D145:$J145)=7,"x1",IF(COUNTA($D145:$J145)=0,"x2","o"))</f>
        <v>x2</v>
      </c>
      <c r="AD145" s="161"/>
      <c r="AE145" s="19"/>
      <c r="AF145" s="106" t="str">
        <f>IF(AND($AC145="x1",$L145=Basisblatt!$A$85),VLOOKUP($G145,Basisblatt!$A$2:$B$5,2,FALSE),"")</f>
        <v/>
      </c>
      <c r="AG145" s="102" t="str">
        <f>IF(AND($AC145="x1",$R145=Basisblatt!$A$85),Basisblatt!$B$68,"")</f>
        <v/>
      </c>
      <c r="AH145" s="175" t="str">
        <f>IF(AND($AC145="x1",$R145=Basisblatt!$A$85),Basisblatt!$B$69,"")</f>
        <v/>
      </c>
    </row>
    <row r="146" spans="1:34" x14ac:dyDescent="0.25">
      <c r="A146" s="107" t="str">
        <f>IF($AC146="x2","",IF($AC146="x1",IF(OR($L146=Basisblatt!$A$84,$Y146="ja"),"ja","nein"),"N/A"))</f>
        <v/>
      </c>
      <c r="B146" s="192" t="str">
        <f>IF($AC146="x2","",IF($AC146="x1",IF(OR($R146=Basisblatt!$A$84,$AA146="ja"),"ja","nein"),"N/A"))</f>
        <v/>
      </c>
      <c r="C146" s="188"/>
      <c r="D146" s="194"/>
      <c r="E146" s="144"/>
      <c r="F146" s="144"/>
      <c r="G146" s="145"/>
      <c r="H146" s="145"/>
      <c r="I146" s="145"/>
      <c r="J146" s="186"/>
      <c r="K146" s="181"/>
      <c r="L146" s="180" t="str">
        <f>IF($AC146="x1",IF(AND($H146=Basisblatt!$A$11,$J146&gt;=$E$8),Basisblatt!$A$85,Basisblatt!$A$84),"")</f>
        <v/>
      </c>
      <c r="M146" s="145"/>
      <c r="N146" s="145"/>
      <c r="O146" s="145"/>
      <c r="P146" s="178"/>
      <c r="Q146" s="181"/>
      <c r="R146" s="180" t="str">
        <f>IF($AC146="x1",IF(AND($H146=Basisblatt!$A$10,OR($J146&gt;=$E$8,$J146&gt;$E$10)),Basisblatt!$A$85,Basisblatt!$A$84),"")</f>
        <v/>
      </c>
      <c r="S146" s="145"/>
      <c r="T146" s="145"/>
      <c r="U146" s="145"/>
      <c r="V146" s="145"/>
      <c r="W146" s="178"/>
      <c r="X146" s="181"/>
      <c r="Y146" s="180" t="str">
        <f>IF(AND($AC146="x1",$L146=Basisblatt!$A$85),IF(OR($M146=Basisblatt!$A$38,AND($N146&lt;&gt;"",$N146&lt;=$AF146),$O146=Basisblatt!$A$43,AND($J146&lt;=$E$9,$P146=Basisblatt!$A$47))=TRUE,"ja","nein"),"")</f>
        <v/>
      </c>
      <c r="Z146" s="174"/>
      <c r="AA146" s="102" t="str">
        <f>IF(AND($AC146="x1",$R146=Basisblatt!$A$85),IF(OR(OR($S146=Basisblatt!$A$51,$S146=Basisblatt!$A$52,$S146=Basisblatt!$A$53,$S146=Basisblatt!$A$54,$S146=Basisblatt!$A$55),AND($T146&lt;&gt;"",$T146&lt;=AG146),AND(U146&lt;&gt;"",$U146&lt;=AH146),$V146=Basisblatt!$A173,$W146=Basisblatt!$A$47)=TRUE,"ja","nein"),"")</f>
        <v/>
      </c>
      <c r="AB146" s="102"/>
      <c r="AC146" s="175" t="str">
        <f t="shared" si="2"/>
        <v>x2</v>
      </c>
      <c r="AD146" s="161"/>
      <c r="AE146" s="19"/>
      <c r="AF146" s="106" t="str">
        <f>IF(AND($AC146="x1",$L146=Basisblatt!$A$85),VLOOKUP($G146,Basisblatt!$A$2:$B$5,2,FALSE),"")</f>
        <v/>
      </c>
      <c r="AG146" s="102" t="str">
        <f>IF(AND($AC146="x1",$R146=Basisblatt!$A$85),Basisblatt!$B$68,"")</f>
        <v/>
      </c>
      <c r="AH146" s="175" t="str">
        <f>IF(AND($AC146="x1",$R146=Basisblatt!$A$85),Basisblatt!$B$69,"")</f>
        <v/>
      </c>
    </row>
    <row r="147" spans="1:34" x14ac:dyDescent="0.25">
      <c r="A147" s="107" t="str">
        <f>IF($AC147="x2","",IF($AC147="x1",IF(OR($L147=Basisblatt!$A$84,$Y147="ja"),"ja","nein"),"N/A"))</f>
        <v/>
      </c>
      <c r="B147" s="192" t="str">
        <f>IF($AC147="x2","",IF($AC147="x1",IF(OR($R147=Basisblatt!$A$84,$AA147="ja"),"ja","nein"),"N/A"))</f>
        <v/>
      </c>
      <c r="C147" s="188"/>
      <c r="D147" s="194"/>
      <c r="E147" s="144"/>
      <c r="F147" s="144"/>
      <c r="G147" s="145"/>
      <c r="H147" s="145"/>
      <c r="I147" s="145"/>
      <c r="J147" s="186"/>
      <c r="K147" s="181"/>
      <c r="L147" s="180" t="str">
        <f>IF($AC147="x1",IF(AND($H147=Basisblatt!$A$11,$J147&gt;=$E$8),Basisblatt!$A$85,Basisblatt!$A$84),"")</f>
        <v/>
      </c>
      <c r="M147" s="145"/>
      <c r="N147" s="145"/>
      <c r="O147" s="145"/>
      <c r="P147" s="178"/>
      <c r="Q147" s="181"/>
      <c r="R147" s="180" t="str">
        <f>IF($AC147="x1",IF(AND($H147=Basisblatt!$A$10,OR($J147&gt;=$E$8,$J147&gt;$E$10)),Basisblatt!$A$85,Basisblatt!$A$84),"")</f>
        <v/>
      </c>
      <c r="S147" s="145"/>
      <c r="T147" s="145"/>
      <c r="U147" s="145"/>
      <c r="V147" s="145"/>
      <c r="W147" s="178"/>
      <c r="X147" s="181"/>
      <c r="Y147" s="180" t="str">
        <f>IF(AND($AC147="x1",$L147=Basisblatt!$A$85),IF(OR($M147=Basisblatt!$A$38,AND($N147&lt;&gt;"",$N147&lt;=$AF147),$O147=Basisblatt!$A$43,AND($J147&lt;=$E$9,$P147=Basisblatt!$A$47))=TRUE,"ja","nein"),"")</f>
        <v/>
      </c>
      <c r="Z147" s="174"/>
      <c r="AA147" s="102" t="str">
        <f>IF(AND($AC147="x1",$R147=Basisblatt!$A$85),IF(OR(OR($S147=Basisblatt!$A$51,$S147=Basisblatt!$A$52,$S147=Basisblatt!$A$53,$S147=Basisblatt!$A$54,$S147=Basisblatt!$A$55),AND($T147&lt;&gt;"",$T147&lt;=AG147),AND(U147&lt;&gt;"",$U147&lt;=AH147),$V147=Basisblatt!$A174,$W147=Basisblatt!$A$47)=TRUE,"ja","nein"),"")</f>
        <v/>
      </c>
      <c r="AB147" s="102"/>
      <c r="AC147" s="175" t="str">
        <f t="shared" si="2"/>
        <v>x2</v>
      </c>
      <c r="AD147" s="161"/>
      <c r="AE147" s="19"/>
      <c r="AF147" s="106" t="str">
        <f>IF(AND($AC147="x1",$L147=Basisblatt!$A$85),VLOOKUP($G147,Basisblatt!$A$2:$B$5,2,FALSE),"")</f>
        <v/>
      </c>
      <c r="AG147" s="102" t="str">
        <f>IF(AND($AC147="x1",$R147=Basisblatt!$A$85),Basisblatt!$B$68,"")</f>
        <v/>
      </c>
      <c r="AH147" s="175" t="str">
        <f>IF(AND($AC147="x1",$R147=Basisblatt!$A$85),Basisblatt!$B$69,"")</f>
        <v/>
      </c>
    </row>
    <row r="148" spans="1:34" x14ac:dyDescent="0.25">
      <c r="A148" s="107" t="str">
        <f>IF($AC148="x2","",IF($AC148="x1",IF(OR($L148=Basisblatt!$A$84,$Y148="ja"),"ja","nein"),"N/A"))</f>
        <v/>
      </c>
      <c r="B148" s="192" t="str">
        <f>IF($AC148="x2","",IF($AC148="x1",IF(OR($R148=Basisblatt!$A$84,$AA148="ja"),"ja","nein"),"N/A"))</f>
        <v/>
      </c>
      <c r="C148" s="188"/>
      <c r="D148" s="194"/>
      <c r="E148" s="144"/>
      <c r="F148" s="144"/>
      <c r="G148" s="145"/>
      <c r="H148" s="145"/>
      <c r="I148" s="145"/>
      <c r="J148" s="186"/>
      <c r="K148" s="181"/>
      <c r="L148" s="180" t="str">
        <f>IF($AC148="x1",IF(AND($H148=Basisblatt!$A$11,$J148&gt;=$E$8),Basisblatt!$A$85,Basisblatt!$A$84),"")</f>
        <v/>
      </c>
      <c r="M148" s="145"/>
      <c r="N148" s="145"/>
      <c r="O148" s="145"/>
      <c r="P148" s="178"/>
      <c r="Q148" s="181"/>
      <c r="R148" s="180" t="str">
        <f>IF($AC148="x1",IF(AND($H148=Basisblatt!$A$10,OR($J148&gt;=$E$8,$J148&gt;$E$10)),Basisblatt!$A$85,Basisblatt!$A$84),"")</f>
        <v/>
      </c>
      <c r="S148" s="145"/>
      <c r="T148" s="145"/>
      <c r="U148" s="145"/>
      <c r="V148" s="145"/>
      <c r="W148" s="178"/>
      <c r="X148" s="181"/>
      <c r="Y148" s="180" t="str">
        <f>IF(AND($AC148="x1",$L148=Basisblatt!$A$85),IF(OR($M148=Basisblatt!$A$38,AND($N148&lt;&gt;"",$N148&lt;=$AF148),$O148=Basisblatt!$A$43,AND($J148&lt;=$E$9,$P148=Basisblatt!$A$47))=TRUE,"ja","nein"),"")</f>
        <v/>
      </c>
      <c r="Z148" s="174"/>
      <c r="AA148" s="102" t="str">
        <f>IF(AND($AC148="x1",$R148=Basisblatt!$A$85),IF(OR(OR($S148=Basisblatt!$A$51,$S148=Basisblatt!$A$52,$S148=Basisblatt!$A$53,$S148=Basisblatt!$A$54,$S148=Basisblatt!$A$55),AND($T148&lt;&gt;"",$T148&lt;=AG148),AND(U148&lt;&gt;"",$U148&lt;=AH148),$V148=Basisblatt!$A175,$W148=Basisblatt!$A$47)=TRUE,"ja","nein"),"")</f>
        <v/>
      </c>
      <c r="AB148" s="102"/>
      <c r="AC148" s="175" t="str">
        <f t="shared" si="2"/>
        <v>x2</v>
      </c>
      <c r="AD148" s="161"/>
      <c r="AE148" s="19"/>
      <c r="AF148" s="106" t="str">
        <f>IF(AND($AC148="x1",$L148=Basisblatt!$A$85),VLOOKUP($G148,Basisblatt!$A$2:$B$5,2,FALSE),"")</f>
        <v/>
      </c>
      <c r="AG148" s="102" t="str">
        <f>IF(AND($AC148="x1",$R148=Basisblatt!$A$85),Basisblatt!$B$68,"")</f>
        <v/>
      </c>
      <c r="AH148" s="175" t="str">
        <f>IF(AND($AC148="x1",$R148=Basisblatt!$A$85),Basisblatt!$B$69,"")</f>
        <v/>
      </c>
    </row>
    <row r="149" spans="1:34" x14ac:dyDescent="0.25">
      <c r="A149" s="107" t="str">
        <f>IF($AC149="x2","",IF($AC149="x1",IF(OR($L149=Basisblatt!$A$84,$Y149="ja"),"ja","nein"),"N/A"))</f>
        <v/>
      </c>
      <c r="B149" s="192" t="str">
        <f>IF($AC149="x2","",IF($AC149="x1",IF(OR($R149=Basisblatt!$A$84,$AA149="ja"),"ja","nein"),"N/A"))</f>
        <v/>
      </c>
      <c r="C149" s="188"/>
      <c r="D149" s="194"/>
      <c r="E149" s="144"/>
      <c r="F149" s="144"/>
      <c r="G149" s="145"/>
      <c r="H149" s="145"/>
      <c r="I149" s="145"/>
      <c r="J149" s="186"/>
      <c r="K149" s="181"/>
      <c r="L149" s="180" t="str">
        <f>IF($AC149="x1",IF(AND($H149=Basisblatt!$A$11,$J149&gt;=$E$8),Basisblatt!$A$85,Basisblatt!$A$84),"")</f>
        <v/>
      </c>
      <c r="M149" s="145"/>
      <c r="N149" s="145"/>
      <c r="O149" s="145"/>
      <c r="P149" s="178"/>
      <c r="Q149" s="181"/>
      <c r="R149" s="180" t="str">
        <f>IF($AC149="x1",IF(AND($H149=Basisblatt!$A$10,OR($J149&gt;=$E$8,$J149&gt;$E$10)),Basisblatt!$A$85,Basisblatt!$A$84),"")</f>
        <v/>
      </c>
      <c r="S149" s="145"/>
      <c r="T149" s="145"/>
      <c r="U149" s="145"/>
      <c r="V149" s="145"/>
      <c r="W149" s="178"/>
      <c r="X149" s="181"/>
      <c r="Y149" s="180" t="str">
        <f>IF(AND($AC149="x1",$L149=Basisblatt!$A$85),IF(OR($M149=Basisblatt!$A$38,AND($N149&lt;&gt;"",$N149&lt;=$AF149),$O149=Basisblatt!$A$43,AND($J149&lt;=$E$9,$P149=Basisblatt!$A$47))=TRUE,"ja","nein"),"")</f>
        <v/>
      </c>
      <c r="Z149" s="174"/>
      <c r="AA149" s="102" t="str">
        <f>IF(AND($AC149="x1",$R149=Basisblatt!$A$85),IF(OR(OR($S149=Basisblatt!$A$51,$S149=Basisblatt!$A$52,$S149=Basisblatt!$A$53,$S149=Basisblatt!$A$54,$S149=Basisblatt!$A$55),AND($T149&lt;&gt;"",$T149&lt;=AG149),AND(U149&lt;&gt;"",$U149&lt;=AH149),$V149=Basisblatt!$A176,$W149=Basisblatt!$A$47)=TRUE,"ja","nein"),"")</f>
        <v/>
      </c>
      <c r="AB149" s="102"/>
      <c r="AC149" s="175" t="str">
        <f t="shared" si="2"/>
        <v>x2</v>
      </c>
      <c r="AD149" s="161"/>
      <c r="AE149" s="19"/>
      <c r="AF149" s="106" t="str">
        <f>IF(AND($AC149="x1",$L149=Basisblatt!$A$85),VLOOKUP($G149,Basisblatt!$A$2:$B$5,2,FALSE),"")</f>
        <v/>
      </c>
      <c r="AG149" s="102" t="str">
        <f>IF(AND($AC149="x1",$R149=Basisblatt!$A$85),Basisblatt!$B$68,"")</f>
        <v/>
      </c>
      <c r="AH149" s="175" t="str">
        <f>IF(AND($AC149="x1",$R149=Basisblatt!$A$85),Basisblatt!$B$69,"")</f>
        <v/>
      </c>
    </row>
    <row r="150" spans="1:34" x14ac:dyDescent="0.25">
      <c r="A150" s="107" t="str">
        <f>IF($AC150="x2","",IF($AC150="x1",IF(OR($L150=Basisblatt!$A$84,$Y150="ja"),"ja","nein"),"N/A"))</f>
        <v/>
      </c>
      <c r="B150" s="192" t="str">
        <f>IF($AC150="x2","",IF($AC150="x1",IF(OR($R150=Basisblatt!$A$84,$AA150="ja"),"ja","nein"),"N/A"))</f>
        <v/>
      </c>
      <c r="C150" s="188"/>
      <c r="D150" s="194"/>
      <c r="E150" s="144"/>
      <c r="F150" s="144"/>
      <c r="G150" s="145"/>
      <c r="H150" s="145"/>
      <c r="I150" s="145"/>
      <c r="J150" s="186"/>
      <c r="K150" s="181"/>
      <c r="L150" s="180" t="str">
        <f>IF($AC150="x1",IF(AND($H150=Basisblatt!$A$11,$J150&gt;=$E$8),Basisblatt!$A$85,Basisblatt!$A$84),"")</f>
        <v/>
      </c>
      <c r="M150" s="145"/>
      <c r="N150" s="145"/>
      <c r="O150" s="145"/>
      <c r="P150" s="178"/>
      <c r="Q150" s="181"/>
      <c r="R150" s="180" t="str">
        <f>IF($AC150="x1",IF(AND($H150=Basisblatt!$A$10,OR($J150&gt;=$E$8,$J150&gt;$E$10)),Basisblatt!$A$85,Basisblatt!$A$84),"")</f>
        <v/>
      </c>
      <c r="S150" s="145"/>
      <c r="T150" s="145"/>
      <c r="U150" s="145"/>
      <c r="V150" s="145"/>
      <c r="W150" s="178"/>
      <c r="X150" s="181"/>
      <c r="Y150" s="180" t="str">
        <f>IF(AND($AC150="x1",$L150=Basisblatt!$A$85),IF(OR($M150=Basisblatt!$A$38,AND($N150&lt;&gt;"",$N150&lt;=$AF150),$O150=Basisblatt!$A$43,AND($J150&lt;=$E$9,$P150=Basisblatt!$A$47))=TRUE,"ja","nein"),"")</f>
        <v/>
      </c>
      <c r="Z150" s="174"/>
      <c r="AA150" s="102" t="str">
        <f>IF(AND($AC150="x1",$R150=Basisblatt!$A$85),IF(OR(OR($S150=Basisblatt!$A$51,$S150=Basisblatt!$A$52,$S150=Basisblatt!$A$53,$S150=Basisblatt!$A$54,$S150=Basisblatt!$A$55),AND($T150&lt;&gt;"",$T150&lt;=AG150),AND(U150&lt;&gt;"",$U150&lt;=AH150),$V150=Basisblatt!$A177,$W150=Basisblatt!$A$47)=TRUE,"ja","nein"),"")</f>
        <v/>
      </c>
      <c r="AB150" s="102"/>
      <c r="AC150" s="175" t="str">
        <f t="shared" si="2"/>
        <v>x2</v>
      </c>
      <c r="AD150" s="161"/>
      <c r="AE150" s="19"/>
      <c r="AF150" s="106" t="str">
        <f>IF(AND($AC150="x1",$L150=Basisblatt!$A$85),VLOOKUP($G150,Basisblatt!$A$2:$B$5,2,FALSE),"")</f>
        <v/>
      </c>
      <c r="AG150" s="102" t="str">
        <f>IF(AND($AC150="x1",$R150=Basisblatt!$A$85),Basisblatt!$B$68,"")</f>
        <v/>
      </c>
      <c r="AH150" s="175" t="str">
        <f>IF(AND($AC150="x1",$R150=Basisblatt!$A$85),Basisblatt!$B$69,"")</f>
        <v/>
      </c>
    </row>
    <row r="151" spans="1:34" x14ac:dyDescent="0.25">
      <c r="A151" s="107" t="str">
        <f>IF($AC151="x2","",IF($AC151="x1",IF(OR($L151=Basisblatt!$A$84,$Y151="ja"),"ja","nein"),"N/A"))</f>
        <v/>
      </c>
      <c r="B151" s="192" t="str">
        <f>IF($AC151="x2","",IF($AC151="x1",IF(OR($R151=Basisblatt!$A$84,$AA151="ja"),"ja","nein"),"N/A"))</f>
        <v/>
      </c>
      <c r="C151" s="188"/>
      <c r="D151" s="194"/>
      <c r="E151" s="144"/>
      <c r="F151" s="144"/>
      <c r="G151" s="145"/>
      <c r="H151" s="145"/>
      <c r="I151" s="145"/>
      <c r="J151" s="186"/>
      <c r="K151" s="181"/>
      <c r="L151" s="180" t="str">
        <f>IF($AC151="x1",IF(AND($H151=Basisblatt!$A$11,$J151&gt;=$E$8),Basisblatt!$A$85,Basisblatt!$A$84),"")</f>
        <v/>
      </c>
      <c r="M151" s="145"/>
      <c r="N151" s="145"/>
      <c r="O151" s="145"/>
      <c r="P151" s="178"/>
      <c r="Q151" s="181"/>
      <c r="R151" s="180" t="str">
        <f>IF($AC151="x1",IF(AND($H151=Basisblatt!$A$10,OR($J151&gt;=$E$8,$J151&gt;$E$10)),Basisblatt!$A$85,Basisblatt!$A$84),"")</f>
        <v/>
      </c>
      <c r="S151" s="145"/>
      <c r="T151" s="145"/>
      <c r="U151" s="145"/>
      <c r="V151" s="145"/>
      <c r="W151" s="178"/>
      <c r="X151" s="181"/>
      <c r="Y151" s="180" t="str">
        <f>IF(AND($AC151="x1",$L151=Basisblatt!$A$85),IF(OR($M151=Basisblatt!$A$38,AND($N151&lt;&gt;"",$N151&lt;=$AF151),$O151=Basisblatt!$A$43,AND($J151&lt;=$E$9,$P151=Basisblatt!$A$47))=TRUE,"ja","nein"),"")</f>
        <v/>
      </c>
      <c r="Z151" s="174"/>
      <c r="AA151" s="102" t="str">
        <f>IF(AND($AC151="x1",$R151=Basisblatt!$A$85),IF(OR(OR($S151=Basisblatt!$A$51,$S151=Basisblatt!$A$52,$S151=Basisblatt!$A$53,$S151=Basisblatt!$A$54,$S151=Basisblatt!$A$55),AND($T151&lt;&gt;"",$T151&lt;=AG151),AND(U151&lt;&gt;"",$U151&lt;=AH151),$V151=Basisblatt!$A178,$W151=Basisblatt!$A$47)=TRUE,"ja","nein"),"")</f>
        <v/>
      </c>
      <c r="AB151" s="102"/>
      <c r="AC151" s="175" t="str">
        <f t="shared" si="2"/>
        <v>x2</v>
      </c>
      <c r="AD151" s="161"/>
      <c r="AE151" s="19"/>
      <c r="AF151" s="106" t="str">
        <f>IF(AND($AC151="x1",$L151=Basisblatt!$A$85),VLOOKUP($G151,Basisblatt!$A$2:$B$5,2,FALSE),"")</f>
        <v/>
      </c>
      <c r="AG151" s="102" t="str">
        <f>IF(AND($AC151="x1",$R151=Basisblatt!$A$85),Basisblatt!$B$68,"")</f>
        <v/>
      </c>
      <c r="AH151" s="175" t="str">
        <f>IF(AND($AC151="x1",$R151=Basisblatt!$A$85),Basisblatt!$B$69,"")</f>
        <v/>
      </c>
    </row>
    <row r="152" spans="1:34" x14ac:dyDescent="0.25">
      <c r="A152" s="107" t="str">
        <f>IF($AC152="x2","",IF($AC152="x1",IF(OR($L152=Basisblatt!$A$84,$Y152="ja"),"ja","nein"),"N/A"))</f>
        <v/>
      </c>
      <c r="B152" s="192" t="str">
        <f>IF($AC152="x2","",IF($AC152="x1",IF(OR($R152=Basisblatt!$A$84,$AA152="ja"),"ja","nein"),"N/A"))</f>
        <v/>
      </c>
      <c r="C152" s="188"/>
      <c r="D152" s="194"/>
      <c r="E152" s="144"/>
      <c r="F152" s="144"/>
      <c r="G152" s="145"/>
      <c r="H152" s="145"/>
      <c r="I152" s="145"/>
      <c r="J152" s="186"/>
      <c r="K152" s="181"/>
      <c r="L152" s="180" t="str">
        <f>IF($AC152="x1",IF(AND($H152=Basisblatt!$A$11,$J152&gt;=$E$8),Basisblatt!$A$85,Basisblatt!$A$84),"")</f>
        <v/>
      </c>
      <c r="M152" s="145"/>
      <c r="N152" s="145"/>
      <c r="O152" s="145"/>
      <c r="P152" s="178"/>
      <c r="Q152" s="181"/>
      <c r="R152" s="180" t="str">
        <f>IF($AC152="x1",IF(AND($H152=Basisblatt!$A$10,OR($J152&gt;=$E$8,$J152&gt;$E$10)),Basisblatt!$A$85,Basisblatt!$A$84),"")</f>
        <v/>
      </c>
      <c r="S152" s="145"/>
      <c r="T152" s="145"/>
      <c r="U152" s="145"/>
      <c r="V152" s="145"/>
      <c r="W152" s="178"/>
      <c r="X152" s="181"/>
      <c r="Y152" s="180" t="str">
        <f>IF(AND($AC152="x1",$L152=Basisblatt!$A$85),IF(OR($M152=Basisblatt!$A$38,AND($N152&lt;&gt;"",$N152&lt;=$AF152),$O152=Basisblatt!$A$43,AND($J152&lt;=$E$9,$P152=Basisblatt!$A$47))=TRUE,"ja","nein"),"")</f>
        <v/>
      </c>
      <c r="Z152" s="174"/>
      <c r="AA152" s="102" t="str">
        <f>IF(AND($AC152="x1",$R152=Basisblatt!$A$85),IF(OR(OR($S152=Basisblatt!$A$51,$S152=Basisblatt!$A$52,$S152=Basisblatt!$A$53,$S152=Basisblatt!$A$54,$S152=Basisblatt!$A$55),AND($T152&lt;&gt;"",$T152&lt;=AG152),AND(U152&lt;&gt;"",$U152&lt;=AH152),$V152=Basisblatt!$A179,$W152=Basisblatt!$A$47)=TRUE,"ja","nein"),"")</f>
        <v/>
      </c>
      <c r="AB152" s="102"/>
      <c r="AC152" s="175" t="str">
        <f t="shared" si="2"/>
        <v>x2</v>
      </c>
      <c r="AD152" s="161"/>
      <c r="AE152" s="19"/>
      <c r="AF152" s="106" t="str">
        <f>IF(AND($AC152="x1",$L152=Basisblatt!$A$85),VLOOKUP($G152,Basisblatt!$A$2:$B$5,2,FALSE),"")</f>
        <v/>
      </c>
      <c r="AG152" s="102" t="str">
        <f>IF(AND($AC152="x1",$R152=Basisblatt!$A$85),Basisblatt!$B$68,"")</f>
        <v/>
      </c>
      <c r="AH152" s="175" t="str">
        <f>IF(AND($AC152="x1",$R152=Basisblatt!$A$85),Basisblatt!$B$69,"")</f>
        <v/>
      </c>
    </row>
    <row r="153" spans="1:34" x14ac:dyDescent="0.25">
      <c r="A153" s="107" t="str">
        <f>IF($AC153="x2","",IF($AC153="x1",IF(OR($L153=Basisblatt!$A$84,$Y153="ja"),"ja","nein"),"N/A"))</f>
        <v/>
      </c>
      <c r="B153" s="192" t="str">
        <f>IF($AC153="x2","",IF($AC153="x1",IF(OR($R153=Basisblatt!$A$84,$AA153="ja"),"ja","nein"),"N/A"))</f>
        <v/>
      </c>
      <c r="C153" s="188"/>
      <c r="D153" s="194"/>
      <c r="E153" s="144"/>
      <c r="F153" s="144"/>
      <c r="G153" s="145"/>
      <c r="H153" s="145"/>
      <c r="I153" s="145"/>
      <c r="J153" s="186"/>
      <c r="K153" s="181"/>
      <c r="L153" s="180" t="str">
        <f>IF($AC153="x1",IF(AND($H153=Basisblatt!$A$11,$J153&gt;=$E$8),Basisblatt!$A$85,Basisblatt!$A$84),"")</f>
        <v/>
      </c>
      <c r="M153" s="145"/>
      <c r="N153" s="145"/>
      <c r="O153" s="145"/>
      <c r="P153" s="178"/>
      <c r="Q153" s="181"/>
      <c r="R153" s="180" t="str">
        <f>IF($AC153="x1",IF(AND($H153=Basisblatt!$A$10,OR($J153&gt;=$E$8,$J153&gt;$E$10)),Basisblatt!$A$85,Basisblatt!$A$84),"")</f>
        <v/>
      </c>
      <c r="S153" s="145"/>
      <c r="T153" s="145"/>
      <c r="U153" s="145"/>
      <c r="V153" s="145"/>
      <c r="W153" s="178"/>
      <c r="X153" s="181"/>
      <c r="Y153" s="180" t="str">
        <f>IF(AND($AC153="x1",$L153=Basisblatt!$A$85),IF(OR($M153=Basisblatt!$A$38,AND($N153&lt;&gt;"",$N153&lt;=$AF153),$O153=Basisblatt!$A$43,AND($J153&lt;=$E$9,$P153=Basisblatt!$A$47))=TRUE,"ja","nein"),"")</f>
        <v/>
      </c>
      <c r="Z153" s="174"/>
      <c r="AA153" s="102" t="str">
        <f>IF(AND($AC153="x1",$R153=Basisblatt!$A$85),IF(OR(OR($S153=Basisblatt!$A$51,$S153=Basisblatt!$A$52,$S153=Basisblatt!$A$53,$S153=Basisblatt!$A$54,$S153=Basisblatt!$A$55),AND($T153&lt;&gt;"",$T153&lt;=AG153),AND(U153&lt;&gt;"",$U153&lt;=AH153),$V153=Basisblatt!$A180,$W153=Basisblatt!$A$47)=TRUE,"ja","nein"),"")</f>
        <v/>
      </c>
      <c r="AB153" s="102"/>
      <c r="AC153" s="175" t="str">
        <f t="shared" si="2"/>
        <v>x2</v>
      </c>
      <c r="AD153" s="161"/>
      <c r="AE153" s="19"/>
      <c r="AF153" s="106" t="str">
        <f>IF(AND($AC153="x1",$L153=Basisblatt!$A$85),VLOOKUP($G153,Basisblatt!$A$2:$B$5,2,FALSE),"")</f>
        <v/>
      </c>
      <c r="AG153" s="102" t="str">
        <f>IF(AND($AC153="x1",$R153=Basisblatt!$A$85),Basisblatt!$B$68,"")</f>
        <v/>
      </c>
      <c r="AH153" s="175" t="str">
        <f>IF(AND($AC153="x1",$R153=Basisblatt!$A$85),Basisblatt!$B$69,"")</f>
        <v/>
      </c>
    </row>
    <row r="154" spans="1:34" x14ac:dyDescent="0.25">
      <c r="A154" s="107" t="str">
        <f>IF($AC154="x2","",IF($AC154="x1",IF(OR($L154=Basisblatt!$A$84,$Y154="ja"),"ja","nein"),"N/A"))</f>
        <v/>
      </c>
      <c r="B154" s="192" t="str">
        <f>IF($AC154="x2","",IF($AC154="x1",IF(OR($R154=Basisblatt!$A$84,$AA154="ja"),"ja","nein"),"N/A"))</f>
        <v/>
      </c>
      <c r="C154" s="188"/>
      <c r="D154" s="194"/>
      <c r="E154" s="144"/>
      <c r="F154" s="144"/>
      <c r="G154" s="145"/>
      <c r="H154" s="145"/>
      <c r="I154" s="145"/>
      <c r="J154" s="186"/>
      <c r="K154" s="181"/>
      <c r="L154" s="180" t="str">
        <f>IF($AC154="x1",IF(AND($H154=Basisblatt!$A$11,$J154&gt;=$E$8),Basisblatt!$A$85,Basisblatt!$A$84),"")</f>
        <v/>
      </c>
      <c r="M154" s="145"/>
      <c r="N154" s="145"/>
      <c r="O154" s="145"/>
      <c r="P154" s="178"/>
      <c r="Q154" s="181"/>
      <c r="R154" s="180" t="str">
        <f>IF($AC154="x1",IF(AND($H154=Basisblatt!$A$10,OR($J154&gt;=$E$8,$J154&gt;$E$10)),Basisblatt!$A$85,Basisblatt!$A$84),"")</f>
        <v/>
      </c>
      <c r="S154" s="145"/>
      <c r="T154" s="145"/>
      <c r="U154" s="145"/>
      <c r="V154" s="145"/>
      <c r="W154" s="178"/>
      <c r="X154" s="181"/>
      <c r="Y154" s="180" t="str">
        <f>IF(AND($AC154="x1",$L154=Basisblatt!$A$85),IF(OR($M154=Basisblatt!$A$38,AND($N154&lt;&gt;"",$N154&lt;=$AF154),$O154=Basisblatt!$A$43,AND($J154&lt;=$E$9,$P154=Basisblatt!$A$47))=TRUE,"ja","nein"),"")</f>
        <v/>
      </c>
      <c r="Z154" s="174"/>
      <c r="AA154" s="102" t="str">
        <f>IF(AND($AC154="x1",$R154=Basisblatt!$A$85),IF(OR(OR($S154=Basisblatt!$A$51,$S154=Basisblatt!$A$52,$S154=Basisblatt!$A$53,$S154=Basisblatt!$A$54,$S154=Basisblatt!$A$55),AND($T154&lt;&gt;"",$T154&lt;=AG154),AND(U154&lt;&gt;"",$U154&lt;=AH154),$V154=Basisblatt!$A181,$W154=Basisblatt!$A$47)=TRUE,"ja","nein"),"")</f>
        <v/>
      </c>
      <c r="AB154" s="102"/>
      <c r="AC154" s="175" t="str">
        <f t="shared" si="2"/>
        <v>x2</v>
      </c>
      <c r="AD154" s="161"/>
      <c r="AE154" s="19"/>
      <c r="AF154" s="106" t="str">
        <f>IF(AND($AC154="x1",$L154=Basisblatt!$A$85),VLOOKUP($G154,Basisblatt!$A$2:$B$5,2,FALSE),"")</f>
        <v/>
      </c>
      <c r="AG154" s="102" t="str">
        <f>IF(AND($AC154="x1",$R154=Basisblatt!$A$85),Basisblatt!$B$68,"")</f>
        <v/>
      </c>
      <c r="AH154" s="175" t="str">
        <f>IF(AND($AC154="x1",$R154=Basisblatt!$A$85),Basisblatt!$B$69,"")</f>
        <v/>
      </c>
    </row>
    <row r="155" spans="1:34" x14ac:dyDescent="0.25">
      <c r="A155" s="107" t="str">
        <f>IF($AC155="x2","",IF($AC155="x1",IF(OR($L155=Basisblatt!$A$84,$Y155="ja"),"ja","nein"),"N/A"))</f>
        <v/>
      </c>
      <c r="B155" s="192" t="str">
        <f>IF($AC155="x2","",IF($AC155="x1",IF(OR($R155=Basisblatt!$A$84,$AA155="ja"),"ja","nein"),"N/A"))</f>
        <v/>
      </c>
      <c r="C155" s="188"/>
      <c r="D155" s="194"/>
      <c r="E155" s="144"/>
      <c r="F155" s="144"/>
      <c r="G155" s="145"/>
      <c r="H155" s="145"/>
      <c r="I155" s="145"/>
      <c r="J155" s="186"/>
      <c r="K155" s="181"/>
      <c r="L155" s="180" t="str">
        <f>IF($AC155="x1",IF(AND($H155=Basisblatt!$A$11,$J155&gt;=$E$8),Basisblatt!$A$85,Basisblatt!$A$84),"")</f>
        <v/>
      </c>
      <c r="M155" s="145"/>
      <c r="N155" s="145"/>
      <c r="O155" s="145"/>
      <c r="P155" s="178"/>
      <c r="Q155" s="181"/>
      <c r="R155" s="180" t="str">
        <f>IF($AC155="x1",IF(AND($H155=Basisblatt!$A$10,OR($J155&gt;=$E$8,$J155&gt;$E$10)),Basisblatt!$A$85,Basisblatt!$A$84),"")</f>
        <v/>
      </c>
      <c r="S155" s="145"/>
      <c r="T155" s="145"/>
      <c r="U155" s="145"/>
      <c r="V155" s="145"/>
      <c r="W155" s="178"/>
      <c r="X155" s="181"/>
      <c r="Y155" s="180" t="str">
        <f>IF(AND($AC155="x1",$L155=Basisblatt!$A$85),IF(OR($M155=Basisblatt!$A$38,AND($N155&lt;&gt;"",$N155&lt;=$AF155),$O155=Basisblatt!$A$43,AND($J155&lt;=$E$9,$P155=Basisblatt!$A$47))=TRUE,"ja","nein"),"")</f>
        <v/>
      </c>
      <c r="Z155" s="174"/>
      <c r="AA155" s="102" t="str">
        <f>IF(AND($AC155="x1",$R155=Basisblatt!$A$85),IF(OR(OR($S155=Basisblatt!$A$51,$S155=Basisblatt!$A$52,$S155=Basisblatt!$A$53,$S155=Basisblatt!$A$54,$S155=Basisblatt!$A$55),AND($T155&lt;&gt;"",$T155&lt;=AG155),AND(U155&lt;&gt;"",$U155&lt;=AH155),$V155=Basisblatt!$A182,$W155=Basisblatt!$A$47)=TRUE,"ja","nein"),"")</f>
        <v/>
      </c>
      <c r="AB155" s="102"/>
      <c r="AC155" s="175" t="str">
        <f t="shared" si="2"/>
        <v>x2</v>
      </c>
      <c r="AD155" s="161"/>
      <c r="AE155" s="19"/>
      <c r="AF155" s="106" t="str">
        <f>IF(AND($AC155="x1",$L155=Basisblatt!$A$85),VLOOKUP($G155,Basisblatt!$A$2:$B$5,2,FALSE),"")</f>
        <v/>
      </c>
      <c r="AG155" s="102" t="str">
        <f>IF(AND($AC155="x1",$R155=Basisblatt!$A$85),Basisblatt!$B$68,"")</f>
        <v/>
      </c>
      <c r="AH155" s="175" t="str">
        <f>IF(AND($AC155="x1",$R155=Basisblatt!$A$85),Basisblatt!$B$69,"")</f>
        <v/>
      </c>
    </row>
    <row r="156" spans="1:34" x14ac:dyDescent="0.25">
      <c r="A156" s="107" t="str">
        <f>IF($AC156="x2","",IF($AC156="x1",IF(OR($L156=Basisblatt!$A$84,$Y156="ja"),"ja","nein"),"N/A"))</f>
        <v/>
      </c>
      <c r="B156" s="192" t="str">
        <f>IF($AC156="x2","",IF($AC156="x1",IF(OR($R156=Basisblatt!$A$84,$AA156="ja"),"ja","nein"),"N/A"))</f>
        <v/>
      </c>
      <c r="C156" s="188"/>
      <c r="D156" s="194"/>
      <c r="E156" s="144"/>
      <c r="F156" s="144"/>
      <c r="G156" s="145"/>
      <c r="H156" s="145"/>
      <c r="I156" s="145"/>
      <c r="J156" s="186"/>
      <c r="K156" s="181"/>
      <c r="L156" s="180" t="str">
        <f>IF($AC156="x1",IF(AND($H156=Basisblatt!$A$11,$J156&gt;=$E$8),Basisblatt!$A$85,Basisblatt!$A$84),"")</f>
        <v/>
      </c>
      <c r="M156" s="145"/>
      <c r="N156" s="145"/>
      <c r="O156" s="145"/>
      <c r="P156" s="178"/>
      <c r="Q156" s="181"/>
      <c r="R156" s="180" t="str">
        <f>IF($AC156="x1",IF(AND($H156=Basisblatt!$A$10,OR($J156&gt;=$E$8,$J156&gt;$E$10)),Basisblatt!$A$85,Basisblatt!$A$84),"")</f>
        <v/>
      </c>
      <c r="S156" s="145"/>
      <c r="T156" s="145"/>
      <c r="U156" s="145"/>
      <c r="V156" s="145"/>
      <c r="W156" s="178"/>
      <c r="X156" s="181"/>
      <c r="Y156" s="180" t="str">
        <f>IF(AND($AC156="x1",$L156=Basisblatt!$A$85),IF(OR($M156=Basisblatt!$A$38,AND($N156&lt;&gt;"",$N156&lt;=$AF156),$O156=Basisblatt!$A$43,AND($J156&lt;=$E$9,$P156=Basisblatt!$A$47))=TRUE,"ja","nein"),"")</f>
        <v/>
      </c>
      <c r="Z156" s="174"/>
      <c r="AA156" s="102" t="str">
        <f>IF(AND($AC156="x1",$R156=Basisblatt!$A$85),IF(OR(OR($S156=Basisblatt!$A$51,$S156=Basisblatt!$A$52,$S156=Basisblatt!$A$53,$S156=Basisblatt!$A$54,$S156=Basisblatt!$A$55),AND($T156&lt;&gt;"",$T156&lt;=AG156),AND(U156&lt;&gt;"",$U156&lt;=AH156),$V156=Basisblatt!$A183,$W156=Basisblatt!$A$47)=TRUE,"ja","nein"),"")</f>
        <v/>
      </c>
      <c r="AB156" s="102"/>
      <c r="AC156" s="175" t="str">
        <f t="shared" si="2"/>
        <v>x2</v>
      </c>
      <c r="AD156" s="161"/>
      <c r="AE156" s="19"/>
      <c r="AF156" s="106" t="str">
        <f>IF(AND($AC156="x1",$L156=Basisblatt!$A$85),VLOOKUP($G156,Basisblatt!$A$2:$B$5,2,FALSE),"")</f>
        <v/>
      </c>
      <c r="AG156" s="102" t="str">
        <f>IF(AND($AC156="x1",$R156=Basisblatt!$A$85),Basisblatt!$B$68,"")</f>
        <v/>
      </c>
      <c r="AH156" s="175" t="str">
        <f>IF(AND($AC156="x1",$R156=Basisblatt!$A$85),Basisblatt!$B$69,"")</f>
        <v/>
      </c>
    </row>
    <row r="157" spans="1:34" x14ac:dyDescent="0.25">
      <c r="A157" s="107" t="str">
        <f>IF($AC157="x2","",IF($AC157="x1",IF(OR($L157=Basisblatt!$A$84,$Y157="ja"),"ja","nein"),"N/A"))</f>
        <v/>
      </c>
      <c r="B157" s="192" t="str">
        <f>IF($AC157="x2","",IF($AC157="x1",IF(OR($R157=Basisblatt!$A$84,$AA157="ja"),"ja","nein"),"N/A"))</f>
        <v/>
      </c>
      <c r="C157" s="188"/>
      <c r="D157" s="194"/>
      <c r="E157" s="144"/>
      <c r="F157" s="144"/>
      <c r="G157" s="145"/>
      <c r="H157" s="145"/>
      <c r="I157" s="145"/>
      <c r="J157" s="186"/>
      <c r="K157" s="181"/>
      <c r="L157" s="180" t="str">
        <f>IF($AC157="x1",IF(AND($H157=Basisblatt!$A$11,$J157&gt;=$E$8),Basisblatt!$A$85,Basisblatt!$A$84),"")</f>
        <v/>
      </c>
      <c r="M157" s="145"/>
      <c r="N157" s="145"/>
      <c r="O157" s="145"/>
      <c r="P157" s="178"/>
      <c r="Q157" s="181"/>
      <c r="R157" s="180" t="str">
        <f>IF($AC157="x1",IF(AND($H157=Basisblatt!$A$10,OR($J157&gt;=$E$8,$J157&gt;$E$10)),Basisblatt!$A$85,Basisblatt!$A$84),"")</f>
        <v/>
      </c>
      <c r="S157" s="145"/>
      <c r="T157" s="145"/>
      <c r="U157" s="145"/>
      <c r="V157" s="145"/>
      <c r="W157" s="178"/>
      <c r="X157" s="181"/>
      <c r="Y157" s="180" t="str">
        <f>IF(AND($AC157="x1",$L157=Basisblatt!$A$85),IF(OR($M157=Basisblatt!$A$38,AND($N157&lt;&gt;"",$N157&lt;=$AF157),$O157=Basisblatt!$A$43,AND($J157&lt;=$E$9,$P157=Basisblatt!$A$47))=TRUE,"ja","nein"),"")</f>
        <v/>
      </c>
      <c r="Z157" s="174"/>
      <c r="AA157" s="102" t="str">
        <f>IF(AND($AC157="x1",$R157=Basisblatt!$A$85),IF(OR(OR($S157=Basisblatt!$A$51,$S157=Basisblatt!$A$52,$S157=Basisblatt!$A$53,$S157=Basisblatt!$A$54,$S157=Basisblatt!$A$55),AND($T157&lt;&gt;"",$T157&lt;=AG157),AND(U157&lt;&gt;"",$U157&lt;=AH157),$V157=Basisblatt!$A184,$W157=Basisblatt!$A$47)=TRUE,"ja","nein"),"")</f>
        <v/>
      </c>
      <c r="AB157" s="102"/>
      <c r="AC157" s="175" t="str">
        <f t="shared" si="2"/>
        <v>x2</v>
      </c>
      <c r="AD157" s="161"/>
      <c r="AE157" s="19"/>
      <c r="AF157" s="106" t="str">
        <f>IF(AND($AC157="x1",$L157=Basisblatt!$A$85),VLOOKUP($G157,Basisblatt!$A$2:$B$5,2,FALSE),"")</f>
        <v/>
      </c>
      <c r="AG157" s="102" t="str">
        <f>IF(AND($AC157="x1",$R157=Basisblatt!$A$85),Basisblatt!$B$68,"")</f>
        <v/>
      </c>
      <c r="AH157" s="175" t="str">
        <f>IF(AND($AC157="x1",$R157=Basisblatt!$A$85),Basisblatt!$B$69,"")</f>
        <v/>
      </c>
    </row>
    <row r="158" spans="1:34" x14ac:dyDescent="0.25">
      <c r="A158" s="107" t="str">
        <f>IF($AC158="x2","",IF($AC158="x1",IF(OR($L158=Basisblatt!$A$84,$Y158="ja"),"ja","nein"),"N/A"))</f>
        <v/>
      </c>
      <c r="B158" s="192" t="str">
        <f>IF($AC158="x2","",IF($AC158="x1",IF(OR($R158=Basisblatt!$A$84,$AA158="ja"),"ja","nein"),"N/A"))</f>
        <v/>
      </c>
      <c r="C158" s="188"/>
      <c r="D158" s="194"/>
      <c r="E158" s="144"/>
      <c r="F158" s="144"/>
      <c r="G158" s="145"/>
      <c r="H158" s="145"/>
      <c r="I158" s="145"/>
      <c r="J158" s="186"/>
      <c r="K158" s="181"/>
      <c r="L158" s="180" t="str">
        <f>IF($AC158="x1",IF(AND($H158=Basisblatt!$A$11,$J158&gt;=$E$8),Basisblatt!$A$85,Basisblatt!$A$84),"")</f>
        <v/>
      </c>
      <c r="M158" s="145"/>
      <c r="N158" s="145"/>
      <c r="O158" s="145"/>
      <c r="P158" s="178"/>
      <c r="Q158" s="181"/>
      <c r="R158" s="180" t="str">
        <f>IF($AC158="x1",IF(AND($H158=Basisblatt!$A$10,OR($J158&gt;=$E$8,$J158&gt;$E$10)),Basisblatt!$A$85,Basisblatt!$A$84),"")</f>
        <v/>
      </c>
      <c r="S158" s="145"/>
      <c r="T158" s="145"/>
      <c r="U158" s="145"/>
      <c r="V158" s="145"/>
      <c r="W158" s="178"/>
      <c r="X158" s="181"/>
      <c r="Y158" s="180" t="str">
        <f>IF(AND($AC158="x1",$L158=Basisblatt!$A$85),IF(OR($M158=Basisblatt!$A$38,AND($N158&lt;&gt;"",$N158&lt;=$AF158),$O158=Basisblatt!$A$43,AND($J158&lt;=$E$9,$P158=Basisblatt!$A$47))=TRUE,"ja","nein"),"")</f>
        <v/>
      </c>
      <c r="Z158" s="174"/>
      <c r="AA158" s="102" t="str">
        <f>IF(AND($AC158="x1",$R158=Basisblatt!$A$85),IF(OR(OR($S158=Basisblatt!$A$51,$S158=Basisblatt!$A$52,$S158=Basisblatt!$A$53,$S158=Basisblatt!$A$54,$S158=Basisblatt!$A$55),AND($T158&lt;&gt;"",$T158&lt;=AG158),AND(U158&lt;&gt;"",$U158&lt;=AH158),$V158=Basisblatt!$A185,$W158=Basisblatt!$A$47)=TRUE,"ja","nein"),"")</f>
        <v/>
      </c>
      <c r="AB158" s="102"/>
      <c r="AC158" s="175" t="str">
        <f t="shared" si="2"/>
        <v>x2</v>
      </c>
      <c r="AD158" s="161"/>
      <c r="AE158" s="19"/>
      <c r="AF158" s="106" t="str">
        <f>IF(AND($AC158="x1",$L158=Basisblatt!$A$85),VLOOKUP($G158,Basisblatt!$A$2:$B$5,2,FALSE),"")</f>
        <v/>
      </c>
      <c r="AG158" s="102" t="str">
        <f>IF(AND($AC158="x1",$R158=Basisblatt!$A$85),Basisblatt!$B$68,"")</f>
        <v/>
      </c>
      <c r="AH158" s="175" t="str">
        <f>IF(AND($AC158="x1",$R158=Basisblatt!$A$85),Basisblatt!$B$69,"")</f>
        <v/>
      </c>
    </row>
    <row r="159" spans="1:34" x14ac:dyDescent="0.25">
      <c r="A159" s="107" t="str">
        <f>IF($AC159="x2","",IF($AC159="x1",IF(OR($L159=Basisblatt!$A$84,$Y159="ja"),"ja","nein"),"N/A"))</f>
        <v/>
      </c>
      <c r="B159" s="192" t="str">
        <f>IF($AC159="x2","",IF($AC159="x1",IF(OR($R159=Basisblatt!$A$84,$AA159="ja"),"ja","nein"),"N/A"))</f>
        <v/>
      </c>
      <c r="C159" s="188"/>
      <c r="D159" s="194"/>
      <c r="E159" s="144"/>
      <c r="F159" s="144"/>
      <c r="G159" s="145"/>
      <c r="H159" s="145"/>
      <c r="I159" s="145"/>
      <c r="J159" s="186"/>
      <c r="K159" s="181"/>
      <c r="L159" s="180" t="str">
        <f>IF($AC159="x1",IF(AND($H159=Basisblatt!$A$11,$J159&gt;=$E$8),Basisblatt!$A$85,Basisblatt!$A$84),"")</f>
        <v/>
      </c>
      <c r="M159" s="145"/>
      <c r="N159" s="145"/>
      <c r="O159" s="145"/>
      <c r="P159" s="178"/>
      <c r="Q159" s="181"/>
      <c r="R159" s="180" t="str">
        <f>IF($AC159="x1",IF(AND($H159=Basisblatt!$A$10,OR($J159&gt;=$E$8,$J159&gt;$E$10)),Basisblatt!$A$85,Basisblatt!$A$84),"")</f>
        <v/>
      </c>
      <c r="S159" s="145"/>
      <c r="T159" s="145"/>
      <c r="U159" s="145"/>
      <c r="V159" s="145"/>
      <c r="W159" s="178"/>
      <c r="X159" s="181"/>
      <c r="Y159" s="180" t="str">
        <f>IF(AND($AC159="x1",$L159=Basisblatt!$A$85),IF(OR($M159=Basisblatt!$A$38,AND($N159&lt;&gt;"",$N159&lt;=$AF159),$O159=Basisblatt!$A$43,AND($J159&lt;=$E$9,$P159=Basisblatt!$A$47))=TRUE,"ja","nein"),"")</f>
        <v/>
      </c>
      <c r="Z159" s="174"/>
      <c r="AA159" s="102" t="str">
        <f>IF(AND($AC159="x1",$R159=Basisblatt!$A$85),IF(OR(OR($S159=Basisblatt!$A$51,$S159=Basisblatt!$A$52,$S159=Basisblatt!$A$53,$S159=Basisblatt!$A$54,$S159=Basisblatt!$A$55),AND($T159&lt;&gt;"",$T159&lt;=AG159),AND(U159&lt;&gt;"",$U159&lt;=AH159),$V159=Basisblatt!$A186,$W159=Basisblatt!$A$47)=TRUE,"ja","nein"),"")</f>
        <v/>
      </c>
      <c r="AB159" s="102"/>
      <c r="AC159" s="175" t="str">
        <f t="shared" si="2"/>
        <v>x2</v>
      </c>
      <c r="AD159" s="161"/>
      <c r="AE159" s="19"/>
      <c r="AF159" s="106" t="str">
        <f>IF(AND($AC159="x1",$L159=Basisblatt!$A$85),VLOOKUP($G159,Basisblatt!$A$2:$B$5,2,FALSE),"")</f>
        <v/>
      </c>
      <c r="AG159" s="102" t="str">
        <f>IF(AND($AC159="x1",$R159=Basisblatt!$A$85),Basisblatt!$B$68,"")</f>
        <v/>
      </c>
      <c r="AH159" s="175" t="str">
        <f>IF(AND($AC159="x1",$R159=Basisblatt!$A$85),Basisblatt!$B$69,"")</f>
        <v/>
      </c>
    </row>
    <row r="160" spans="1:34" x14ac:dyDescent="0.25">
      <c r="A160" s="107" t="str">
        <f>IF($AC160="x2","",IF($AC160="x1",IF(OR($L160=Basisblatt!$A$84,$Y160="ja"),"ja","nein"),"N/A"))</f>
        <v/>
      </c>
      <c r="B160" s="192" t="str">
        <f>IF($AC160="x2","",IF($AC160="x1",IF(OR($R160=Basisblatt!$A$84,$AA160="ja"),"ja","nein"),"N/A"))</f>
        <v/>
      </c>
      <c r="C160" s="188"/>
      <c r="D160" s="194"/>
      <c r="E160" s="144"/>
      <c r="F160" s="144"/>
      <c r="G160" s="145"/>
      <c r="H160" s="145"/>
      <c r="I160" s="145"/>
      <c r="J160" s="186"/>
      <c r="K160" s="181"/>
      <c r="L160" s="180" t="str">
        <f>IF($AC160="x1",IF(AND($H160=Basisblatt!$A$11,$J160&gt;=$E$8),Basisblatt!$A$85,Basisblatt!$A$84),"")</f>
        <v/>
      </c>
      <c r="M160" s="145"/>
      <c r="N160" s="145"/>
      <c r="O160" s="145"/>
      <c r="P160" s="178"/>
      <c r="Q160" s="181"/>
      <c r="R160" s="180" t="str">
        <f>IF($AC160="x1",IF(AND($H160=Basisblatt!$A$10,OR($J160&gt;=$E$8,$J160&gt;$E$10)),Basisblatt!$A$85,Basisblatt!$A$84),"")</f>
        <v/>
      </c>
      <c r="S160" s="145"/>
      <c r="T160" s="145"/>
      <c r="U160" s="145"/>
      <c r="V160" s="145"/>
      <c r="W160" s="178"/>
      <c r="X160" s="181"/>
      <c r="Y160" s="180" t="str">
        <f>IF(AND($AC160="x1",$L160=Basisblatt!$A$85),IF(OR($M160=Basisblatt!$A$38,AND($N160&lt;&gt;"",$N160&lt;=$AF160),$O160=Basisblatt!$A$43,AND($J160&lt;=$E$9,$P160=Basisblatt!$A$47))=TRUE,"ja","nein"),"")</f>
        <v/>
      </c>
      <c r="Z160" s="174"/>
      <c r="AA160" s="102" t="str">
        <f>IF(AND($AC160="x1",$R160=Basisblatt!$A$85),IF(OR(OR($S160=Basisblatt!$A$51,$S160=Basisblatt!$A$52,$S160=Basisblatt!$A$53,$S160=Basisblatt!$A$54,$S160=Basisblatt!$A$55),AND($T160&lt;&gt;"",$T160&lt;=AG160),AND(U160&lt;&gt;"",$U160&lt;=AH160),$V160=Basisblatt!$A187,$W160=Basisblatt!$A$47)=TRUE,"ja","nein"),"")</f>
        <v/>
      </c>
      <c r="AB160" s="102"/>
      <c r="AC160" s="175" t="str">
        <f t="shared" si="2"/>
        <v>x2</v>
      </c>
      <c r="AD160" s="161"/>
      <c r="AE160" s="19"/>
      <c r="AF160" s="106" t="str">
        <f>IF(AND($AC160="x1",$L160=Basisblatt!$A$85),VLOOKUP($G160,Basisblatt!$A$2:$B$5,2,FALSE),"")</f>
        <v/>
      </c>
      <c r="AG160" s="102" t="str">
        <f>IF(AND($AC160="x1",$R160=Basisblatt!$A$85),Basisblatt!$B$68,"")</f>
        <v/>
      </c>
      <c r="AH160" s="175" t="str">
        <f>IF(AND($AC160="x1",$R160=Basisblatt!$A$85),Basisblatt!$B$69,"")</f>
        <v/>
      </c>
    </row>
    <row r="161" spans="1:34" x14ac:dyDescent="0.25">
      <c r="A161" s="107" t="str">
        <f>IF($AC161="x2","",IF($AC161="x1",IF(OR($L161=Basisblatt!$A$84,$Y161="ja"),"ja","nein"),"N/A"))</f>
        <v/>
      </c>
      <c r="B161" s="192" t="str">
        <f>IF($AC161="x2","",IF($AC161="x1",IF(OR($R161=Basisblatt!$A$84,$AA161="ja"),"ja","nein"),"N/A"))</f>
        <v/>
      </c>
      <c r="C161" s="188"/>
      <c r="D161" s="194"/>
      <c r="E161" s="144"/>
      <c r="F161" s="144"/>
      <c r="G161" s="145"/>
      <c r="H161" s="145"/>
      <c r="I161" s="145"/>
      <c r="J161" s="186"/>
      <c r="K161" s="181"/>
      <c r="L161" s="180" t="str">
        <f>IF($AC161="x1",IF(AND($H161=Basisblatt!$A$11,$J161&gt;=$E$8),Basisblatt!$A$85,Basisblatt!$A$84),"")</f>
        <v/>
      </c>
      <c r="M161" s="145"/>
      <c r="N161" s="145"/>
      <c r="O161" s="145"/>
      <c r="P161" s="178"/>
      <c r="Q161" s="181"/>
      <c r="R161" s="180" t="str">
        <f>IF($AC161="x1",IF(AND($H161=Basisblatt!$A$10,OR($J161&gt;=$E$8,$J161&gt;$E$10)),Basisblatt!$A$85,Basisblatt!$A$84),"")</f>
        <v/>
      </c>
      <c r="S161" s="145"/>
      <c r="T161" s="145"/>
      <c r="U161" s="145"/>
      <c r="V161" s="145"/>
      <c r="W161" s="178"/>
      <c r="X161" s="181"/>
      <c r="Y161" s="180" t="str">
        <f>IF(AND($AC161="x1",$L161=Basisblatt!$A$85),IF(OR($M161=Basisblatt!$A$38,AND($N161&lt;&gt;"",$N161&lt;=$AF161),$O161=Basisblatt!$A$43,AND($J161&lt;=$E$9,$P161=Basisblatt!$A$47))=TRUE,"ja","nein"),"")</f>
        <v/>
      </c>
      <c r="Z161" s="174"/>
      <c r="AA161" s="102" t="str">
        <f>IF(AND($AC161="x1",$R161=Basisblatt!$A$85),IF(OR(OR($S161=Basisblatt!$A$51,$S161=Basisblatt!$A$52,$S161=Basisblatt!$A$53,$S161=Basisblatt!$A$54,$S161=Basisblatt!$A$55),AND($T161&lt;&gt;"",$T161&lt;=AG161),AND(U161&lt;&gt;"",$U161&lt;=AH161),$V161=Basisblatt!$A188,$W161=Basisblatt!$A$47)=TRUE,"ja","nein"),"")</f>
        <v/>
      </c>
      <c r="AB161" s="102"/>
      <c r="AC161" s="175" t="str">
        <f t="shared" si="2"/>
        <v>x2</v>
      </c>
      <c r="AD161" s="161"/>
      <c r="AE161" s="19"/>
      <c r="AF161" s="106" t="str">
        <f>IF(AND($AC161="x1",$L161=Basisblatt!$A$85),VLOOKUP($G161,Basisblatt!$A$2:$B$5,2,FALSE),"")</f>
        <v/>
      </c>
      <c r="AG161" s="102" t="str">
        <f>IF(AND($AC161="x1",$R161=Basisblatt!$A$85),Basisblatt!$B$68,"")</f>
        <v/>
      </c>
      <c r="AH161" s="175" t="str">
        <f>IF(AND($AC161="x1",$R161=Basisblatt!$A$85),Basisblatt!$B$69,"")</f>
        <v/>
      </c>
    </row>
    <row r="162" spans="1:34" x14ac:dyDescent="0.25">
      <c r="A162" s="107" t="str">
        <f>IF($AC162="x2","",IF($AC162="x1",IF(OR($L162=Basisblatt!$A$84,$Y162="ja"),"ja","nein"),"N/A"))</f>
        <v/>
      </c>
      <c r="B162" s="192" t="str">
        <f>IF($AC162="x2","",IF($AC162="x1",IF(OR($R162=Basisblatt!$A$84,$AA162="ja"),"ja","nein"),"N/A"))</f>
        <v/>
      </c>
      <c r="C162" s="188"/>
      <c r="D162" s="194"/>
      <c r="E162" s="144"/>
      <c r="F162" s="144"/>
      <c r="G162" s="145"/>
      <c r="H162" s="145"/>
      <c r="I162" s="145"/>
      <c r="J162" s="186"/>
      <c r="K162" s="181"/>
      <c r="L162" s="180" t="str">
        <f>IF($AC162="x1",IF(AND($H162=Basisblatt!$A$11,$J162&gt;=$E$8),Basisblatt!$A$85,Basisblatt!$A$84),"")</f>
        <v/>
      </c>
      <c r="M162" s="145"/>
      <c r="N162" s="145"/>
      <c r="O162" s="145"/>
      <c r="P162" s="178"/>
      <c r="Q162" s="181"/>
      <c r="R162" s="180" t="str">
        <f>IF($AC162="x1",IF(AND($H162=Basisblatt!$A$10,OR($J162&gt;=$E$8,$J162&gt;$E$10)),Basisblatt!$A$85,Basisblatt!$A$84),"")</f>
        <v/>
      </c>
      <c r="S162" s="145"/>
      <c r="T162" s="145"/>
      <c r="U162" s="145"/>
      <c r="V162" s="145"/>
      <c r="W162" s="178"/>
      <c r="X162" s="181"/>
      <c r="Y162" s="180" t="str">
        <f>IF(AND($AC162="x1",$L162=Basisblatt!$A$85),IF(OR($M162=Basisblatt!$A$38,AND($N162&lt;&gt;"",$N162&lt;=$AF162),$O162=Basisblatt!$A$43,AND($J162&lt;=$E$9,$P162=Basisblatt!$A$47))=TRUE,"ja","nein"),"")</f>
        <v/>
      </c>
      <c r="Z162" s="174"/>
      <c r="AA162" s="102" t="str">
        <f>IF(AND($AC162="x1",$R162=Basisblatt!$A$85),IF(OR(OR($S162=Basisblatt!$A$51,$S162=Basisblatt!$A$52,$S162=Basisblatt!$A$53,$S162=Basisblatt!$A$54,$S162=Basisblatt!$A$55),AND($T162&lt;&gt;"",$T162&lt;=AG162),AND(U162&lt;&gt;"",$U162&lt;=AH162),$V162=Basisblatt!$A189,$W162=Basisblatt!$A$47)=TRUE,"ja","nein"),"")</f>
        <v/>
      </c>
      <c r="AB162" s="102"/>
      <c r="AC162" s="175" t="str">
        <f t="shared" si="2"/>
        <v>x2</v>
      </c>
      <c r="AD162" s="161"/>
      <c r="AE162" s="19"/>
      <c r="AF162" s="106" t="str">
        <f>IF(AND($AC162="x1",$L162=Basisblatt!$A$85),VLOOKUP($G162,Basisblatt!$A$2:$B$5,2,FALSE),"")</f>
        <v/>
      </c>
      <c r="AG162" s="102" t="str">
        <f>IF(AND($AC162="x1",$R162=Basisblatt!$A$85),Basisblatt!$B$68,"")</f>
        <v/>
      </c>
      <c r="AH162" s="175" t="str">
        <f>IF(AND($AC162="x1",$R162=Basisblatt!$A$85),Basisblatt!$B$69,"")</f>
        <v/>
      </c>
    </row>
    <row r="163" spans="1:34" x14ac:dyDescent="0.25">
      <c r="A163" s="107" t="str">
        <f>IF($AC163="x2","",IF($AC163="x1",IF(OR($L163=Basisblatt!$A$84,$Y163="ja"),"ja","nein"),"N/A"))</f>
        <v/>
      </c>
      <c r="B163" s="192" t="str">
        <f>IF($AC163="x2","",IF($AC163="x1",IF(OR($R163=Basisblatt!$A$84,$AA163="ja"),"ja","nein"),"N/A"))</f>
        <v/>
      </c>
      <c r="C163" s="188"/>
      <c r="D163" s="194"/>
      <c r="E163" s="144"/>
      <c r="F163" s="144"/>
      <c r="G163" s="145"/>
      <c r="H163" s="145"/>
      <c r="I163" s="145"/>
      <c r="J163" s="186"/>
      <c r="K163" s="181"/>
      <c r="L163" s="180" t="str">
        <f>IF($AC163="x1",IF(AND($H163=Basisblatt!$A$11,$J163&gt;=$E$8),Basisblatt!$A$85,Basisblatt!$A$84),"")</f>
        <v/>
      </c>
      <c r="M163" s="145"/>
      <c r="N163" s="145"/>
      <c r="O163" s="145"/>
      <c r="P163" s="178"/>
      <c r="Q163" s="181"/>
      <c r="R163" s="180" t="str">
        <f>IF($AC163="x1",IF(AND($H163=Basisblatt!$A$10,OR($J163&gt;=$E$8,$J163&gt;$E$10)),Basisblatt!$A$85,Basisblatt!$A$84),"")</f>
        <v/>
      </c>
      <c r="S163" s="145"/>
      <c r="T163" s="145"/>
      <c r="U163" s="145"/>
      <c r="V163" s="145"/>
      <c r="W163" s="178"/>
      <c r="X163" s="181"/>
      <c r="Y163" s="180" t="str">
        <f>IF(AND($AC163="x1",$L163=Basisblatt!$A$85),IF(OR($M163=Basisblatt!$A$38,AND($N163&lt;&gt;"",$N163&lt;=$AF163),$O163=Basisblatt!$A$43,AND($J163&lt;=$E$9,$P163=Basisblatt!$A$47))=TRUE,"ja","nein"),"")</f>
        <v/>
      </c>
      <c r="Z163" s="174"/>
      <c r="AA163" s="102" t="str">
        <f>IF(AND($AC163="x1",$R163=Basisblatt!$A$85),IF(OR(OR($S163=Basisblatt!$A$51,$S163=Basisblatt!$A$52,$S163=Basisblatt!$A$53,$S163=Basisblatt!$A$54,$S163=Basisblatt!$A$55),AND($T163&lt;&gt;"",$T163&lt;=AG163),AND(U163&lt;&gt;"",$U163&lt;=AH163),$V163=Basisblatt!$A190,$W163=Basisblatt!$A$47)=TRUE,"ja","nein"),"")</f>
        <v/>
      </c>
      <c r="AB163" s="102"/>
      <c r="AC163" s="175" t="str">
        <f t="shared" si="2"/>
        <v>x2</v>
      </c>
      <c r="AD163" s="161"/>
      <c r="AE163" s="19"/>
      <c r="AF163" s="106" t="str">
        <f>IF(AND($AC163="x1",$L163=Basisblatt!$A$85),VLOOKUP($G163,Basisblatt!$A$2:$B$5,2,FALSE),"")</f>
        <v/>
      </c>
      <c r="AG163" s="102" t="str">
        <f>IF(AND($AC163="x1",$R163=Basisblatt!$A$85),Basisblatt!$B$68,"")</f>
        <v/>
      </c>
      <c r="AH163" s="175" t="str">
        <f>IF(AND($AC163="x1",$R163=Basisblatt!$A$85),Basisblatt!$B$69,"")</f>
        <v/>
      </c>
    </row>
    <row r="164" spans="1:34" x14ac:dyDescent="0.25">
      <c r="A164" s="107" t="str">
        <f>IF($AC164="x2","",IF($AC164="x1",IF(OR($L164=Basisblatt!$A$84,$Y164="ja"),"ja","nein"),"N/A"))</f>
        <v/>
      </c>
      <c r="B164" s="192" t="str">
        <f>IF($AC164="x2","",IF($AC164="x1",IF(OR($R164=Basisblatt!$A$84,$AA164="ja"),"ja","nein"),"N/A"))</f>
        <v/>
      </c>
      <c r="C164" s="188"/>
      <c r="D164" s="194"/>
      <c r="E164" s="144"/>
      <c r="F164" s="144"/>
      <c r="G164" s="145"/>
      <c r="H164" s="145"/>
      <c r="I164" s="145"/>
      <c r="J164" s="186"/>
      <c r="K164" s="181"/>
      <c r="L164" s="180" t="str">
        <f>IF($AC164="x1",IF(AND($H164=Basisblatt!$A$11,$J164&gt;=$E$8),Basisblatt!$A$85,Basisblatt!$A$84),"")</f>
        <v/>
      </c>
      <c r="M164" s="145"/>
      <c r="N164" s="145"/>
      <c r="O164" s="145"/>
      <c r="P164" s="178"/>
      <c r="Q164" s="181"/>
      <c r="R164" s="180" t="str">
        <f>IF($AC164="x1",IF(AND($H164=Basisblatt!$A$10,OR($J164&gt;=$E$8,$J164&gt;$E$10)),Basisblatt!$A$85,Basisblatt!$A$84),"")</f>
        <v/>
      </c>
      <c r="S164" s="145"/>
      <c r="T164" s="145"/>
      <c r="U164" s="145"/>
      <c r="V164" s="145"/>
      <c r="W164" s="178"/>
      <c r="X164" s="181"/>
      <c r="Y164" s="180" t="str">
        <f>IF(AND($AC164="x1",$L164=Basisblatt!$A$85),IF(OR($M164=Basisblatt!$A$38,AND($N164&lt;&gt;"",$N164&lt;=$AF164),$O164=Basisblatt!$A$43,AND($J164&lt;=$E$9,$P164=Basisblatt!$A$47))=TRUE,"ja","nein"),"")</f>
        <v/>
      </c>
      <c r="Z164" s="174"/>
      <c r="AA164" s="102" t="str">
        <f>IF(AND($AC164="x1",$R164=Basisblatt!$A$85),IF(OR(OR($S164=Basisblatt!$A$51,$S164=Basisblatt!$A$52,$S164=Basisblatt!$A$53,$S164=Basisblatt!$A$54,$S164=Basisblatt!$A$55),AND($T164&lt;&gt;"",$T164&lt;=AG164),AND(U164&lt;&gt;"",$U164&lt;=AH164),$V164=Basisblatt!$A191,$W164=Basisblatt!$A$47)=TRUE,"ja","nein"),"")</f>
        <v/>
      </c>
      <c r="AB164" s="102"/>
      <c r="AC164" s="175" t="str">
        <f t="shared" si="2"/>
        <v>x2</v>
      </c>
      <c r="AD164" s="161"/>
      <c r="AE164" s="19"/>
      <c r="AF164" s="106" t="str">
        <f>IF(AND($AC164="x1",$L164=Basisblatt!$A$85),VLOOKUP($G164,Basisblatt!$A$2:$B$5,2,FALSE),"")</f>
        <v/>
      </c>
      <c r="AG164" s="102" t="str">
        <f>IF(AND($AC164="x1",$R164=Basisblatt!$A$85),Basisblatt!$B$68,"")</f>
        <v/>
      </c>
      <c r="AH164" s="175" t="str">
        <f>IF(AND($AC164="x1",$R164=Basisblatt!$A$85),Basisblatt!$B$69,"")</f>
        <v/>
      </c>
    </row>
    <row r="165" spans="1:34" x14ac:dyDescent="0.25">
      <c r="A165" s="107" t="str">
        <f>IF($AC165="x2","",IF($AC165="x1",IF(OR($L165=Basisblatt!$A$84,$Y165="ja"),"ja","nein"),"N/A"))</f>
        <v/>
      </c>
      <c r="B165" s="192" t="str">
        <f>IF($AC165="x2","",IF($AC165="x1",IF(OR($R165=Basisblatt!$A$84,$AA165="ja"),"ja","nein"),"N/A"))</f>
        <v/>
      </c>
      <c r="C165" s="188"/>
      <c r="D165" s="194"/>
      <c r="E165" s="144"/>
      <c r="F165" s="144"/>
      <c r="G165" s="145"/>
      <c r="H165" s="145"/>
      <c r="I165" s="145"/>
      <c r="J165" s="186"/>
      <c r="K165" s="181"/>
      <c r="L165" s="180" t="str">
        <f>IF($AC165="x1",IF(AND($H165=Basisblatt!$A$11,$J165&gt;=$E$8),Basisblatt!$A$85,Basisblatt!$A$84),"")</f>
        <v/>
      </c>
      <c r="M165" s="145"/>
      <c r="N165" s="145"/>
      <c r="O165" s="145"/>
      <c r="P165" s="178"/>
      <c r="Q165" s="181"/>
      <c r="R165" s="180" t="str">
        <f>IF($AC165="x1",IF(AND($H165=Basisblatt!$A$10,OR($J165&gt;=$E$8,$J165&gt;$E$10)),Basisblatt!$A$85,Basisblatt!$A$84),"")</f>
        <v/>
      </c>
      <c r="S165" s="145"/>
      <c r="T165" s="145"/>
      <c r="U165" s="145"/>
      <c r="V165" s="145"/>
      <c r="W165" s="178"/>
      <c r="X165" s="181"/>
      <c r="Y165" s="180" t="str">
        <f>IF(AND($AC165="x1",$L165=Basisblatt!$A$85),IF(OR($M165=Basisblatt!$A$38,AND($N165&lt;&gt;"",$N165&lt;=$AF165),$O165=Basisblatt!$A$43,AND($J165&lt;=$E$9,$P165=Basisblatt!$A$47))=TRUE,"ja","nein"),"")</f>
        <v/>
      </c>
      <c r="Z165" s="174"/>
      <c r="AA165" s="102" t="str">
        <f>IF(AND($AC165="x1",$R165=Basisblatt!$A$85),IF(OR(OR($S165=Basisblatt!$A$51,$S165=Basisblatt!$A$52,$S165=Basisblatt!$A$53,$S165=Basisblatt!$A$54,$S165=Basisblatt!$A$55),AND($T165&lt;&gt;"",$T165&lt;=AG165),AND(U165&lt;&gt;"",$U165&lt;=AH165),$V165=Basisblatt!$A192,$W165=Basisblatt!$A$47)=TRUE,"ja","nein"),"")</f>
        <v/>
      </c>
      <c r="AB165" s="102"/>
      <c r="AC165" s="175" t="str">
        <f t="shared" si="2"/>
        <v>x2</v>
      </c>
      <c r="AD165" s="161"/>
      <c r="AE165" s="19"/>
      <c r="AF165" s="106" t="str">
        <f>IF(AND($AC165="x1",$L165=Basisblatt!$A$85),VLOOKUP($G165,Basisblatt!$A$2:$B$5,2,FALSE),"")</f>
        <v/>
      </c>
      <c r="AG165" s="102" t="str">
        <f>IF(AND($AC165="x1",$R165=Basisblatt!$A$85),Basisblatt!$B$68,"")</f>
        <v/>
      </c>
      <c r="AH165" s="175" t="str">
        <f>IF(AND($AC165="x1",$R165=Basisblatt!$A$85),Basisblatt!$B$69,"")</f>
        <v/>
      </c>
    </row>
    <row r="166" spans="1:34" x14ac:dyDescent="0.25">
      <c r="A166" s="107" t="str">
        <f>IF($AC166="x2","",IF($AC166="x1",IF(OR($L166=Basisblatt!$A$84,$Y166="ja"),"ja","nein"),"N/A"))</f>
        <v/>
      </c>
      <c r="B166" s="192" t="str">
        <f>IF($AC166="x2","",IF($AC166="x1",IF(OR($R166=Basisblatt!$A$84,$AA166="ja"),"ja","nein"),"N/A"))</f>
        <v/>
      </c>
      <c r="C166" s="188"/>
      <c r="D166" s="194"/>
      <c r="E166" s="144"/>
      <c r="F166" s="144"/>
      <c r="G166" s="145"/>
      <c r="H166" s="145"/>
      <c r="I166" s="145"/>
      <c r="J166" s="186"/>
      <c r="K166" s="181"/>
      <c r="L166" s="180" t="str">
        <f>IF($AC166="x1",IF(AND($H166=Basisblatt!$A$11,$J166&gt;=$E$8),Basisblatt!$A$85,Basisblatt!$A$84),"")</f>
        <v/>
      </c>
      <c r="M166" s="145"/>
      <c r="N166" s="145"/>
      <c r="O166" s="145"/>
      <c r="P166" s="178"/>
      <c r="Q166" s="181"/>
      <c r="R166" s="180" t="str">
        <f>IF($AC166="x1",IF(AND($H166=Basisblatt!$A$10,OR($J166&gt;=$E$8,$J166&gt;$E$10)),Basisblatt!$A$85,Basisblatt!$A$84),"")</f>
        <v/>
      </c>
      <c r="S166" s="145"/>
      <c r="T166" s="145"/>
      <c r="U166" s="145"/>
      <c r="V166" s="145"/>
      <c r="W166" s="178"/>
      <c r="X166" s="181"/>
      <c r="Y166" s="180" t="str">
        <f>IF(AND($AC166="x1",$L166=Basisblatt!$A$85),IF(OR($M166=Basisblatt!$A$38,AND($N166&lt;&gt;"",$N166&lt;=$AF166),$O166=Basisblatt!$A$43,AND($J166&lt;=$E$9,$P166=Basisblatt!$A$47))=TRUE,"ja","nein"),"")</f>
        <v/>
      </c>
      <c r="Z166" s="174"/>
      <c r="AA166" s="102" t="str">
        <f>IF(AND($AC166="x1",$R166=Basisblatt!$A$85),IF(OR(OR($S166=Basisblatt!$A$51,$S166=Basisblatt!$A$52,$S166=Basisblatt!$A$53,$S166=Basisblatt!$A$54,$S166=Basisblatt!$A$55),AND($T166&lt;&gt;"",$T166&lt;=AG166),AND(U166&lt;&gt;"",$U166&lt;=AH166),$V166=Basisblatt!$A193,$W166=Basisblatt!$A$47)=TRUE,"ja","nein"),"")</f>
        <v/>
      </c>
      <c r="AB166" s="102"/>
      <c r="AC166" s="175" t="str">
        <f t="shared" si="2"/>
        <v>x2</v>
      </c>
      <c r="AD166" s="161"/>
      <c r="AE166" s="19"/>
      <c r="AF166" s="106" t="str">
        <f>IF(AND($AC166="x1",$L166=Basisblatt!$A$85),VLOOKUP($G166,Basisblatt!$A$2:$B$5,2,FALSE),"")</f>
        <v/>
      </c>
      <c r="AG166" s="102" t="str">
        <f>IF(AND($AC166="x1",$R166=Basisblatt!$A$85),Basisblatt!$B$68,"")</f>
        <v/>
      </c>
      <c r="AH166" s="175" t="str">
        <f>IF(AND($AC166="x1",$R166=Basisblatt!$A$85),Basisblatt!$B$69,"")</f>
        <v/>
      </c>
    </row>
    <row r="167" spans="1:34" x14ac:dyDescent="0.25">
      <c r="A167" s="107" t="str">
        <f>IF($AC167="x2","",IF($AC167="x1",IF(OR($L167=Basisblatt!$A$84,$Y167="ja"),"ja","nein"),"N/A"))</f>
        <v/>
      </c>
      <c r="B167" s="192" t="str">
        <f>IF($AC167="x2","",IF($AC167="x1",IF(OR($R167=Basisblatt!$A$84,$AA167="ja"),"ja","nein"),"N/A"))</f>
        <v/>
      </c>
      <c r="C167" s="188"/>
      <c r="D167" s="194"/>
      <c r="E167" s="144"/>
      <c r="F167" s="144"/>
      <c r="G167" s="145"/>
      <c r="H167" s="145"/>
      <c r="I167" s="145"/>
      <c r="J167" s="186"/>
      <c r="K167" s="181"/>
      <c r="L167" s="180" t="str">
        <f>IF($AC167="x1",IF(AND($H167=Basisblatt!$A$11,$J167&gt;=$E$8),Basisblatt!$A$85,Basisblatt!$A$84),"")</f>
        <v/>
      </c>
      <c r="M167" s="145"/>
      <c r="N167" s="145"/>
      <c r="O167" s="145"/>
      <c r="P167" s="178"/>
      <c r="Q167" s="181"/>
      <c r="R167" s="180" t="str">
        <f>IF($AC167="x1",IF(AND($H167=Basisblatt!$A$10,OR($J167&gt;=$E$8,$J167&gt;$E$10)),Basisblatt!$A$85,Basisblatt!$A$84),"")</f>
        <v/>
      </c>
      <c r="S167" s="145"/>
      <c r="T167" s="145"/>
      <c r="U167" s="145"/>
      <c r="V167" s="145"/>
      <c r="W167" s="178"/>
      <c r="X167" s="181"/>
      <c r="Y167" s="180" t="str">
        <f>IF(AND($AC167="x1",$L167=Basisblatt!$A$85),IF(OR($M167=Basisblatt!$A$38,AND($N167&lt;&gt;"",$N167&lt;=$AF167),$O167=Basisblatt!$A$43,AND($J167&lt;=$E$9,$P167=Basisblatt!$A$47))=TRUE,"ja","nein"),"")</f>
        <v/>
      </c>
      <c r="Z167" s="174"/>
      <c r="AA167" s="102" t="str">
        <f>IF(AND($AC167="x1",$R167=Basisblatt!$A$85),IF(OR(OR($S167=Basisblatt!$A$51,$S167=Basisblatt!$A$52,$S167=Basisblatt!$A$53,$S167=Basisblatt!$A$54,$S167=Basisblatt!$A$55),AND($T167&lt;&gt;"",$T167&lt;=AG167),AND(U167&lt;&gt;"",$U167&lt;=AH167),$V167=Basisblatt!$A194,$W167=Basisblatt!$A$47)=TRUE,"ja","nein"),"")</f>
        <v/>
      </c>
      <c r="AB167" s="102"/>
      <c r="AC167" s="175" t="str">
        <f t="shared" si="2"/>
        <v>x2</v>
      </c>
      <c r="AD167" s="161"/>
      <c r="AE167" s="19"/>
      <c r="AF167" s="106" t="str">
        <f>IF(AND($AC167="x1",$L167=Basisblatt!$A$85),VLOOKUP($G167,Basisblatt!$A$2:$B$5,2,FALSE),"")</f>
        <v/>
      </c>
      <c r="AG167" s="102" t="str">
        <f>IF(AND($AC167="x1",$R167=Basisblatt!$A$85),Basisblatt!$B$68,"")</f>
        <v/>
      </c>
      <c r="AH167" s="175" t="str">
        <f>IF(AND($AC167="x1",$R167=Basisblatt!$A$85),Basisblatt!$B$69,"")</f>
        <v/>
      </c>
    </row>
    <row r="168" spans="1:34" x14ac:dyDescent="0.25">
      <c r="A168" s="107" t="str">
        <f>IF($AC168="x2","",IF($AC168="x1",IF(OR($L168=Basisblatt!$A$84,$Y168="ja"),"ja","nein"),"N/A"))</f>
        <v/>
      </c>
      <c r="B168" s="192" t="str">
        <f>IF($AC168="x2","",IF($AC168="x1",IF(OR($R168=Basisblatt!$A$84,$AA168="ja"),"ja","nein"),"N/A"))</f>
        <v/>
      </c>
      <c r="C168" s="188"/>
      <c r="D168" s="194"/>
      <c r="E168" s="144"/>
      <c r="F168" s="144"/>
      <c r="G168" s="145"/>
      <c r="H168" s="145"/>
      <c r="I168" s="145"/>
      <c r="J168" s="186"/>
      <c r="K168" s="181"/>
      <c r="L168" s="180" t="str">
        <f>IF($AC168="x1",IF(AND($H168=Basisblatt!$A$11,$J168&gt;=$E$8),Basisblatt!$A$85,Basisblatt!$A$84),"")</f>
        <v/>
      </c>
      <c r="M168" s="145"/>
      <c r="N168" s="145"/>
      <c r="O168" s="145"/>
      <c r="P168" s="178"/>
      <c r="Q168" s="181"/>
      <c r="R168" s="180" t="str">
        <f>IF($AC168="x1",IF(AND($H168=Basisblatt!$A$10,OR($J168&gt;=$E$8,$J168&gt;$E$10)),Basisblatt!$A$85,Basisblatt!$A$84),"")</f>
        <v/>
      </c>
      <c r="S168" s="145"/>
      <c r="T168" s="145"/>
      <c r="U168" s="145"/>
      <c r="V168" s="145"/>
      <c r="W168" s="178"/>
      <c r="X168" s="181"/>
      <c r="Y168" s="180" t="str">
        <f>IF(AND($AC168="x1",$L168=Basisblatt!$A$85),IF(OR($M168=Basisblatt!$A$38,AND($N168&lt;&gt;"",$N168&lt;=$AF168),$O168=Basisblatt!$A$43,AND($J168&lt;=$E$9,$P168=Basisblatt!$A$47))=TRUE,"ja","nein"),"")</f>
        <v/>
      </c>
      <c r="Z168" s="174"/>
      <c r="AA168" s="102" t="str">
        <f>IF(AND($AC168="x1",$R168=Basisblatt!$A$85),IF(OR(OR($S168=Basisblatt!$A$51,$S168=Basisblatt!$A$52,$S168=Basisblatt!$A$53,$S168=Basisblatt!$A$54,$S168=Basisblatt!$A$55),AND($T168&lt;&gt;"",$T168&lt;=AG168),AND(U168&lt;&gt;"",$U168&lt;=AH168),$V168=Basisblatt!$A195,$W168=Basisblatt!$A$47)=TRUE,"ja","nein"),"")</f>
        <v/>
      </c>
      <c r="AB168" s="102"/>
      <c r="AC168" s="175" t="str">
        <f t="shared" si="2"/>
        <v>x2</v>
      </c>
      <c r="AD168" s="161"/>
      <c r="AE168" s="19"/>
      <c r="AF168" s="106" t="str">
        <f>IF(AND($AC168="x1",$L168=Basisblatt!$A$85),VLOOKUP($G168,Basisblatt!$A$2:$B$5,2,FALSE),"")</f>
        <v/>
      </c>
      <c r="AG168" s="102" t="str">
        <f>IF(AND($AC168="x1",$R168=Basisblatt!$A$85),Basisblatt!$B$68,"")</f>
        <v/>
      </c>
      <c r="AH168" s="175" t="str">
        <f>IF(AND($AC168="x1",$R168=Basisblatt!$A$85),Basisblatt!$B$69,"")</f>
        <v/>
      </c>
    </row>
    <row r="169" spans="1:34" x14ac:dyDescent="0.25">
      <c r="A169" s="107" t="str">
        <f>IF($AC169="x2","",IF($AC169="x1",IF(OR($L169=Basisblatt!$A$84,$Y169="ja"),"ja","nein"),"N/A"))</f>
        <v/>
      </c>
      <c r="B169" s="192" t="str">
        <f>IF($AC169="x2","",IF($AC169="x1",IF(OR($R169=Basisblatt!$A$84,$AA169="ja"),"ja","nein"),"N/A"))</f>
        <v/>
      </c>
      <c r="C169" s="188"/>
      <c r="D169" s="194"/>
      <c r="E169" s="144"/>
      <c r="F169" s="144"/>
      <c r="G169" s="145"/>
      <c r="H169" s="145"/>
      <c r="I169" s="145"/>
      <c r="J169" s="186"/>
      <c r="K169" s="181"/>
      <c r="L169" s="180" t="str">
        <f>IF($AC169="x1",IF(AND($H169=Basisblatt!$A$11,$J169&gt;=$E$8),Basisblatt!$A$85,Basisblatt!$A$84),"")</f>
        <v/>
      </c>
      <c r="M169" s="145"/>
      <c r="N169" s="145"/>
      <c r="O169" s="145"/>
      <c r="P169" s="178"/>
      <c r="Q169" s="181"/>
      <c r="R169" s="180" t="str">
        <f>IF($AC169="x1",IF(AND($H169=Basisblatt!$A$10,OR($J169&gt;=$E$8,$J169&gt;$E$10)),Basisblatt!$A$85,Basisblatt!$A$84),"")</f>
        <v/>
      </c>
      <c r="S169" s="145"/>
      <c r="T169" s="145"/>
      <c r="U169" s="145"/>
      <c r="V169" s="145"/>
      <c r="W169" s="178"/>
      <c r="X169" s="181"/>
      <c r="Y169" s="180" t="str">
        <f>IF(AND($AC169="x1",$L169=Basisblatt!$A$85),IF(OR($M169=Basisblatt!$A$38,AND($N169&lt;&gt;"",$N169&lt;=$AF169),$O169=Basisblatt!$A$43,AND($J169&lt;=$E$9,$P169=Basisblatt!$A$47))=TRUE,"ja","nein"),"")</f>
        <v/>
      </c>
      <c r="Z169" s="174"/>
      <c r="AA169" s="102" t="str">
        <f>IF(AND($AC169="x1",$R169=Basisblatt!$A$85),IF(OR(OR($S169=Basisblatt!$A$51,$S169=Basisblatt!$A$52,$S169=Basisblatt!$A$53,$S169=Basisblatt!$A$54,$S169=Basisblatt!$A$55),AND($T169&lt;&gt;"",$T169&lt;=AG169),AND(U169&lt;&gt;"",$U169&lt;=AH169),$V169=Basisblatt!$A196,$W169=Basisblatt!$A$47)=TRUE,"ja","nein"),"")</f>
        <v/>
      </c>
      <c r="AB169" s="102"/>
      <c r="AC169" s="175" t="str">
        <f t="shared" si="2"/>
        <v>x2</v>
      </c>
      <c r="AD169" s="161"/>
      <c r="AE169" s="19"/>
      <c r="AF169" s="106" t="str">
        <f>IF(AND($AC169="x1",$L169=Basisblatt!$A$85),VLOOKUP($G169,Basisblatt!$A$2:$B$5,2,FALSE),"")</f>
        <v/>
      </c>
      <c r="AG169" s="102" t="str">
        <f>IF(AND($AC169="x1",$R169=Basisblatt!$A$85),Basisblatt!$B$68,"")</f>
        <v/>
      </c>
      <c r="AH169" s="175" t="str">
        <f>IF(AND($AC169="x1",$R169=Basisblatt!$A$85),Basisblatt!$B$69,"")</f>
        <v/>
      </c>
    </row>
    <row r="170" spans="1:34" x14ac:dyDescent="0.25">
      <c r="A170" s="107" t="str">
        <f>IF($AC170="x2","",IF($AC170="x1",IF(OR($L170=Basisblatt!$A$84,$Y170="ja"),"ja","nein"),"N/A"))</f>
        <v/>
      </c>
      <c r="B170" s="192" t="str">
        <f>IF($AC170="x2","",IF($AC170="x1",IF(OR($R170=Basisblatt!$A$84,$AA170="ja"),"ja","nein"),"N/A"))</f>
        <v/>
      </c>
      <c r="C170" s="188"/>
      <c r="D170" s="194"/>
      <c r="E170" s="144"/>
      <c r="F170" s="144"/>
      <c r="G170" s="145"/>
      <c r="H170" s="145"/>
      <c r="I170" s="145"/>
      <c r="J170" s="186"/>
      <c r="K170" s="181"/>
      <c r="L170" s="180" t="str">
        <f>IF($AC170="x1",IF(AND($H170=Basisblatt!$A$11,$J170&gt;=$E$8),Basisblatt!$A$85,Basisblatt!$A$84),"")</f>
        <v/>
      </c>
      <c r="M170" s="145"/>
      <c r="N170" s="145"/>
      <c r="O170" s="145"/>
      <c r="P170" s="178"/>
      <c r="Q170" s="181"/>
      <c r="R170" s="180" t="str">
        <f>IF($AC170="x1",IF(AND($H170=Basisblatt!$A$10,OR($J170&gt;=$E$8,$J170&gt;$E$10)),Basisblatt!$A$85,Basisblatt!$A$84),"")</f>
        <v/>
      </c>
      <c r="S170" s="145"/>
      <c r="T170" s="145"/>
      <c r="U170" s="145"/>
      <c r="V170" s="145"/>
      <c r="W170" s="178"/>
      <c r="X170" s="181"/>
      <c r="Y170" s="180" t="str">
        <f>IF(AND($AC170="x1",$L170=Basisblatt!$A$85),IF(OR($M170=Basisblatt!$A$38,AND($N170&lt;&gt;"",$N170&lt;=$AF170),$O170=Basisblatt!$A$43,AND($J170&lt;=$E$9,$P170=Basisblatt!$A$47))=TRUE,"ja","nein"),"")</f>
        <v/>
      </c>
      <c r="Z170" s="174"/>
      <c r="AA170" s="102" t="str">
        <f>IF(AND($AC170="x1",$R170=Basisblatt!$A$85),IF(OR(OR($S170=Basisblatt!$A$51,$S170=Basisblatt!$A$52,$S170=Basisblatt!$A$53,$S170=Basisblatt!$A$54,$S170=Basisblatt!$A$55),AND($T170&lt;&gt;"",$T170&lt;=AG170),AND(U170&lt;&gt;"",$U170&lt;=AH170),$V170=Basisblatt!$A197,$W170=Basisblatt!$A$47)=TRUE,"ja","nein"),"")</f>
        <v/>
      </c>
      <c r="AB170" s="102"/>
      <c r="AC170" s="175" t="str">
        <f t="shared" si="2"/>
        <v>x2</v>
      </c>
      <c r="AD170" s="161"/>
      <c r="AE170" s="19"/>
      <c r="AF170" s="106" t="str">
        <f>IF(AND($AC170="x1",$L170=Basisblatt!$A$85),VLOOKUP($G170,Basisblatt!$A$2:$B$5,2,FALSE),"")</f>
        <v/>
      </c>
      <c r="AG170" s="102" t="str">
        <f>IF(AND($AC170="x1",$R170=Basisblatt!$A$85),Basisblatt!$B$68,"")</f>
        <v/>
      </c>
      <c r="AH170" s="175" t="str">
        <f>IF(AND($AC170="x1",$R170=Basisblatt!$A$85),Basisblatt!$B$69,"")</f>
        <v/>
      </c>
    </row>
    <row r="171" spans="1:34" x14ac:dyDescent="0.25">
      <c r="A171" s="107" t="str">
        <f>IF($AC171="x2","",IF($AC171="x1",IF(OR($L171=Basisblatt!$A$84,$Y171="ja"),"ja","nein"),"N/A"))</f>
        <v/>
      </c>
      <c r="B171" s="192" t="str">
        <f>IF($AC171="x2","",IF($AC171="x1",IF(OR($R171=Basisblatt!$A$84,$AA171="ja"),"ja","nein"),"N/A"))</f>
        <v/>
      </c>
      <c r="C171" s="188"/>
      <c r="D171" s="194"/>
      <c r="E171" s="144"/>
      <c r="F171" s="144"/>
      <c r="G171" s="145"/>
      <c r="H171" s="145"/>
      <c r="I171" s="145"/>
      <c r="J171" s="186"/>
      <c r="K171" s="181"/>
      <c r="L171" s="180" t="str">
        <f>IF($AC171="x1",IF(AND($H171=Basisblatt!$A$11,$J171&gt;=$E$8),Basisblatt!$A$85,Basisblatt!$A$84),"")</f>
        <v/>
      </c>
      <c r="M171" s="145"/>
      <c r="N171" s="145"/>
      <c r="O171" s="145"/>
      <c r="P171" s="178"/>
      <c r="Q171" s="181"/>
      <c r="R171" s="180" t="str">
        <f>IF($AC171="x1",IF(AND($H171=Basisblatt!$A$10,OR($J171&gt;=$E$8,$J171&gt;$E$10)),Basisblatt!$A$85,Basisblatt!$A$84),"")</f>
        <v/>
      </c>
      <c r="S171" s="145"/>
      <c r="T171" s="145"/>
      <c r="U171" s="145"/>
      <c r="V171" s="145"/>
      <c r="W171" s="178"/>
      <c r="X171" s="181"/>
      <c r="Y171" s="180" t="str">
        <f>IF(AND($AC171="x1",$L171=Basisblatt!$A$85),IF(OR($M171=Basisblatt!$A$38,AND($N171&lt;&gt;"",$N171&lt;=$AF171),$O171=Basisblatt!$A$43,AND($J171&lt;=$E$9,$P171=Basisblatt!$A$47))=TRUE,"ja","nein"),"")</f>
        <v/>
      </c>
      <c r="Z171" s="174"/>
      <c r="AA171" s="102" t="str">
        <f>IF(AND($AC171="x1",$R171=Basisblatt!$A$85),IF(OR(OR($S171=Basisblatt!$A$51,$S171=Basisblatt!$A$52,$S171=Basisblatt!$A$53,$S171=Basisblatt!$A$54,$S171=Basisblatt!$A$55),AND($T171&lt;&gt;"",$T171&lt;=AG171),AND(U171&lt;&gt;"",$U171&lt;=AH171),$V171=Basisblatt!$A198,$W171=Basisblatt!$A$47)=TRUE,"ja","nein"),"")</f>
        <v/>
      </c>
      <c r="AB171" s="102"/>
      <c r="AC171" s="175" t="str">
        <f t="shared" si="2"/>
        <v>x2</v>
      </c>
      <c r="AD171" s="161"/>
      <c r="AE171" s="19"/>
      <c r="AF171" s="106" t="str">
        <f>IF(AND($AC171="x1",$L171=Basisblatt!$A$85),VLOOKUP($G171,Basisblatt!$A$2:$B$5,2,FALSE),"")</f>
        <v/>
      </c>
      <c r="AG171" s="102" t="str">
        <f>IF(AND($AC171="x1",$R171=Basisblatt!$A$85),Basisblatt!$B$68,"")</f>
        <v/>
      </c>
      <c r="AH171" s="175" t="str">
        <f>IF(AND($AC171="x1",$R171=Basisblatt!$A$85),Basisblatt!$B$69,"")</f>
        <v/>
      </c>
    </row>
    <row r="172" spans="1:34" x14ac:dyDescent="0.25">
      <c r="A172" s="107" t="str">
        <f>IF($AC172="x2","",IF($AC172="x1",IF(OR($L172=Basisblatt!$A$84,$Y172="ja"),"ja","nein"),"N/A"))</f>
        <v/>
      </c>
      <c r="B172" s="192" t="str">
        <f>IF($AC172="x2","",IF($AC172="x1",IF(OR($R172=Basisblatt!$A$84,$AA172="ja"),"ja","nein"),"N/A"))</f>
        <v/>
      </c>
      <c r="C172" s="188"/>
      <c r="D172" s="194"/>
      <c r="E172" s="144"/>
      <c r="F172" s="144"/>
      <c r="G172" s="145"/>
      <c r="H172" s="145"/>
      <c r="I172" s="145"/>
      <c r="J172" s="186"/>
      <c r="K172" s="181"/>
      <c r="L172" s="180" t="str">
        <f>IF($AC172="x1",IF(AND($H172=Basisblatt!$A$11,$J172&gt;=$E$8),Basisblatt!$A$85,Basisblatt!$A$84),"")</f>
        <v/>
      </c>
      <c r="M172" s="145"/>
      <c r="N172" s="145"/>
      <c r="O172" s="145"/>
      <c r="P172" s="178"/>
      <c r="Q172" s="181"/>
      <c r="R172" s="180" t="str">
        <f>IF($AC172="x1",IF(AND($H172=Basisblatt!$A$10,OR($J172&gt;=$E$8,$J172&gt;$E$10)),Basisblatt!$A$85,Basisblatt!$A$84),"")</f>
        <v/>
      </c>
      <c r="S172" s="145"/>
      <c r="T172" s="145"/>
      <c r="U172" s="145"/>
      <c r="V172" s="145"/>
      <c r="W172" s="178"/>
      <c r="X172" s="181"/>
      <c r="Y172" s="180" t="str">
        <f>IF(AND($AC172="x1",$L172=Basisblatt!$A$85),IF(OR($M172=Basisblatt!$A$38,AND($N172&lt;&gt;"",$N172&lt;=$AF172),$O172=Basisblatt!$A$43,AND($J172&lt;=$E$9,$P172=Basisblatt!$A$47))=TRUE,"ja","nein"),"")</f>
        <v/>
      </c>
      <c r="Z172" s="174"/>
      <c r="AA172" s="102" t="str">
        <f>IF(AND($AC172="x1",$R172=Basisblatt!$A$85),IF(OR(OR($S172=Basisblatt!$A$51,$S172=Basisblatt!$A$52,$S172=Basisblatt!$A$53,$S172=Basisblatt!$A$54,$S172=Basisblatt!$A$55),AND($T172&lt;&gt;"",$T172&lt;=AG172),AND(U172&lt;&gt;"",$U172&lt;=AH172),$V172=Basisblatt!$A199,$W172=Basisblatt!$A$47)=TRUE,"ja","nein"),"")</f>
        <v/>
      </c>
      <c r="AB172" s="102"/>
      <c r="AC172" s="175" t="str">
        <f t="shared" si="2"/>
        <v>x2</v>
      </c>
      <c r="AD172" s="161"/>
      <c r="AE172" s="19"/>
      <c r="AF172" s="106" t="str">
        <f>IF(AND($AC172="x1",$L172=Basisblatt!$A$85),VLOOKUP($G172,Basisblatt!$A$2:$B$5,2,FALSE),"")</f>
        <v/>
      </c>
      <c r="AG172" s="102" t="str">
        <f>IF(AND($AC172="x1",$R172=Basisblatt!$A$85),Basisblatt!$B$68,"")</f>
        <v/>
      </c>
      <c r="AH172" s="175" t="str">
        <f>IF(AND($AC172="x1",$R172=Basisblatt!$A$85),Basisblatt!$B$69,"")</f>
        <v/>
      </c>
    </row>
    <row r="173" spans="1:34" x14ac:dyDescent="0.25">
      <c r="A173" s="107" t="str">
        <f>IF($AC173="x2","",IF($AC173="x1",IF(OR($L173=Basisblatt!$A$84,$Y173="ja"),"ja","nein"),"N/A"))</f>
        <v/>
      </c>
      <c r="B173" s="192" t="str">
        <f>IF($AC173="x2","",IF($AC173="x1",IF(OR($R173=Basisblatt!$A$84,$AA173="ja"),"ja","nein"),"N/A"))</f>
        <v/>
      </c>
      <c r="C173" s="188"/>
      <c r="D173" s="194"/>
      <c r="E173" s="144"/>
      <c r="F173" s="144"/>
      <c r="G173" s="145"/>
      <c r="H173" s="145"/>
      <c r="I173" s="145"/>
      <c r="J173" s="186"/>
      <c r="K173" s="181"/>
      <c r="L173" s="180" t="str">
        <f>IF($AC173="x1",IF(AND($H173=Basisblatt!$A$11,$J173&gt;=$E$8),Basisblatt!$A$85,Basisblatt!$A$84),"")</f>
        <v/>
      </c>
      <c r="M173" s="145"/>
      <c r="N173" s="145"/>
      <c r="O173" s="145"/>
      <c r="P173" s="178"/>
      <c r="Q173" s="181"/>
      <c r="R173" s="180" t="str">
        <f>IF($AC173="x1",IF(AND($H173=Basisblatt!$A$10,OR($J173&gt;=$E$8,$J173&gt;$E$10)),Basisblatt!$A$85,Basisblatt!$A$84),"")</f>
        <v/>
      </c>
      <c r="S173" s="145"/>
      <c r="T173" s="145"/>
      <c r="U173" s="145"/>
      <c r="V173" s="145"/>
      <c r="W173" s="178"/>
      <c r="X173" s="181"/>
      <c r="Y173" s="180" t="str">
        <f>IF(AND($AC173="x1",$L173=Basisblatt!$A$85),IF(OR($M173=Basisblatt!$A$38,AND($N173&lt;&gt;"",$N173&lt;=$AF173),$O173=Basisblatt!$A$43,AND($J173&lt;=$E$9,$P173=Basisblatt!$A$47))=TRUE,"ja","nein"),"")</f>
        <v/>
      </c>
      <c r="Z173" s="174"/>
      <c r="AA173" s="102" t="str">
        <f>IF(AND($AC173="x1",$R173=Basisblatt!$A$85),IF(OR(OR($S173=Basisblatt!$A$51,$S173=Basisblatt!$A$52,$S173=Basisblatt!$A$53,$S173=Basisblatt!$A$54,$S173=Basisblatt!$A$55),AND($T173&lt;&gt;"",$T173&lt;=AG173),AND(U173&lt;&gt;"",$U173&lt;=AH173),$V173=Basisblatt!$A200,$W173=Basisblatt!$A$47)=TRUE,"ja","nein"),"")</f>
        <v/>
      </c>
      <c r="AB173" s="102"/>
      <c r="AC173" s="175" t="str">
        <f t="shared" si="2"/>
        <v>x2</v>
      </c>
      <c r="AD173" s="161"/>
      <c r="AE173" s="19"/>
      <c r="AF173" s="106" t="str">
        <f>IF(AND($AC173="x1",$L173=Basisblatt!$A$85),VLOOKUP($G173,Basisblatt!$A$2:$B$5,2,FALSE),"")</f>
        <v/>
      </c>
      <c r="AG173" s="102" t="str">
        <f>IF(AND($AC173="x1",$R173=Basisblatt!$A$85),Basisblatt!$B$68,"")</f>
        <v/>
      </c>
      <c r="AH173" s="175" t="str">
        <f>IF(AND($AC173="x1",$R173=Basisblatt!$A$85),Basisblatt!$B$69,"")</f>
        <v/>
      </c>
    </row>
    <row r="174" spans="1:34" x14ac:dyDescent="0.25">
      <c r="A174" s="107" t="str">
        <f>IF($AC174="x2","",IF($AC174="x1",IF(OR($L174=Basisblatt!$A$84,$Y174="ja"),"ja","nein"),"N/A"))</f>
        <v/>
      </c>
      <c r="B174" s="192" t="str">
        <f>IF($AC174="x2","",IF($AC174="x1",IF(OR($R174=Basisblatt!$A$84,$AA174="ja"),"ja","nein"),"N/A"))</f>
        <v/>
      </c>
      <c r="C174" s="188"/>
      <c r="D174" s="194"/>
      <c r="E174" s="144"/>
      <c r="F174" s="144"/>
      <c r="G174" s="145"/>
      <c r="H174" s="145"/>
      <c r="I174" s="145"/>
      <c r="J174" s="186"/>
      <c r="K174" s="181"/>
      <c r="L174" s="180" t="str">
        <f>IF($AC174="x1",IF(AND($H174=Basisblatt!$A$11,$J174&gt;=$E$8),Basisblatt!$A$85,Basisblatt!$A$84),"")</f>
        <v/>
      </c>
      <c r="M174" s="145"/>
      <c r="N174" s="145"/>
      <c r="O174" s="145"/>
      <c r="P174" s="178"/>
      <c r="Q174" s="181"/>
      <c r="R174" s="180" t="str">
        <f>IF($AC174="x1",IF(AND($H174=Basisblatt!$A$10,OR($J174&gt;=$E$8,$J174&gt;$E$10)),Basisblatt!$A$85,Basisblatt!$A$84),"")</f>
        <v/>
      </c>
      <c r="S174" s="145"/>
      <c r="T174" s="145"/>
      <c r="U174" s="145"/>
      <c r="V174" s="145"/>
      <c r="W174" s="178"/>
      <c r="X174" s="181"/>
      <c r="Y174" s="180" t="str">
        <f>IF(AND($AC174="x1",$L174=Basisblatt!$A$85),IF(OR($M174=Basisblatt!$A$38,AND($N174&lt;&gt;"",$N174&lt;=$AF174),$O174=Basisblatt!$A$43,AND($J174&lt;=$E$9,$P174=Basisblatt!$A$47))=TRUE,"ja","nein"),"")</f>
        <v/>
      </c>
      <c r="Z174" s="174"/>
      <c r="AA174" s="102" t="str">
        <f>IF(AND($AC174="x1",$R174=Basisblatt!$A$85),IF(OR(OR($S174=Basisblatt!$A$51,$S174=Basisblatt!$A$52,$S174=Basisblatt!$A$53,$S174=Basisblatt!$A$54,$S174=Basisblatt!$A$55),AND($T174&lt;&gt;"",$T174&lt;=AG174),AND(U174&lt;&gt;"",$U174&lt;=AH174),$V174=Basisblatt!$A201,$W174=Basisblatt!$A$47)=TRUE,"ja","nein"),"")</f>
        <v/>
      </c>
      <c r="AB174" s="102"/>
      <c r="AC174" s="175" t="str">
        <f t="shared" si="2"/>
        <v>x2</v>
      </c>
      <c r="AD174" s="161"/>
      <c r="AE174" s="19"/>
      <c r="AF174" s="106" t="str">
        <f>IF(AND($AC174="x1",$L174=Basisblatt!$A$85),VLOOKUP($G174,Basisblatt!$A$2:$B$5,2,FALSE),"")</f>
        <v/>
      </c>
      <c r="AG174" s="102" t="str">
        <f>IF(AND($AC174="x1",$R174=Basisblatt!$A$85),Basisblatt!$B$68,"")</f>
        <v/>
      </c>
      <c r="AH174" s="175" t="str">
        <f>IF(AND($AC174="x1",$R174=Basisblatt!$A$85),Basisblatt!$B$69,"")</f>
        <v/>
      </c>
    </row>
    <row r="175" spans="1:34" x14ac:dyDescent="0.25">
      <c r="A175" s="107" t="str">
        <f>IF($AC175="x2","",IF($AC175="x1",IF(OR($L175=Basisblatt!$A$84,$Y175="ja"),"ja","nein"),"N/A"))</f>
        <v/>
      </c>
      <c r="B175" s="192" t="str">
        <f>IF($AC175="x2","",IF($AC175="x1",IF(OR($R175=Basisblatt!$A$84,$AA175="ja"),"ja","nein"),"N/A"))</f>
        <v/>
      </c>
      <c r="C175" s="188"/>
      <c r="D175" s="194"/>
      <c r="E175" s="144"/>
      <c r="F175" s="144"/>
      <c r="G175" s="145"/>
      <c r="H175" s="145"/>
      <c r="I175" s="145"/>
      <c r="J175" s="186"/>
      <c r="K175" s="181"/>
      <c r="L175" s="180" t="str">
        <f>IF($AC175="x1",IF(AND($H175=Basisblatt!$A$11,$J175&gt;=$E$8),Basisblatt!$A$85,Basisblatt!$A$84),"")</f>
        <v/>
      </c>
      <c r="M175" s="145"/>
      <c r="N175" s="145"/>
      <c r="O175" s="145"/>
      <c r="P175" s="178"/>
      <c r="Q175" s="181"/>
      <c r="R175" s="180" t="str">
        <f>IF($AC175="x1",IF(AND($H175=Basisblatt!$A$10,OR($J175&gt;=$E$8,$J175&gt;$E$10)),Basisblatt!$A$85,Basisblatt!$A$84),"")</f>
        <v/>
      </c>
      <c r="S175" s="145"/>
      <c r="T175" s="145"/>
      <c r="U175" s="145"/>
      <c r="V175" s="145"/>
      <c r="W175" s="178"/>
      <c r="X175" s="181"/>
      <c r="Y175" s="180" t="str">
        <f>IF(AND($AC175="x1",$L175=Basisblatt!$A$85),IF(OR($M175=Basisblatt!$A$38,AND($N175&lt;&gt;"",$N175&lt;=$AF175),$O175=Basisblatt!$A$43,AND($J175&lt;=$E$9,$P175=Basisblatt!$A$47))=TRUE,"ja","nein"),"")</f>
        <v/>
      </c>
      <c r="Z175" s="174"/>
      <c r="AA175" s="102" t="str">
        <f>IF(AND($AC175="x1",$R175=Basisblatt!$A$85),IF(OR(OR($S175=Basisblatt!$A$51,$S175=Basisblatt!$A$52,$S175=Basisblatt!$A$53,$S175=Basisblatt!$A$54,$S175=Basisblatt!$A$55),AND($T175&lt;&gt;"",$T175&lt;=AG175),AND(U175&lt;&gt;"",$U175&lt;=AH175),$V175=Basisblatt!$A202,$W175=Basisblatt!$A$47)=TRUE,"ja","nein"),"")</f>
        <v/>
      </c>
      <c r="AB175" s="102"/>
      <c r="AC175" s="175" t="str">
        <f t="shared" si="2"/>
        <v>x2</v>
      </c>
      <c r="AD175" s="161"/>
      <c r="AE175" s="19"/>
      <c r="AF175" s="106" t="str">
        <f>IF(AND($AC175="x1",$L175=Basisblatt!$A$85),VLOOKUP($G175,Basisblatt!$A$2:$B$5,2,FALSE),"")</f>
        <v/>
      </c>
      <c r="AG175" s="102" t="str">
        <f>IF(AND($AC175="x1",$R175=Basisblatt!$A$85),Basisblatt!$B$68,"")</f>
        <v/>
      </c>
      <c r="AH175" s="175" t="str">
        <f>IF(AND($AC175="x1",$R175=Basisblatt!$A$85),Basisblatt!$B$69,"")</f>
        <v/>
      </c>
    </row>
    <row r="176" spans="1:34" x14ac:dyDescent="0.25">
      <c r="A176" s="107" t="str">
        <f>IF($AC176="x2","",IF($AC176="x1",IF(OR($L176=Basisblatt!$A$84,$Y176="ja"),"ja","nein"),"N/A"))</f>
        <v/>
      </c>
      <c r="B176" s="192" t="str">
        <f>IF($AC176="x2","",IF($AC176="x1",IF(OR($R176=Basisblatt!$A$84,$AA176="ja"),"ja","nein"),"N/A"))</f>
        <v/>
      </c>
      <c r="C176" s="188"/>
      <c r="D176" s="194"/>
      <c r="E176" s="144"/>
      <c r="F176" s="144"/>
      <c r="G176" s="145"/>
      <c r="H176" s="145"/>
      <c r="I176" s="145"/>
      <c r="J176" s="186"/>
      <c r="K176" s="181"/>
      <c r="L176" s="180" t="str">
        <f>IF($AC176="x1",IF(AND($H176=Basisblatt!$A$11,$J176&gt;=$E$8),Basisblatt!$A$85,Basisblatt!$A$84),"")</f>
        <v/>
      </c>
      <c r="M176" s="145"/>
      <c r="N176" s="145"/>
      <c r="O176" s="145"/>
      <c r="P176" s="178"/>
      <c r="Q176" s="181"/>
      <c r="R176" s="180" t="str">
        <f>IF($AC176="x1",IF(AND($H176=Basisblatt!$A$10,OR($J176&gt;=$E$8,$J176&gt;$E$10)),Basisblatt!$A$85,Basisblatt!$A$84),"")</f>
        <v/>
      </c>
      <c r="S176" s="145"/>
      <c r="T176" s="145"/>
      <c r="U176" s="145"/>
      <c r="V176" s="145"/>
      <c r="W176" s="178"/>
      <c r="X176" s="181"/>
      <c r="Y176" s="180" t="str">
        <f>IF(AND($AC176="x1",$L176=Basisblatt!$A$85),IF(OR($M176=Basisblatt!$A$38,AND($N176&lt;&gt;"",$N176&lt;=$AF176),$O176=Basisblatt!$A$43,AND($J176&lt;=$E$9,$P176=Basisblatt!$A$47))=TRUE,"ja","nein"),"")</f>
        <v/>
      </c>
      <c r="Z176" s="174"/>
      <c r="AA176" s="102" t="str">
        <f>IF(AND($AC176="x1",$R176=Basisblatt!$A$85),IF(OR(OR($S176=Basisblatt!$A$51,$S176=Basisblatt!$A$52,$S176=Basisblatt!$A$53,$S176=Basisblatt!$A$54,$S176=Basisblatt!$A$55),AND($T176&lt;&gt;"",$T176&lt;=AG176),AND(U176&lt;&gt;"",$U176&lt;=AH176),$V176=Basisblatt!$A203,$W176=Basisblatt!$A$47)=TRUE,"ja","nein"),"")</f>
        <v/>
      </c>
      <c r="AB176" s="102"/>
      <c r="AC176" s="175" t="str">
        <f t="shared" si="2"/>
        <v>x2</v>
      </c>
      <c r="AD176" s="161"/>
      <c r="AE176" s="19"/>
      <c r="AF176" s="106" t="str">
        <f>IF(AND($AC176="x1",$L176=Basisblatt!$A$85),VLOOKUP($G176,Basisblatt!$A$2:$B$5,2,FALSE),"")</f>
        <v/>
      </c>
      <c r="AG176" s="102" t="str">
        <f>IF(AND($AC176="x1",$R176=Basisblatt!$A$85),Basisblatt!$B$68,"")</f>
        <v/>
      </c>
      <c r="AH176" s="175" t="str">
        <f>IF(AND($AC176="x1",$R176=Basisblatt!$A$85),Basisblatt!$B$69,"")</f>
        <v/>
      </c>
    </row>
    <row r="177" spans="1:34" x14ac:dyDescent="0.25">
      <c r="A177" s="107" t="str">
        <f>IF($AC177="x2","",IF($AC177="x1",IF(OR($L177=Basisblatt!$A$84,$Y177="ja"),"ja","nein"),"N/A"))</f>
        <v/>
      </c>
      <c r="B177" s="192" t="str">
        <f>IF($AC177="x2","",IF($AC177="x1",IF(OR($R177=Basisblatt!$A$84,$AA177="ja"),"ja","nein"),"N/A"))</f>
        <v/>
      </c>
      <c r="C177" s="188"/>
      <c r="D177" s="194"/>
      <c r="E177" s="144"/>
      <c r="F177" s="144"/>
      <c r="G177" s="145"/>
      <c r="H177" s="145"/>
      <c r="I177" s="145"/>
      <c r="J177" s="186"/>
      <c r="K177" s="181"/>
      <c r="L177" s="180" t="str">
        <f>IF($AC177="x1",IF(AND($H177=Basisblatt!$A$11,$J177&gt;=$E$8),Basisblatt!$A$85,Basisblatt!$A$84),"")</f>
        <v/>
      </c>
      <c r="M177" s="145"/>
      <c r="N177" s="145"/>
      <c r="O177" s="145"/>
      <c r="P177" s="178"/>
      <c r="Q177" s="181"/>
      <c r="R177" s="180" t="str">
        <f>IF($AC177="x1",IF(AND($H177=Basisblatt!$A$10,OR($J177&gt;=$E$8,$J177&gt;$E$10)),Basisblatt!$A$85,Basisblatt!$A$84),"")</f>
        <v/>
      </c>
      <c r="S177" s="145"/>
      <c r="T177" s="145"/>
      <c r="U177" s="145"/>
      <c r="V177" s="145"/>
      <c r="W177" s="178"/>
      <c r="X177" s="181"/>
      <c r="Y177" s="180" t="str">
        <f>IF(AND($AC177="x1",$L177=Basisblatt!$A$85),IF(OR($M177=Basisblatt!$A$38,AND($N177&lt;&gt;"",$N177&lt;=$AF177),$O177=Basisblatt!$A$43,AND($J177&lt;=$E$9,$P177=Basisblatt!$A$47))=TRUE,"ja","nein"),"")</f>
        <v/>
      </c>
      <c r="Z177" s="174"/>
      <c r="AA177" s="102" t="str">
        <f>IF(AND($AC177="x1",$R177=Basisblatt!$A$85),IF(OR(OR($S177=Basisblatt!$A$51,$S177=Basisblatt!$A$52,$S177=Basisblatt!$A$53,$S177=Basisblatt!$A$54,$S177=Basisblatt!$A$55),AND($T177&lt;&gt;"",$T177&lt;=AG177),AND(U177&lt;&gt;"",$U177&lt;=AH177),$V177=Basisblatt!$A204,$W177=Basisblatt!$A$47)=TRUE,"ja","nein"),"")</f>
        <v/>
      </c>
      <c r="AB177" s="102"/>
      <c r="AC177" s="175" t="str">
        <f t="shared" si="2"/>
        <v>x2</v>
      </c>
      <c r="AD177" s="161"/>
      <c r="AE177" s="19"/>
      <c r="AF177" s="106" t="str">
        <f>IF(AND($AC177="x1",$L177=Basisblatt!$A$85),VLOOKUP($G177,Basisblatt!$A$2:$B$5,2,FALSE),"")</f>
        <v/>
      </c>
      <c r="AG177" s="102" t="str">
        <f>IF(AND($AC177="x1",$R177=Basisblatt!$A$85),Basisblatt!$B$68,"")</f>
        <v/>
      </c>
      <c r="AH177" s="175" t="str">
        <f>IF(AND($AC177="x1",$R177=Basisblatt!$A$85),Basisblatt!$B$69,"")</f>
        <v/>
      </c>
    </row>
    <row r="178" spans="1:34" x14ac:dyDescent="0.25">
      <c r="A178" s="107" t="str">
        <f>IF($AC178="x2","",IF($AC178="x1",IF(OR($L178=Basisblatt!$A$84,$Y178="ja"),"ja","nein"),"N/A"))</f>
        <v/>
      </c>
      <c r="B178" s="192" t="str">
        <f>IF($AC178="x2","",IF($AC178="x1",IF(OR($R178=Basisblatt!$A$84,$AA178="ja"),"ja","nein"),"N/A"))</f>
        <v/>
      </c>
      <c r="C178" s="188"/>
      <c r="D178" s="194"/>
      <c r="E178" s="144"/>
      <c r="F178" s="144"/>
      <c r="G178" s="145"/>
      <c r="H178" s="145"/>
      <c r="I178" s="145"/>
      <c r="J178" s="186"/>
      <c r="K178" s="181"/>
      <c r="L178" s="180" t="str">
        <f>IF($AC178="x1",IF(AND($H178=Basisblatt!$A$11,$J178&gt;=$E$8),Basisblatt!$A$85,Basisblatt!$A$84),"")</f>
        <v/>
      </c>
      <c r="M178" s="145"/>
      <c r="N178" s="145"/>
      <c r="O178" s="145"/>
      <c r="P178" s="178"/>
      <c r="Q178" s="181"/>
      <c r="R178" s="180" t="str">
        <f>IF($AC178="x1",IF(AND($H178=Basisblatt!$A$10,OR($J178&gt;=$E$8,$J178&gt;$E$10)),Basisblatt!$A$85,Basisblatt!$A$84),"")</f>
        <v/>
      </c>
      <c r="S178" s="145"/>
      <c r="T178" s="145"/>
      <c r="U178" s="145"/>
      <c r="V178" s="145"/>
      <c r="W178" s="178"/>
      <c r="X178" s="181"/>
      <c r="Y178" s="180" t="str">
        <f>IF(AND($AC178="x1",$L178=Basisblatt!$A$85),IF(OR($M178=Basisblatt!$A$38,AND($N178&lt;&gt;"",$N178&lt;=$AF178),$O178=Basisblatt!$A$43,AND($J178&lt;=$E$9,$P178=Basisblatt!$A$47))=TRUE,"ja","nein"),"")</f>
        <v/>
      </c>
      <c r="Z178" s="174"/>
      <c r="AA178" s="102" t="str">
        <f>IF(AND($AC178="x1",$R178=Basisblatt!$A$85),IF(OR(OR($S178=Basisblatt!$A$51,$S178=Basisblatt!$A$52,$S178=Basisblatt!$A$53,$S178=Basisblatt!$A$54,$S178=Basisblatt!$A$55),AND($T178&lt;&gt;"",$T178&lt;=AG178),AND(U178&lt;&gt;"",$U178&lt;=AH178),$V178=Basisblatt!$A205,$W178=Basisblatt!$A$47)=TRUE,"ja","nein"),"")</f>
        <v/>
      </c>
      <c r="AB178" s="102"/>
      <c r="AC178" s="175" t="str">
        <f t="shared" si="2"/>
        <v>x2</v>
      </c>
      <c r="AD178" s="161"/>
      <c r="AE178" s="19"/>
      <c r="AF178" s="106" t="str">
        <f>IF(AND($AC178="x1",$L178=Basisblatt!$A$85),VLOOKUP($G178,Basisblatt!$A$2:$B$5,2,FALSE),"")</f>
        <v/>
      </c>
      <c r="AG178" s="102" t="str">
        <f>IF(AND($AC178="x1",$R178=Basisblatt!$A$85),Basisblatt!$B$68,"")</f>
        <v/>
      </c>
      <c r="AH178" s="175" t="str">
        <f>IF(AND($AC178="x1",$R178=Basisblatt!$A$85),Basisblatt!$B$69,"")</f>
        <v/>
      </c>
    </row>
    <row r="179" spans="1:34" x14ac:dyDescent="0.25">
      <c r="A179" s="107" t="str">
        <f>IF($AC179="x2","",IF($AC179="x1",IF(OR($L179=Basisblatt!$A$84,$Y179="ja"),"ja","nein"),"N/A"))</f>
        <v/>
      </c>
      <c r="B179" s="192" t="str">
        <f>IF($AC179="x2","",IF($AC179="x1",IF(OR($R179=Basisblatt!$A$84,$AA179="ja"),"ja","nein"),"N/A"))</f>
        <v/>
      </c>
      <c r="C179" s="188"/>
      <c r="D179" s="194"/>
      <c r="E179" s="144"/>
      <c r="F179" s="144"/>
      <c r="G179" s="145"/>
      <c r="H179" s="145"/>
      <c r="I179" s="145"/>
      <c r="J179" s="186"/>
      <c r="K179" s="181"/>
      <c r="L179" s="180" t="str">
        <f>IF($AC179="x1",IF(AND($H179=Basisblatt!$A$11,$J179&gt;=$E$8),Basisblatt!$A$85,Basisblatt!$A$84),"")</f>
        <v/>
      </c>
      <c r="M179" s="145"/>
      <c r="N179" s="145"/>
      <c r="O179" s="145"/>
      <c r="P179" s="178"/>
      <c r="Q179" s="181"/>
      <c r="R179" s="180" t="str">
        <f>IF($AC179="x1",IF(AND($H179=Basisblatt!$A$10,OR($J179&gt;=$E$8,$J179&gt;$E$10)),Basisblatt!$A$85,Basisblatt!$A$84),"")</f>
        <v/>
      </c>
      <c r="S179" s="145"/>
      <c r="T179" s="145"/>
      <c r="U179" s="145"/>
      <c r="V179" s="145"/>
      <c r="W179" s="178"/>
      <c r="X179" s="181"/>
      <c r="Y179" s="180" t="str">
        <f>IF(AND($AC179="x1",$L179=Basisblatt!$A$85),IF(OR($M179=Basisblatt!$A$38,AND($N179&lt;&gt;"",$N179&lt;=$AF179),$O179=Basisblatt!$A$43,AND($J179&lt;=$E$9,$P179=Basisblatt!$A$47))=TRUE,"ja","nein"),"")</f>
        <v/>
      </c>
      <c r="Z179" s="174"/>
      <c r="AA179" s="102" t="str">
        <f>IF(AND($AC179="x1",$R179=Basisblatt!$A$85),IF(OR(OR($S179=Basisblatt!$A$51,$S179=Basisblatt!$A$52,$S179=Basisblatt!$A$53,$S179=Basisblatt!$A$54,$S179=Basisblatt!$A$55),AND($T179&lt;&gt;"",$T179&lt;=AG179),AND(U179&lt;&gt;"",$U179&lt;=AH179),$V179=Basisblatt!$A206,$W179=Basisblatt!$A$47)=TRUE,"ja","nein"),"")</f>
        <v/>
      </c>
      <c r="AB179" s="102"/>
      <c r="AC179" s="175" t="str">
        <f t="shared" si="2"/>
        <v>x2</v>
      </c>
      <c r="AD179" s="161"/>
      <c r="AE179" s="19"/>
      <c r="AF179" s="106" t="str">
        <f>IF(AND($AC179="x1",$L179=Basisblatt!$A$85),VLOOKUP($G179,Basisblatt!$A$2:$B$5,2,FALSE),"")</f>
        <v/>
      </c>
      <c r="AG179" s="102" t="str">
        <f>IF(AND($AC179="x1",$R179=Basisblatt!$A$85),Basisblatt!$B$68,"")</f>
        <v/>
      </c>
      <c r="AH179" s="175" t="str">
        <f>IF(AND($AC179="x1",$R179=Basisblatt!$A$85),Basisblatt!$B$69,"")</f>
        <v/>
      </c>
    </row>
    <row r="180" spans="1:34" x14ac:dyDescent="0.25">
      <c r="A180" s="107" t="str">
        <f>IF($AC180="x2","",IF($AC180="x1",IF(OR($L180=Basisblatt!$A$84,$Y180="ja"),"ja","nein"),"N/A"))</f>
        <v/>
      </c>
      <c r="B180" s="192" t="str">
        <f>IF($AC180="x2","",IF($AC180="x1",IF(OR($R180=Basisblatt!$A$84,$AA180="ja"),"ja","nein"),"N/A"))</f>
        <v/>
      </c>
      <c r="C180" s="188"/>
      <c r="D180" s="194"/>
      <c r="E180" s="144"/>
      <c r="F180" s="144"/>
      <c r="G180" s="145"/>
      <c r="H180" s="145"/>
      <c r="I180" s="145"/>
      <c r="J180" s="186"/>
      <c r="K180" s="181"/>
      <c r="L180" s="180" t="str">
        <f>IF($AC180="x1",IF(AND($H180=Basisblatt!$A$11,$J180&gt;=$E$8),Basisblatt!$A$85,Basisblatt!$A$84),"")</f>
        <v/>
      </c>
      <c r="M180" s="145"/>
      <c r="N180" s="145"/>
      <c r="O180" s="145"/>
      <c r="P180" s="178"/>
      <c r="Q180" s="181"/>
      <c r="R180" s="180" t="str">
        <f>IF($AC180="x1",IF(AND($H180=Basisblatt!$A$10,OR($J180&gt;=$E$8,$J180&gt;$E$10)),Basisblatt!$A$85,Basisblatt!$A$84),"")</f>
        <v/>
      </c>
      <c r="S180" s="145"/>
      <c r="T180" s="145"/>
      <c r="U180" s="145"/>
      <c r="V180" s="145"/>
      <c r="W180" s="178"/>
      <c r="X180" s="181"/>
      <c r="Y180" s="180" t="str">
        <f>IF(AND($AC180="x1",$L180=Basisblatt!$A$85),IF(OR($M180=Basisblatt!$A$38,AND($N180&lt;&gt;"",$N180&lt;=$AF180),$O180=Basisblatt!$A$43,AND($J180&lt;=$E$9,$P180=Basisblatt!$A$47))=TRUE,"ja","nein"),"")</f>
        <v/>
      </c>
      <c r="Z180" s="174"/>
      <c r="AA180" s="102" t="str">
        <f>IF(AND($AC180="x1",$R180=Basisblatt!$A$85),IF(OR(OR($S180=Basisblatt!$A$51,$S180=Basisblatt!$A$52,$S180=Basisblatt!$A$53,$S180=Basisblatt!$A$54,$S180=Basisblatt!$A$55),AND($T180&lt;&gt;"",$T180&lt;=AG180),AND(U180&lt;&gt;"",$U180&lt;=AH180),$V180=Basisblatt!$A207,$W180=Basisblatt!$A$47)=TRUE,"ja","nein"),"")</f>
        <v/>
      </c>
      <c r="AB180" s="102"/>
      <c r="AC180" s="175" t="str">
        <f t="shared" si="2"/>
        <v>x2</v>
      </c>
      <c r="AD180" s="161"/>
      <c r="AE180" s="19"/>
      <c r="AF180" s="106" t="str">
        <f>IF(AND($AC180="x1",$L180=Basisblatt!$A$85),VLOOKUP($G180,Basisblatt!$A$2:$B$5,2,FALSE),"")</f>
        <v/>
      </c>
      <c r="AG180" s="102" t="str">
        <f>IF(AND($AC180="x1",$R180=Basisblatt!$A$85),Basisblatt!$B$68,"")</f>
        <v/>
      </c>
      <c r="AH180" s="175" t="str">
        <f>IF(AND($AC180="x1",$R180=Basisblatt!$A$85),Basisblatt!$B$69,"")</f>
        <v/>
      </c>
    </row>
    <row r="181" spans="1:34" x14ac:dyDescent="0.25">
      <c r="A181" s="107" t="str">
        <f>IF($AC181="x2","",IF($AC181="x1",IF(OR($L181=Basisblatt!$A$84,$Y181="ja"),"ja","nein"),"N/A"))</f>
        <v/>
      </c>
      <c r="B181" s="192" t="str">
        <f>IF($AC181="x2","",IF($AC181="x1",IF(OR($R181=Basisblatt!$A$84,$AA181="ja"),"ja","nein"),"N/A"))</f>
        <v/>
      </c>
      <c r="C181" s="188"/>
      <c r="D181" s="194"/>
      <c r="E181" s="144"/>
      <c r="F181" s="144"/>
      <c r="G181" s="145"/>
      <c r="H181" s="145"/>
      <c r="I181" s="145"/>
      <c r="J181" s="186"/>
      <c r="K181" s="181"/>
      <c r="L181" s="180" t="str">
        <f>IF($AC181="x1",IF(AND($H181=Basisblatt!$A$11,$J181&gt;=$E$8),Basisblatt!$A$85,Basisblatt!$A$84),"")</f>
        <v/>
      </c>
      <c r="M181" s="145"/>
      <c r="N181" s="145"/>
      <c r="O181" s="145"/>
      <c r="P181" s="178"/>
      <c r="Q181" s="181"/>
      <c r="R181" s="180" t="str">
        <f>IF($AC181="x1",IF(AND($H181=Basisblatt!$A$10,OR($J181&gt;=$E$8,$J181&gt;$E$10)),Basisblatt!$A$85,Basisblatt!$A$84),"")</f>
        <v/>
      </c>
      <c r="S181" s="145"/>
      <c r="T181" s="145"/>
      <c r="U181" s="145"/>
      <c r="V181" s="145"/>
      <c r="W181" s="178"/>
      <c r="X181" s="181"/>
      <c r="Y181" s="180" t="str">
        <f>IF(AND($AC181="x1",$L181=Basisblatt!$A$85),IF(OR($M181=Basisblatt!$A$38,AND($N181&lt;&gt;"",$N181&lt;=$AF181),$O181=Basisblatt!$A$43,AND($J181&lt;=$E$9,$P181=Basisblatt!$A$47))=TRUE,"ja","nein"),"")</f>
        <v/>
      </c>
      <c r="Z181" s="174"/>
      <c r="AA181" s="102" t="str">
        <f>IF(AND($AC181="x1",$R181=Basisblatt!$A$85),IF(OR(OR($S181=Basisblatt!$A$51,$S181=Basisblatt!$A$52,$S181=Basisblatt!$A$53,$S181=Basisblatt!$A$54,$S181=Basisblatt!$A$55),AND($T181&lt;&gt;"",$T181&lt;=AG181),AND(U181&lt;&gt;"",$U181&lt;=AH181),$V181=Basisblatt!$A208,$W181=Basisblatt!$A$47)=TRUE,"ja","nein"),"")</f>
        <v/>
      </c>
      <c r="AB181" s="102"/>
      <c r="AC181" s="175" t="str">
        <f t="shared" si="2"/>
        <v>x2</v>
      </c>
      <c r="AD181" s="161"/>
      <c r="AE181" s="19"/>
      <c r="AF181" s="106" t="str">
        <f>IF(AND($AC181="x1",$L181=Basisblatt!$A$85),VLOOKUP($G181,Basisblatt!$A$2:$B$5,2,FALSE),"")</f>
        <v/>
      </c>
      <c r="AG181" s="102" t="str">
        <f>IF(AND($AC181="x1",$R181=Basisblatt!$A$85),Basisblatt!$B$68,"")</f>
        <v/>
      </c>
      <c r="AH181" s="175" t="str">
        <f>IF(AND($AC181="x1",$R181=Basisblatt!$A$85),Basisblatt!$B$69,"")</f>
        <v/>
      </c>
    </row>
    <row r="182" spans="1:34" x14ac:dyDescent="0.25">
      <c r="A182" s="107" t="str">
        <f>IF($AC182="x2","",IF($AC182="x1",IF(OR($L182=Basisblatt!$A$84,$Y182="ja"),"ja","nein"),"N/A"))</f>
        <v/>
      </c>
      <c r="B182" s="192" t="str">
        <f>IF($AC182="x2","",IF($AC182="x1",IF(OR($R182=Basisblatt!$A$84,$AA182="ja"),"ja","nein"),"N/A"))</f>
        <v/>
      </c>
      <c r="C182" s="188"/>
      <c r="D182" s="194"/>
      <c r="E182" s="144"/>
      <c r="F182" s="144"/>
      <c r="G182" s="145"/>
      <c r="H182" s="145"/>
      <c r="I182" s="145"/>
      <c r="J182" s="186"/>
      <c r="K182" s="181"/>
      <c r="L182" s="180" t="str">
        <f>IF($AC182="x1",IF(AND($H182=Basisblatt!$A$11,$J182&gt;=$E$8),Basisblatt!$A$85,Basisblatt!$A$84),"")</f>
        <v/>
      </c>
      <c r="M182" s="145"/>
      <c r="N182" s="145"/>
      <c r="O182" s="145"/>
      <c r="P182" s="178"/>
      <c r="Q182" s="181"/>
      <c r="R182" s="180" t="str">
        <f>IF($AC182="x1",IF(AND($H182=Basisblatt!$A$10,OR($J182&gt;=$E$8,$J182&gt;$E$10)),Basisblatt!$A$85,Basisblatt!$A$84),"")</f>
        <v/>
      </c>
      <c r="S182" s="145"/>
      <c r="T182" s="145"/>
      <c r="U182" s="145"/>
      <c r="V182" s="145"/>
      <c r="W182" s="178"/>
      <c r="X182" s="181"/>
      <c r="Y182" s="180" t="str">
        <f>IF(AND($AC182="x1",$L182=Basisblatt!$A$85),IF(OR($M182=Basisblatt!$A$38,AND($N182&lt;&gt;"",$N182&lt;=$AF182),$O182=Basisblatt!$A$43,AND($J182&lt;=$E$9,$P182=Basisblatt!$A$47))=TRUE,"ja","nein"),"")</f>
        <v/>
      </c>
      <c r="Z182" s="174"/>
      <c r="AA182" s="102" t="str">
        <f>IF(AND($AC182="x1",$R182=Basisblatt!$A$85),IF(OR(OR($S182=Basisblatt!$A$51,$S182=Basisblatt!$A$52,$S182=Basisblatt!$A$53,$S182=Basisblatt!$A$54,$S182=Basisblatt!$A$55),AND($T182&lt;&gt;"",$T182&lt;=AG182),AND(U182&lt;&gt;"",$U182&lt;=AH182),$V182=Basisblatt!$A209,$W182=Basisblatt!$A$47)=TRUE,"ja","nein"),"")</f>
        <v/>
      </c>
      <c r="AB182" s="102"/>
      <c r="AC182" s="175" t="str">
        <f t="shared" si="2"/>
        <v>x2</v>
      </c>
      <c r="AD182" s="161"/>
      <c r="AE182" s="19"/>
      <c r="AF182" s="106" t="str">
        <f>IF(AND($AC182="x1",$L182=Basisblatt!$A$85),VLOOKUP($G182,Basisblatt!$A$2:$B$5,2,FALSE),"")</f>
        <v/>
      </c>
      <c r="AG182" s="102" t="str">
        <f>IF(AND($AC182="x1",$R182=Basisblatt!$A$85),Basisblatt!$B$68,"")</f>
        <v/>
      </c>
      <c r="AH182" s="175" t="str">
        <f>IF(AND($AC182="x1",$R182=Basisblatt!$A$85),Basisblatt!$B$69,"")</f>
        <v/>
      </c>
    </row>
    <row r="183" spans="1:34" x14ac:dyDescent="0.25">
      <c r="A183" s="107" t="str">
        <f>IF($AC183="x2","",IF($AC183="x1",IF(OR($L183=Basisblatt!$A$84,$Y183="ja"),"ja","nein"),"N/A"))</f>
        <v/>
      </c>
      <c r="B183" s="192" t="str">
        <f>IF($AC183="x2","",IF($AC183="x1",IF(OR($R183=Basisblatt!$A$84,$AA183="ja"),"ja","nein"),"N/A"))</f>
        <v/>
      </c>
      <c r="C183" s="188"/>
      <c r="D183" s="194"/>
      <c r="E183" s="144"/>
      <c r="F183" s="144"/>
      <c r="G183" s="145"/>
      <c r="H183" s="145"/>
      <c r="I183" s="145"/>
      <c r="J183" s="186"/>
      <c r="K183" s="181"/>
      <c r="L183" s="180" t="str">
        <f>IF($AC183="x1",IF(AND($H183=Basisblatt!$A$11,$J183&gt;=$E$8),Basisblatt!$A$85,Basisblatt!$A$84),"")</f>
        <v/>
      </c>
      <c r="M183" s="145"/>
      <c r="N183" s="145"/>
      <c r="O183" s="145"/>
      <c r="P183" s="178"/>
      <c r="Q183" s="181"/>
      <c r="R183" s="180" t="str">
        <f>IF($AC183="x1",IF(AND($H183=Basisblatt!$A$10,OR($J183&gt;=$E$8,$J183&gt;$E$10)),Basisblatt!$A$85,Basisblatt!$A$84),"")</f>
        <v/>
      </c>
      <c r="S183" s="145"/>
      <c r="T183" s="145"/>
      <c r="U183" s="145"/>
      <c r="V183" s="145"/>
      <c r="W183" s="178"/>
      <c r="X183" s="181"/>
      <c r="Y183" s="180" t="str">
        <f>IF(AND($AC183="x1",$L183=Basisblatt!$A$85),IF(OR($M183=Basisblatt!$A$38,AND($N183&lt;&gt;"",$N183&lt;=$AF183),$O183=Basisblatt!$A$43,AND($J183&lt;=$E$9,$P183=Basisblatt!$A$47))=TRUE,"ja","nein"),"")</f>
        <v/>
      </c>
      <c r="Z183" s="174"/>
      <c r="AA183" s="102" t="str">
        <f>IF(AND($AC183="x1",$R183=Basisblatt!$A$85),IF(OR(OR($S183=Basisblatt!$A$51,$S183=Basisblatt!$A$52,$S183=Basisblatt!$A$53,$S183=Basisblatt!$A$54,$S183=Basisblatt!$A$55),AND($T183&lt;&gt;"",$T183&lt;=AG183),AND(U183&lt;&gt;"",$U183&lt;=AH183),$V183=Basisblatt!$A210,$W183=Basisblatt!$A$47)=TRUE,"ja","nein"),"")</f>
        <v/>
      </c>
      <c r="AB183" s="102"/>
      <c r="AC183" s="175" t="str">
        <f t="shared" si="2"/>
        <v>x2</v>
      </c>
      <c r="AD183" s="161"/>
      <c r="AE183" s="19"/>
      <c r="AF183" s="106" t="str">
        <f>IF(AND($AC183="x1",$L183=Basisblatt!$A$85),VLOOKUP($G183,Basisblatt!$A$2:$B$5,2,FALSE),"")</f>
        <v/>
      </c>
      <c r="AG183" s="102" t="str">
        <f>IF(AND($AC183="x1",$R183=Basisblatt!$A$85),Basisblatt!$B$68,"")</f>
        <v/>
      </c>
      <c r="AH183" s="175" t="str">
        <f>IF(AND($AC183="x1",$R183=Basisblatt!$A$85),Basisblatt!$B$69,"")</f>
        <v/>
      </c>
    </row>
    <row r="184" spans="1:34" x14ac:dyDescent="0.25">
      <c r="A184" s="107" t="str">
        <f>IF($AC184="x2","",IF($AC184="x1",IF(OR($L184=Basisblatt!$A$84,$Y184="ja"),"ja","nein"),"N/A"))</f>
        <v/>
      </c>
      <c r="B184" s="192" t="str">
        <f>IF($AC184="x2","",IF($AC184="x1",IF(OR($R184=Basisblatt!$A$84,$AA184="ja"),"ja","nein"),"N/A"))</f>
        <v/>
      </c>
      <c r="C184" s="188"/>
      <c r="D184" s="194"/>
      <c r="E184" s="144"/>
      <c r="F184" s="144"/>
      <c r="G184" s="145"/>
      <c r="H184" s="145"/>
      <c r="I184" s="145"/>
      <c r="J184" s="186"/>
      <c r="K184" s="181"/>
      <c r="L184" s="180" t="str">
        <f>IF($AC184="x1",IF(AND($H184=Basisblatt!$A$11,$J184&gt;=$E$8),Basisblatt!$A$85,Basisblatt!$A$84),"")</f>
        <v/>
      </c>
      <c r="M184" s="145"/>
      <c r="N184" s="145"/>
      <c r="O184" s="145"/>
      <c r="P184" s="178"/>
      <c r="Q184" s="181"/>
      <c r="R184" s="180" t="str">
        <f>IF($AC184="x1",IF(AND($H184=Basisblatt!$A$10,OR($J184&gt;=$E$8,$J184&gt;$E$10)),Basisblatt!$A$85,Basisblatt!$A$84),"")</f>
        <v/>
      </c>
      <c r="S184" s="145"/>
      <c r="T184" s="145"/>
      <c r="U184" s="145"/>
      <c r="V184" s="145"/>
      <c r="W184" s="178"/>
      <c r="X184" s="181"/>
      <c r="Y184" s="180" t="str">
        <f>IF(AND($AC184="x1",$L184=Basisblatt!$A$85),IF(OR($M184=Basisblatt!$A$38,AND($N184&lt;&gt;"",$N184&lt;=$AF184),$O184=Basisblatt!$A$43,AND($J184&lt;=$E$9,$P184=Basisblatt!$A$47))=TRUE,"ja","nein"),"")</f>
        <v/>
      </c>
      <c r="Z184" s="174"/>
      <c r="AA184" s="102" t="str">
        <f>IF(AND($AC184="x1",$R184=Basisblatt!$A$85),IF(OR(OR($S184=Basisblatt!$A$51,$S184=Basisblatt!$A$52,$S184=Basisblatt!$A$53,$S184=Basisblatt!$A$54,$S184=Basisblatt!$A$55),AND($T184&lt;&gt;"",$T184&lt;=AG184),AND(U184&lt;&gt;"",$U184&lt;=AH184),$V184=Basisblatt!$A211,$W184=Basisblatt!$A$47)=TRUE,"ja","nein"),"")</f>
        <v/>
      </c>
      <c r="AB184" s="102"/>
      <c r="AC184" s="175" t="str">
        <f t="shared" si="2"/>
        <v>x2</v>
      </c>
      <c r="AD184" s="161"/>
      <c r="AE184" s="19"/>
      <c r="AF184" s="106" t="str">
        <f>IF(AND($AC184="x1",$L184=Basisblatt!$A$85),VLOOKUP($G184,Basisblatt!$A$2:$B$5,2,FALSE),"")</f>
        <v/>
      </c>
      <c r="AG184" s="102" t="str">
        <f>IF(AND($AC184="x1",$R184=Basisblatt!$A$85),Basisblatt!$B$68,"")</f>
        <v/>
      </c>
      <c r="AH184" s="175" t="str">
        <f>IF(AND($AC184="x1",$R184=Basisblatt!$A$85),Basisblatt!$B$69,"")</f>
        <v/>
      </c>
    </row>
    <row r="185" spans="1:34" x14ac:dyDescent="0.25">
      <c r="A185" s="107" t="str">
        <f>IF($AC185="x2","",IF($AC185="x1",IF(OR($L185=Basisblatt!$A$84,$Y185="ja"),"ja","nein"),"N/A"))</f>
        <v/>
      </c>
      <c r="B185" s="192" t="str">
        <f>IF($AC185="x2","",IF($AC185="x1",IF(OR($R185=Basisblatt!$A$84,$AA185="ja"),"ja","nein"),"N/A"))</f>
        <v/>
      </c>
      <c r="C185" s="188"/>
      <c r="D185" s="194"/>
      <c r="E185" s="144"/>
      <c r="F185" s="144"/>
      <c r="G185" s="145"/>
      <c r="H185" s="145"/>
      <c r="I185" s="145"/>
      <c r="J185" s="186"/>
      <c r="K185" s="181"/>
      <c r="L185" s="180" t="str">
        <f>IF($AC185="x1",IF(AND($H185=Basisblatt!$A$11,$J185&gt;=$E$8),Basisblatt!$A$85,Basisblatt!$A$84),"")</f>
        <v/>
      </c>
      <c r="M185" s="145"/>
      <c r="N185" s="145"/>
      <c r="O185" s="145"/>
      <c r="P185" s="178"/>
      <c r="Q185" s="181"/>
      <c r="R185" s="180" t="str">
        <f>IF($AC185="x1",IF(AND($H185=Basisblatt!$A$10,OR($J185&gt;=$E$8,$J185&gt;$E$10)),Basisblatt!$A$85,Basisblatt!$A$84),"")</f>
        <v/>
      </c>
      <c r="S185" s="145"/>
      <c r="T185" s="145"/>
      <c r="U185" s="145"/>
      <c r="V185" s="145"/>
      <c r="W185" s="178"/>
      <c r="X185" s="181"/>
      <c r="Y185" s="180" t="str">
        <f>IF(AND($AC185="x1",$L185=Basisblatt!$A$85),IF(OR($M185=Basisblatt!$A$38,AND($N185&lt;&gt;"",$N185&lt;=$AF185),$O185=Basisblatt!$A$43,AND($J185&lt;=$E$9,$P185=Basisblatt!$A$47))=TRUE,"ja","nein"),"")</f>
        <v/>
      </c>
      <c r="Z185" s="174"/>
      <c r="AA185" s="102" t="str">
        <f>IF(AND($AC185="x1",$R185=Basisblatt!$A$85),IF(OR(OR($S185=Basisblatt!$A$51,$S185=Basisblatt!$A$52,$S185=Basisblatt!$A$53,$S185=Basisblatt!$A$54,$S185=Basisblatt!$A$55),AND($T185&lt;&gt;"",$T185&lt;=AG185),AND(U185&lt;&gt;"",$U185&lt;=AH185),$V185=Basisblatt!$A212,$W185=Basisblatt!$A$47)=TRUE,"ja","nein"),"")</f>
        <v/>
      </c>
      <c r="AB185" s="102"/>
      <c r="AC185" s="175" t="str">
        <f t="shared" si="2"/>
        <v>x2</v>
      </c>
      <c r="AD185" s="161"/>
      <c r="AE185" s="19"/>
      <c r="AF185" s="106" t="str">
        <f>IF(AND($AC185="x1",$L185=Basisblatt!$A$85),VLOOKUP($G185,Basisblatt!$A$2:$B$5,2,FALSE),"")</f>
        <v/>
      </c>
      <c r="AG185" s="102" t="str">
        <f>IF(AND($AC185="x1",$R185=Basisblatt!$A$85),Basisblatt!$B$68,"")</f>
        <v/>
      </c>
      <c r="AH185" s="175" t="str">
        <f>IF(AND($AC185="x1",$R185=Basisblatt!$A$85),Basisblatt!$B$69,"")</f>
        <v/>
      </c>
    </row>
    <row r="186" spans="1:34" x14ac:dyDescent="0.25">
      <c r="A186" s="107" t="str">
        <f>IF($AC186="x2","",IF($AC186="x1",IF(OR($L186=Basisblatt!$A$84,$Y186="ja"),"ja","nein"),"N/A"))</f>
        <v/>
      </c>
      <c r="B186" s="192" t="str">
        <f>IF($AC186="x2","",IF($AC186="x1",IF(OR($R186=Basisblatt!$A$84,$AA186="ja"),"ja","nein"),"N/A"))</f>
        <v/>
      </c>
      <c r="C186" s="188"/>
      <c r="D186" s="194"/>
      <c r="E186" s="144"/>
      <c r="F186" s="144"/>
      <c r="G186" s="145"/>
      <c r="H186" s="145"/>
      <c r="I186" s="145"/>
      <c r="J186" s="186"/>
      <c r="K186" s="181"/>
      <c r="L186" s="180" t="str">
        <f>IF($AC186="x1",IF(AND($H186=Basisblatt!$A$11,$J186&gt;=$E$8),Basisblatt!$A$85,Basisblatt!$A$84),"")</f>
        <v/>
      </c>
      <c r="M186" s="145"/>
      <c r="N186" s="145"/>
      <c r="O186" s="145"/>
      <c r="P186" s="178"/>
      <c r="Q186" s="181"/>
      <c r="R186" s="180" t="str">
        <f>IF($AC186="x1",IF(AND($H186=Basisblatt!$A$10,OR($J186&gt;=$E$8,$J186&gt;$E$10)),Basisblatt!$A$85,Basisblatt!$A$84),"")</f>
        <v/>
      </c>
      <c r="S186" s="145"/>
      <c r="T186" s="145"/>
      <c r="U186" s="145"/>
      <c r="V186" s="145"/>
      <c r="W186" s="178"/>
      <c r="X186" s="181"/>
      <c r="Y186" s="180" t="str">
        <f>IF(AND($AC186="x1",$L186=Basisblatt!$A$85),IF(OR($M186=Basisblatt!$A$38,AND($N186&lt;&gt;"",$N186&lt;=$AF186),$O186=Basisblatt!$A$43,AND($J186&lt;=$E$9,$P186=Basisblatt!$A$47))=TRUE,"ja","nein"),"")</f>
        <v/>
      </c>
      <c r="Z186" s="174"/>
      <c r="AA186" s="102" t="str">
        <f>IF(AND($AC186="x1",$R186=Basisblatt!$A$85),IF(OR(OR($S186=Basisblatt!$A$51,$S186=Basisblatt!$A$52,$S186=Basisblatt!$A$53,$S186=Basisblatt!$A$54,$S186=Basisblatt!$A$55),AND($T186&lt;&gt;"",$T186&lt;=AG186),AND(U186&lt;&gt;"",$U186&lt;=AH186),$V186=Basisblatt!$A213,$W186=Basisblatt!$A$47)=TRUE,"ja","nein"),"")</f>
        <v/>
      </c>
      <c r="AB186" s="102"/>
      <c r="AC186" s="175" t="str">
        <f t="shared" si="2"/>
        <v>x2</v>
      </c>
      <c r="AD186" s="161"/>
      <c r="AE186" s="19"/>
      <c r="AF186" s="106" t="str">
        <f>IF(AND($AC186="x1",$L186=Basisblatt!$A$85),VLOOKUP($G186,Basisblatt!$A$2:$B$5,2,FALSE),"")</f>
        <v/>
      </c>
      <c r="AG186" s="102" t="str">
        <f>IF(AND($AC186="x1",$R186=Basisblatt!$A$85),Basisblatt!$B$68,"")</f>
        <v/>
      </c>
      <c r="AH186" s="175" t="str">
        <f>IF(AND($AC186="x1",$R186=Basisblatt!$A$85),Basisblatt!$B$69,"")</f>
        <v/>
      </c>
    </row>
    <row r="187" spans="1:34" x14ac:dyDescent="0.25">
      <c r="A187" s="107" t="str">
        <f>IF($AC187="x2","",IF($AC187="x1",IF(OR($L187=Basisblatt!$A$84,$Y187="ja"),"ja","nein"),"N/A"))</f>
        <v/>
      </c>
      <c r="B187" s="192" t="str">
        <f>IF($AC187="x2","",IF($AC187="x1",IF(OR($R187=Basisblatt!$A$84,$AA187="ja"),"ja","nein"),"N/A"))</f>
        <v/>
      </c>
      <c r="C187" s="188"/>
      <c r="D187" s="194"/>
      <c r="E187" s="144"/>
      <c r="F187" s="144"/>
      <c r="G187" s="145"/>
      <c r="H187" s="145"/>
      <c r="I187" s="145"/>
      <c r="J187" s="186"/>
      <c r="K187" s="181"/>
      <c r="L187" s="180" t="str">
        <f>IF($AC187="x1",IF(AND($H187=Basisblatt!$A$11,$J187&gt;=$E$8),Basisblatt!$A$85,Basisblatt!$A$84),"")</f>
        <v/>
      </c>
      <c r="M187" s="145"/>
      <c r="N187" s="145"/>
      <c r="O187" s="145"/>
      <c r="P187" s="178"/>
      <c r="Q187" s="181"/>
      <c r="R187" s="180" t="str">
        <f>IF($AC187="x1",IF(AND($H187=Basisblatt!$A$10,OR($J187&gt;=$E$8,$J187&gt;$E$10)),Basisblatt!$A$85,Basisblatt!$A$84),"")</f>
        <v/>
      </c>
      <c r="S187" s="145"/>
      <c r="T187" s="145"/>
      <c r="U187" s="145"/>
      <c r="V187" s="145"/>
      <c r="W187" s="178"/>
      <c r="X187" s="181"/>
      <c r="Y187" s="180" t="str">
        <f>IF(AND($AC187="x1",$L187=Basisblatt!$A$85),IF(OR($M187=Basisblatt!$A$38,AND($N187&lt;&gt;"",$N187&lt;=$AF187),$O187=Basisblatt!$A$43,AND($J187&lt;=$E$9,$P187=Basisblatt!$A$47))=TRUE,"ja","nein"),"")</f>
        <v/>
      </c>
      <c r="Z187" s="174"/>
      <c r="AA187" s="102" t="str">
        <f>IF(AND($AC187="x1",$R187=Basisblatt!$A$85),IF(OR(OR($S187=Basisblatt!$A$51,$S187=Basisblatt!$A$52,$S187=Basisblatt!$A$53,$S187=Basisblatt!$A$54,$S187=Basisblatt!$A$55),AND($T187&lt;&gt;"",$T187&lt;=AG187),AND(U187&lt;&gt;"",$U187&lt;=AH187),$V187=Basisblatt!$A214,$W187=Basisblatt!$A$47)=TRUE,"ja","nein"),"")</f>
        <v/>
      </c>
      <c r="AB187" s="102"/>
      <c r="AC187" s="175" t="str">
        <f t="shared" si="2"/>
        <v>x2</v>
      </c>
      <c r="AD187" s="161"/>
      <c r="AE187" s="19"/>
      <c r="AF187" s="106" t="str">
        <f>IF(AND($AC187="x1",$L187=Basisblatt!$A$85),VLOOKUP($G187,Basisblatt!$A$2:$B$5,2,FALSE),"")</f>
        <v/>
      </c>
      <c r="AG187" s="102" t="str">
        <f>IF(AND($AC187="x1",$R187=Basisblatt!$A$85),Basisblatt!$B$68,"")</f>
        <v/>
      </c>
      <c r="AH187" s="175" t="str">
        <f>IF(AND($AC187="x1",$R187=Basisblatt!$A$85),Basisblatt!$B$69,"")</f>
        <v/>
      </c>
    </row>
    <row r="188" spans="1:34" x14ac:dyDescent="0.25">
      <c r="A188" s="107" t="str">
        <f>IF($AC188="x2","",IF($AC188="x1",IF(OR($L188=Basisblatt!$A$84,$Y188="ja"),"ja","nein"),"N/A"))</f>
        <v/>
      </c>
      <c r="B188" s="192" t="str">
        <f>IF($AC188="x2","",IF($AC188="x1",IF(OR($R188=Basisblatt!$A$84,$AA188="ja"),"ja","nein"),"N/A"))</f>
        <v/>
      </c>
      <c r="C188" s="188"/>
      <c r="D188" s="194"/>
      <c r="E188" s="144"/>
      <c r="F188" s="144"/>
      <c r="G188" s="145"/>
      <c r="H188" s="145"/>
      <c r="I188" s="145"/>
      <c r="J188" s="186"/>
      <c r="K188" s="181"/>
      <c r="L188" s="180" t="str">
        <f>IF($AC188="x1",IF(AND($H188=Basisblatt!$A$11,$J188&gt;=$E$8),Basisblatt!$A$85,Basisblatt!$A$84),"")</f>
        <v/>
      </c>
      <c r="M188" s="145"/>
      <c r="N188" s="145"/>
      <c r="O188" s="145"/>
      <c r="P188" s="178"/>
      <c r="Q188" s="181"/>
      <c r="R188" s="180" t="str">
        <f>IF($AC188="x1",IF(AND($H188=Basisblatt!$A$10,OR($J188&gt;=$E$8,$J188&gt;$E$10)),Basisblatt!$A$85,Basisblatt!$A$84),"")</f>
        <v/>
      </c>
      <c r="S188" s="145"/>
      <c r="T188" s="145"/>
      <c r="U188" s="145"/>
      <c r="V188" s="145"/>
      <c r="W188" s="178"/>
      <c r="X188" s="181"/>
      <c r="Y188" s="180" t="str">
        <f>IF(AND($AC188="x1",$L188=Basisblatt!$A$85),IF(OR($M188=Basisblatt!$A$38,AND($N188&lt;&gt;"",$N188&lt;=$AF188),$O188=Basisblatt!$A$43,AND($J188&lt;=$E$9,$P188=Basisblatt!$A$47))=TRUE,"ja","nein"),"")</f>
        <v/>
      </c>
      <c r="Z188" s="174"/>
      <c r="AA188" s="102" t="str">
        <f>IF(AND($AC188="x1",$R188=Basisblatt!$A$85),IF(OR(OR($S188=Basisblatt!$A$51,$S188=Basisblatt!$A$52,$S188=Basisblatt!$A$53,$S188=Basisblatt!$A$54,$S188=Basisblatt!$A$55),AND($T188&lt;&gt;"",$T188&lt;=AG188),AND(U188&lt;&gt;"",$U188&lt;=AH188),$V188=Basisblatt!$A215,$W188=Basisblatt!$A$47)=TRUE,"ja","nein"),"")</f>
        <v/>
      </c>
      <c r="AB188" s="102"/>
      <c r="AC188" s="175" t="str">
        <f t="shared" si="2"/>
        <v>x2</v>
      </c>
      <c r="AD188" s="161"/>
      <c r="AE188" s="19"/>
      <c r="AF188" s="106" t="str">
        <f>IF(AND($AC188="x1",$L188=Basisblatt!$A$85),VLOOKUP($G188,Basisblatt!$A$2:$B$5,2,FALSE),"")</f>
        <v/>
      </c>
      <c r="AG188" s="102" t="str">
        <f>IF(AND($AC188="x1",$R188=Basisblatt!$A$85),Basisblatt!$B$68,"")</f>
        <v/>
      </c>
      <c r="AH188" s="175" t="str">
        <f>IF(AND($AC188="x1",$R188=Basisblatt!$A$85),Basisblatt!$B$69,"")</f>
        <v/>
      </c>
    </row>
    <row r="189" spans="1:34" x14ac:dyDescent="0.25">
      <c r="A189" s="107" t="str">
        <f>IF($AC189="x2","",IF($AC189="x1",IF(OR($L189=Basisblatt!$A$84,$Y189="ja"),"ja","nein"),"N/A"))</f>
        <v/>
      </c>
      <c r="B189" s="192" t="str">
        <f>IF($AC189="x2","",IF($AC189="x1",IF(OR($R189=Basisblatt!$A$84,$AA189="ja"),"ja","nein"),"N/A"))</f>
        <v/>
      </c>
      <c r="C189" s="188"/>
      <c r="D189" s="194"/>
      <c r="E189" s="144"/>
      <c r="F189" s="144"/>
      <c r="G189" s="145"/>
      <c r="H189" s="145"/>
      <c r="I189" s="145"/>
      <c r="J189" s="186"/>
      <c r="K189" s="181"/>
      <c r="L189" s="180" t="str">
        <f>IF($AC189="x1",IF(AND($H189=Basisblatt!$A$11,$J189&gt;=$E$8),Basisblatt!$A$85,Basisblatt!$A$84),"")</f>
        <v/>
      </c>
      <c r="M189" s="145"/>
      <c r="N189" s="145"/>
      <c r="O189" s="145"/>
      <c r="P189" s="178"/>
      <c r="Q189" s="181"/>
      <c r="R189" s="180" t="str">
        <f>IF($AC189="x1",IF(AND($H189=Basisblatt!$A$10,OR($J189&gt;=$E$8,$J189&gt;$E$10)),Basisblatt!$A$85,Basisblatt!$A$84),"")</f>
        <v/>
      </c>
      <c r="S189" s="145"/>
      <c r="T189" s="145"/>
      <c r="U189" s="145"/>
      <c r="V189" s="145"/>
      <c r="W189" s="178"/>
      <c r="X189" s="181"/>
      <c r="Y189" s="180" t="str">
        <f>IF(AND($AC189="x1",$L189=Basisblatt!$A$85),IF(OR($M189=Basisblatt!$A$38,AND($N189&lt;&gt;"",$N189&lt;=$AF189),$O189=Basisblatt!$A$43,AND($J189&lt;=$E$9,$P189=Basisblatt!$A$47))=TRUE,"ja","nein"),"")</f>
        <v/>
      </c>
      <c r="Z189" s="174"/>
      <c r="AA189" s="102" t="str">
        <f>IF(AND($AC189="x1",$R189=Basisblatt!$A$85),IF(OR(OR($S189=Basisblatt!$A$51,$S189=Basisblatt!$A$52,$S189=Basisblatt!$A$53,$S189=Basisblatt!$A$54,$S189=Basisblatt!$A$55),AND($T189&lt;&gt;"",$T189&lt;=AG189),AND(U189&lt;&gt;"",$U189&lt;=AH189),$V189=Basisblatt!$A216,$W189=Basisblatt!$A$47)=TRUE,"ja","nein"),"")</f>
        <v/>
      </c>
      <c r="AB189" s="102"/>
      <c r="AC189" s="175" t="str">
        <f t="shared" si="2"/>
        <v>x2</v>
      </c>
      <c r="AD189" s="161"/>
      <c r="AE189" s="19"/>
      <c r="AF189" s="106" t="str">
        <f>IF(AND($AC189="x1",$L189=Basisblatt!$A$85),VLOOKUP($G189,Basisblatt!$A$2:$B$5,2,FALSE),"")</f>
        <v/>
      </c>
      <c r="AG189" s="102" t="str">
        <f>IF(AND($AC189="x1",$R189=Basisblatt!$A$85),Basisblatt!$B$68,"")</f>
        <v/>
      </c>
      <c r="AH189" s="175" t="str">
        <f>IF(AND($AC189="x1",$R189=Basisblatt!$A$85),Basisblatt!$B$69,"")</f>
        <v/>
      </c>
    </row>
    <row r="190" spans="1:34" x14ac:dyDescent="0.25">
      <c r="A190" s="107" t="str">
        <f>IF($AC190="x2","",IF($AC190="x1",IF(OR($L190=Basisblatt!$A$84,$Y190="ja"),"ja","nein"),"N/A"))</f>
        <v/>
      </c>
      <c r="B190" s="192" t="str">
        <f>IF($AC190="x2","",IF($AC190="x1",IF(OR($R190=Basisblatt!$A$84,$AA190="ja"),"ja","nein"),"N/A"))</f>
        <v/>
      </c>
      <c r="C190" s="188"/>
      <c r="D190" s="194"/>
      <c r="E190" s="144"/>
      <c r="F190" s="144"/>
      <c r="G190" s="145"/>
      <c r="H190" s="145"/>
      <c r="I190" s="145"/>
      <c r="J190" s="186"/>
      <c r="K190" s="181"/>
      <c r="L190" s="180" t="str">
        <f>IF($AC190="x1",IF(AND($H190=Basisblatt!$A$11,$J190&gt;=$E$8),Basisblatt!$A$85,Basisblatt!$A$84),"")</f>
        <v/>
      </c>
      <c r="M190" s="145"/>
      <c r="N190" s="145"/>
      <c r="O190" s="145"/>
      <c r="P190" s="178"/>
      <c r="Q190" s="181"/>
      <c r="R190" s="180" t="str">
        <f>IF($AC190="x1",IF(AND($H190=Basisblatt!$A$10,OR($J190&gt;=$E$8,$J190&gt;$E$10)),Basisblatt!$A$85,Basisblatt!$A$84),"")</f>
        <v/>
      </c>
      <c r="S190" s="145"/>
      <c r="T190" s="145"/>
      <c r="U190" s="145"/>
      <c r="V190" s="145"/>
      <c r="W190" s="178"/>
      <c r="X190" s="181"/>
      <c r="Y190" s="180" t="str">
        <f>IF(AND($AC190="x1",$L190=Basisblatt!$A$85),IF(OR($M190=Basisblatt!$A$38,AND($N190&lt;&gt;"",$N190&lt;=$AF190),$O190=Basisblatt!$A$43,AND($J190&lt;=$E$9,$P190=Basisblatt!$A$47))=TRUE,"ja","nein"),"")</f>
        <v/>
      </c>
      <c r="Z190" s="174"/>
      <c r="AA190" s="102" t="str">
        <f>IF(AND($AC190="x1",$R190=Basisblatt!$A$85),IF(OR(OR($S190=Basisblatt!$A$51,$S190=Basisblatt!$A$52,$S190=Basisblatt!$A$53,$S190=Basisblatt!$A$54,$S190=Basisblatt!$A$55),AND($T190&lt;&gt;"",$T190&lt;=AG190),AND(U190&lt;&gt;"",$U190&lt;=AH190),$V190=Basisblatt!$A217,$W190=Basisblatt!$A$47)=TRUE,"ja","nein"),"")</f>
        <v/>
      </c>
      <c r="AB190" s="102"/>
      <c r="AC190" s="175" t="str">
        <f t="shared" si="2"/>
        <v>x2</v>
      </c>
      <c r="AD190" s="161"/>
      <c r="AE190" s="19"/>
      <c r="AF190" s="106" t="str">
        <f>IF(AND($AC190="x1",$L190=Basisblatt!$A$85),VLOOKUP($G190,Basisblatt!$A$2:$B$5,2,FALSE),"")</f>
        <v/>
      </c>
      <c r="AG190" s="102" t="str">
        <f>IF(AND($AC190="x1",$R190=Basisblatt!$A$85),Basisblatt!$B$68,"")</f>
        <v/>
      </c>
      <c r="AH190" s="175" t="str">
        <f>IF(AND($AC190="x1",$R190=Basisblatt!$A$85),Basisblatt!$B$69,"")</f>
        <v/>
      </c>
    </row>
    <row r="191" spans="1:34" x14ac:dyDescent="0.25">
      <c r="A191" s="107" t="str">
        <f>IF($AC191="x2","",IF($AC191="x1",IF(OR($L191=Basisblatt!$A$84,$Y191="ja"),"ja","nein"),"N/A"))</f>
        <v/>
      </c>
      <c r="B191" s="192" t="str">
        <f>IF($AC191="x2","",IF($AC191="x1",IF(OR($R191=Basisblatt!$A$84,$AA191="ja"),"ja","nein"),"N/A"))</f>
        <v/>
      </c>
      <c r="C191" s="188"/>
      <c r="D191" s="194"/>
      <c r="E191" s="144"/>
      <c r="F191" s="144"/>
      <c r="G191" s="145"/>
      <c r="H191" s="145"/>
      <c r="I191" s="145"/>
      <c r="J191" s="186"/>
      <c r="K191" s="181"/>
      <c r="L191" s="180" t="str">
        <f>IF($AC191="x1",IF(AND($H191=Basisblatt!$A$11,$J191&gt;=$E$8),Basisblatt!$A$85,Basisblatt!$A$84),"")</f>
        <v/>
      </c>
      <c r="M191" s="145"/>
      <c r="N191" s="145"/>
      <c r="O191" s="145"/>
      <c r="P191" s="178"/>
      <c r="Q191" s="181"/>
      <c r="R191" s="180" t="str">
        <f>IF($AC191="x1",IF(AND($H191=Basisblatt!$A$10,OR($J191&gt;=$E$8,$J191&gt;$E$10)),Basisblatt!$A$85,Basisblatt!$A$84),"")</f>
        <v/>
      </c>
      <c r="S191" s="145"/>
      <c r="T191" s="145"/>
      <c r="U191" s="145"/>
      <c r="V191" s="145"/>
      <c r="W191" s="178"/>
      <c r="X191" s="181"/>
      <c r="Y191" s="180" t="str">
        <f>IF(AND($AC191="x1",$L191=Basisblatt!$A$85),IF(OR($M191=Basisblatt!$A$38,AND($N191&lt;&gt;"",$N191&lt;=$AF191),$O191=Basisblatt!$A$43,AND($J191&lt;=$E$9,$P191=Basisblatt!$A$47))=TRUE,"ja","nein"),"")</f>
        <v/>
      </c>
      <c r="Z191" s="174"/>
      <c r="AA191" s="102" t="str">
        <f>IF(AND($AC191="x1",$R191=Basisblatt!$A$85),IF(OR(OR($S191=Basisblatt!$A$51,$S191=Basisblatt!$A$52,$S191=Basisblatt!$A$53,$S191=Basisblatt!$A$54,$S191=Basisblatt!$A$55),AND($T191&lt;&gt;"",$T191&lt;=AG191),AND(U191&lt;&gt;"",$U191&lt;=AH191),$V191=Basisblatt!$A218,$W191=Basisblatt!$A$47)=TRUE,"ja","nein"),"")</f>
        <v/>
      </c>
      <c r="AB191" s="102"/>
      <c r="AC191" s="175" t="str">
        <f t="shared" si="2"/>
        <v>x2</v>
      </c>
      <c r="AD191" s="161"/>
      <c r="AE191" s="19"/>
      <c r="AF191" s="106" t="str">
        <f>IF(AND($AC191="x1",$L191=Basisblatt!$A$85),VLOOKUP($G191,Basisblatt!$A$2:$B$5,2,FALSE),"")</f>
        <v/>
      </c>
      <c r="AG191" s="102" t="str">
        <f>IF(AND($AC191="x1",$R191=Basisblatt!$A$85),Basisblatt!$B$68,"")</f>
        <v/>
      </c>
      <c r="AH191" s="175" t="str">
        <f>IF(AND($AC191="x1",$R191=Basisblatt!$A$85),Basisblatt!$B$69,"")</f>
        <v/>
      </c>
    </row>
    <row r="192" spans="1:34" x14ac:dyDescent="0.25">
      <c r="A192" s="107" t="str">
        <f>IF($AC192="x2","",IF($AC192="x1",IF(OR($L192=Basisblatt!$A$84,$Y192="ja"),"ja","nein"),"N/A"))</f>
        <v/>
      </c>
      <c r="B192" s="192" t="str">
        <f>IF($AC192="x2","",IF($AC192="x1",IF(OR($R192=Basisblatt!$A$84,$AA192="ja"),"ja","nein"),"N/A"))</f>
        <v/>
      </c>
      <c r="C192" s="188"/>
      <c r="D192" s="194"/>
      <c r="E192" s="144"/>
      <c r="F192" s="144"/>
      <c r="G192" s="145"/>
      <c r="H192" s="145"/>
      <c r="I192" s="145"/>
      <c r="J192" s="186"/>
      <c r="K192" s="181"/>
      <c r="L192" s="180" t="str">
        <f>IF($AC192="x1",IF(AND($H192=Basisblatt!$A$11,$J192&gt;=$E$8),Basisblatt!$A$85,Basisblatt!$A$84),"")</f>
        <v/>
      </c>
      <c r="M192" s="145"/>
      <c r="N192" s="145"/>
      <c r="O192" s="145"/>
      <c r="P192" s="178"/>
      <c r="Q192" s="181"/>
      <c r="R192" s="180" t="str">
        <f>IF($AC192="x1",IF(AND($H192=Basisblatt!$A$10,OR($J192&gt;=$E$8,$J192&gt;$E$10)),Basisblatt!$A$85,Basisblatt!$A$84),"")</f>
        <v/>
      </c>
      <c r="S192" s="145"/>
      <c r="T192" s="145"/>
      <c r="U192" s="145"/>
      <c r="V192" s="145"/>
      <c r="W192" s="178"/>
      <c r="X192" s="181"/>
      <c r="Y192" s="180" t="str">
        <f>IF(AND($AC192="x1",$L192=Basisblatt!$A$85),IF(OR($M192=Basisblatt!$A$38,AND($N192&lt;&gt;"",$N192&lt;=$AF192),$O192=Basisblatt!$A$43,AND($J192&lt;=$E$9,$P192=Basisblatt!$A$47))=TRUE,"ja","nein"),"")</f>
        <v/>
      </c>
      <c r="Z192" s="174"/>
      <c r="AA192" s="102" t="str">
        <f>IF(AND($AC192="x1",$R192=Basisblatt!$A$85),IF(OR(OR($S192=Basisblatt!$A$51,$S192=Basisblatt!$A$52,$S192=Basisblatt!$A$53,$S192=Basisblatt!$A$54,$S192=Basisblatt!$A$55),AND($T192&lt;&gt;"",$T192&lt;=AG192),AND(U192&lt;&gt;"",$U192&lt;=AH192),$V192=Basisblatt!$A219,$W192=Basisblatt!$A$47)=TRUE,"ja","nein"),"")</f>
        <v/>
      </c>
      <c r="AB192" s="102"/>
      <c r="AC192" s="175" t="str">
        <f t="shared" si="2"/>
        <v>x2</v>
      </c>
      <c r="AD192" s="161"/>
      <c r="AE192" s="19"/>
      <c r="AF192" s="106" t="str">
        <f>IF(AND($AC192="x1",$L192=Basisblatt!$A$85),VLOOKUP($G192,Basisblatt!$A$2:$B$5,2,FALSE),"")</f>
        <v/>
      </c>
      <c r="AG192" s="102" t="str">
        <f>IF(AND($AC192="x1",$R192=Basisblatt!$A$85),Basisblatt!$B$68,"")</f>
        <v/>
      </c>
      <c r="AH192" s="175" t="str">
        <f>IF(AND($AC192="x1",$R192=Basisblatt!$A$85),Basisblatt!$B$69,"")</f>
        <v/>
      </c>
    </row>
    <row r="193" spans="1:34" x14ac:dyDescent="0.25">
      <c r="A193" s="107" t="str">
        <f>IF($AC193="x2","",IF($AC193="x1",IF(OR($L193=Basisblatt!$A$84,$Y193="ja"),"ja","nein"),"N/A"))</f>
        <v/>
      </c>
      <c r="B193" s="192" t="str">
        <f>IF($AC193="x2","",IF($AC193="x1",IF(OR($R193=Basisblatt!$A$84,$AA193="ja"),"ja","nein"),"N/A"))</f>
        <v/>
      </c>
      <c r="C193" s="188"/>
      <c r="D193" s="194"/>
      <c r="E193" s="144"/>
      <c r="F193" s="144"/>
      <c r="G193" s="145"/>
      <c r="H193" s="145"/>
      <c r="I193" s="145"/>
      <c r="J193" s="186"/>
      <c r="K193" s="181"/>
      <c r="L193" s="180" t="str">
        <f>IF($AC193="x1",IF(AND($H193=Basisblatt!$A$11,$J193&gt;=$E$8),Basisblatt!$A$85,Basisblatt!$A$84),"")</f>
        <v/>
      </c>
      <c r="M193" s="145"/>
      <c r="N193" s="145"/>
      <c r="O193" s="145"/>
      <c r="P193" s="178"/>
      <c r="Q193" s="181"/>
      <c r="R193" s="180" t="str">
        <f>IF($AC193="x1",IF(AND($H193=Basisblatt!$A$10,OR($J193&gt;=$E$8,$J193&gt;$E$10)),Basisblatt!$A$85,Basisblatt!$A$84),"")</f>
        <v/>
      </c>
      <c r="S193" s="145"/>
      <c r="T193" s="145"/>
      <c r="U193" s="145"/>
      <c r="V193" s="145"/>
      <c r="W193" s="178"/>
      <c r="X193" s="181"/>
      <c r="Y193" s="180" t="str">
        <f>IF(AND($AC193="x1",$L193=Basisblatt!$A$85),IF(OR($M193=Basisblatt!$A$38,AND($N193&lt;&gt;"",$N193&lt;=$AF193),$O193=Basisblatt!$A$43,AND($J193&lt;=$E$9,$P193=Basisblatt!$A$47))=TRUE,"ja","nein"),"")</f>
        <v/>
      </c>
      <c r="Z193" s="174"/>
      <c r="AA193" s="102" t="str">
        <f>IF(AND($AC193="x1",$R193=Basisblatt!$A$85),IF(OR(OR($S193=Basisblatt!$A$51,$S193=Basisblatt!$A$52,$S193=Basisblatt!$A$53,$S193=Basisblatt!$A$54,$S193=Basisblatt!$A$55),AND($T193&lt;&gt;"",$T193&lt;=AG193),AND(U193&lt;&gt;"",$U193&lt;=AH193),$V193=Basisblatt!$A220,$W193=Basisblatt!$A$47)=TRUE,"ja","nein"),"")</f>
        <v/>
      </c>
      <c r="AB193" s="102"/>
      <c r="AC193" s="175" t="str">
        <f t="shared" si="2"/>
        <v>x2</v>
      </c>
      <c r="AD193" s="161"/>
      <c r="AE193" s="19"/>
      <c r="AF193" s="106" t="str">
        <f>IF(AND($AC193="x1",$L193=Basisblatt!$A$85),VLOOKUP($G193,Basisblatt!$A$2:$B$5,2,FALSE),"")</f>
        <v/>
      </c>
      <c r="AG193" s="102" t="str">
        <f>IF(AND($AC193="x1",$R193=Basisblatt!$A$85),Basisblatt!$B$68,"")</f>
        <v/>
      </c>
      <c r="AH193" s="175" t="str">
        <f>IF(AND($AC193="x1",$R193=Basisblatt!$A$85),Basisblatt!$B$69,"")</f>
        <v/>
      </c>
    </row>
    <row r="194" spans="1:34" x14ac:dyDescent="0.25">
      <c r="A194" s="107" t="str">
        <f>IF($AC194="x2","",IF($AC194="x1",IF(OR($L194=Basisblatt!$A$84,$Y194="ja"),"ja","nein"),"N/A"))</f>
        <v/>
      </c>
      <c r="B194" s="192" t="str">
        <f>IF($AC194="x2","",IF($AC194="x1",IF(OR($R194=Basisblatt!$A$84,$AA194="ja"),"ja","nein"),"N/A"))</f>
        <v/>
      </c>
      <c r="C194" s="188"/>
      <c r="D194" s="194"/>
      <c r="E194" s="144"/>
      <c r="F194" s="144"/>
      <c r="G194" s="145"/>
      <c r="H194" s="145"/>
      <c r="I194" s="145"/>
      <c r="J194" s="186"/>
      <c r="K194" s="181"/>
      <c r="L194" s="180" t="str">
        <f>IF($AC194="x1",IF(AND($H194=Basisblatt!$A$11,$J194&gt;=$E$8),Basisblatt!$A$85,Basisblatt!$A$84),"")</f>
        <v/>
      </c>
      <c r="M194" s="145"/>
      <c r="N194" s="145"/>
      <c r="O194" s="145"/>
      <c r="P194" s="178"/>
      <c r="Q194" s="181"/>
      <c r="R194" s="180" t="str">
        <f>IF($AC194="x1",IF(AND($H194=Basisblatt!$A$10,OR($J194&gt;=$E$8,$J194&gt;$E$10)),Basisblatt!$A$85,Basisblatt!$A$84),"")</f>
        <v/>
      </c>
      <c r="S194" s="145"/>
      <c r="T194" s="145"/>
      <c r="U194" s="145"/>
      <c r="V194" s="145"/>
      <c r="W194" s="178"/>
      <c r="X194" s="181"/>
      <c r="Y194" s="180" t="str">
        <f>IF(AND($AC194="x1",$L194=Basisblatt!$A$85),IF(OR($M194=Basisblatt!$A$38,AND($N194&lt;&gt;"",$N194&lt;=$AF194),$O194=Basisblatt!$A$43,AND($J194&lt;=$E$9,$P194=Basisblatt!$A$47))=TRUE,"ja","nein"),"")</f>
        <v/>
      </c>
      <c r="Z194" s="174"/>
      <c r="AA194" s="102" t="str">
        <f>IF(AND($AC194="x1",$R194=Basisblatt!$A$85),IF(OR(OR($S194=Basisblatt!$A$51,$S194=Basisblatt!$A$52,$S194=Basisblatt!$A$53,$S194=Basisblatt!$A$54,$S194=Basisblatt!$A$55),AND($T194&lt;&gt;"",$T194&lt;=AG194),AND(U194&lt;&gt;"",$U194&lt;=AH194),$V194=Basisblatt!$A221,$W194=Basisblatt!$A$47)=TRUE,"ja","nein"),"")</f>
        <v/>
      </c>
      <c r="AB194" s="102"/>
      <c r="AC194" s="175" t="str">
        <f t="shared" si="2"/>
        <v>x2</v>
      </c>
      <c r="AD194" s="161"/>
      <c r="AE194" s="19"/>
      <c r="AF194" s="106" t="str">
        <f>IF(AND($AC194="x1",$L194=Basisblatt!$A$85),VLOOKUP($G194,Basisblatt!$A$2:$B$5,2,FALSE),"")</f>
        <v/>
      </c>
      <c r="AG194" s="102" t="str">
        <f>IF(AND($AC194="x1",$R194=Basisblatt!$A$85),Basisblatt!$B$68,"")</f>
        <v/>
      </c>
      <c r="AH194" s="175" t="str">
        <f>IF(AND($AC194="x1",$R194=Basisblatt!$A$85),Basisblatt!$B$69,"")</f>
        <v/>
      </c>
    </row>
    <row r="195" spans="1:34" x14ac:dyDescent="0.25">
      <c r="A195" s="107" t="str">
        <f>IF($AC195="x2","",IF($AC195="x1",IF(OR($L195=Basisblatt!$A$84,$Y195="ja"),"ja","nein"),"N/A"))</f>
        <v/>
      </c>
      <c r="B195" s="192" t="str">
        <f>IF($AC195="x2","",IF($AC195="x1",IF(OR($R195=Basisblatt!$A$84,$AA195="ja"),"ja","nein"),"N/A"))</f>
        <v/>
      </c>
      <c r="C195" s="188"/>
      <c r="D195" s="194"/>
      <c r="E195" s="144"/>
      <c r="F195" s="144"/>
      <c r="G195" s="145"/>
      <c r="H195" s="145"/>
      <c r="I195" s="145"/>
      <c r="J195" s="186"/>
      <c r="K195" s="181"/>
      <c r="L195" s="180" t="str">
        <f>IF($AC195="x1",IF(AND($H195=Basisblatt!$A$11,$J195&gt;=$E$8),Basisblatt!$A$85,Basisblatt!$A$84),"")</f>
        <v/>
      </c>
      <c r="M195" s="145"/>
      <c r="N195" s="145"/>
      <c r="O195" s="145"/>
      <c r="P195" s="178"/>
      <c r="Q195" s="181"/>
      <c r="R195" s="180" t="str">
        <f>IF($AC195="x1",IF(AND($H195=Basisblatt!$A$10,OR($J195&gt;=$E$8,$J195&gt;$E$10)),Basisblatt!$A$85,Basisblatt!$A$84),"")</f>
        <v/>
      </c>
      <c r="S195" s="145"/>
      <c r="T195" s="145"/>
      <c r="U195" s="145"/>
      <c r="V195" s="145"/>
      <c r="W195" s="178"/>
      <c r="X195" s="181"/>
      <c r="Y195" s="180" t="str">
        <f>IF(AND($AC195="x1",$L195=Basisblatt!$A$85),IF(OR($M195=Basisblatt!$A$38,AND($N195&lt;&gt;"",$N195&lt;=$AF195),$O195=Basisblatt!$A$43,AND($J195&lt;=$E$9,$P195=Basisblatt!$A$47))=TRUE,"ja","nein"),"")</f>
        <v/>
      </c>
      <c r="Z195" s="174"/>
      <c r="AA195" s="102" t="str">
        <f>IF(AND($AC195="x1",$R195=Basisblatt!$A$85),IF(OR(OR($S195=Basisblatt!$A$51,$S195=Basisblatt!$A$52,$S195=Basisblatt!$A$53,$S195=Basisblatt!$A$54,$S195=Basisblatt!$A$55),AND($T195&lt;&gt;"",$T195&lt;=AG195),AND(U195&lt;&gt;"",$U195&lt;=AH195),$V195=Basisblatt!$A222,$W195=Basisblatt!$A$47)=TRUE,"ja","nein"),"")</f>
        <v/>
      </c>
      <c r="AB195" s="102"/>
      <c r="AC195" s="175" t="str">
        <f t="shared" si="2"/>
        <v>x2</v>
      </c>
      <c r="AD195" s="161"/>
      <c r="AE195" s="19"/>
      <c r="AF195" s="106" t="str">
        <f>IF(AND($AC195="x1",$L195=Basisblatt!$A$85),VLOOKUP($G195,Basisblatt!$A$2:$B$5,2,FALSE),"")</f>
        <v/>
      </c>
      <c r="AG195" s="102" t="str">
        <f>IF(AND($AC195="x1",$R195=Basisblatt!$A$85),Basisblatt!$B$68,"")</f>
        <v/>
      </c>
      <c r="AH195" s="175" t="str">
        <f>IF(AND($AC195="x1",$R195=Basisblatt!$A$85),Basisblatt!$B$69,"")</f>
        <v/>
      </c>
    </row>
    <row r="196" spans="1:34" x14ac:dyDescent="0.25">
      <c r="A196" s="107" t="str">
        <f>IF($AC196="x2","",IF($AC196="x1",IF(OR($L196=Basisblatt!$A$84,$Y196="ja"),"ja","nein"),"N/A"))</f>
        <v/>
      </c>
      <c r="B196" s="192" t="str">
        <f>IF($AC196="x2","",IF($AC196="x1",IF(OR($R196=Basisblatt!$A$84,$AA196="ja"),"ja","nein"),"N/A"))</f>
        <v/>
      </c>
      <c r="C196" s="188"/>
      <c r="D196" s="194"/>
      <c r="E196" s="144"/>
      <c r="F196" s="144"/>
      <c r="G196" s="145"/>
      <c r="H196" s="145"/>
      <c r="I196" s="145"/>
      <c r="J196" s="186"/>
      <c r="K196" s="181"/>
      <c r="L196" s="180" t="str">
        <f>IF($AC196="x1",IF(AND($H196=Basisblatt!$A$11,$J196&gt;=$E$8),Basisblatt!$A$85,Basisblatt!$A$84),"")</f>
        <v/>
      </c>
      <c r="M196" s="145"/>
      <c r="N196" s="145"/>
      <c r="O196" s="145"/>
      <c r="P196" s="178"/>
      <c r="Q196" s="181"/>
      <c r="R196" s="180" t="str">
        <f>IF($AC196="x1",IF(AND($H196=Basisblatt!$A$10,OR($J196&gt;=$E$8,$J196&gt;$E$10)),Basisblatt!$A$85,Basisblatt!$A$84),"")</f>
        <v/>
      </c>
      <c r="S196" s="145"/>
      <c r="T196" s="145"/>
      <c r="U196" s="145"/>
      <c r="V196" s="145"/>
      <c r="W196" s="178"/>
      <c r="X196" s="181"/>
      <c r="Y196" s="180" t="str">
        <f>IF(AND($AC196="x1",$L196=Basisblatt!$A$85),IF(OR($M196=Basisblatt!$A$38,AND($N196&lt;&gt;"",$N196&lt;=$AF196),$O196=Basisblatt!$A$43,AND($J196&lt;=$E$9,$P196=Basisblatt!$A$47))=TRUE,"ja","nein"),"")</f>
        <v/>
      </c>
      <c r="Z196" s="174"/>
      <c r="AA196" s="102" t="str">
        <f>IF(AND($AC196="x1",$R196=Basisblatt!$A$85),IF(OR(OR($S196=Basisblatt!$A$51,$S196=Basisblatt!$A$52,$S196=Basisblatt!$A$53,$S196=Basisblatt!$A$54,$S196=Basisblatt!$A$55),AND($T196&lt;&gt;"",$T196&lt;=AG196),AND(U196&lt;&gt;"",$U196&lt;=AH196),$V196=Basisblatt!$A223,$W196=Basisblatt!$A$47)=TRUE,"ja","nein"),"")</f>
        <v/>
      </c>
      <c r="AB196" s="102"/>
      <c r="AC196" s="175" t="str">
        <f t="shared" si="2"/>
        <v>x2</v>
      </c>
      <c r="AD196" s="161"/>
      <c r="AE196" s="19"/>
      <c r="AF196" s="106" t="str">
        <f>IF(AND($AC196="x1",$L196=Basisblatt!$A$85),VLOOKUP($G196,Basisblatt!$A$2:$B$5,2,FALSE),"")</f>
        <v/>
      </c>
      <c r="AG196" s="102" t="str">
        <f>IF(AND($AC196="x1",$R196=Basisblatt!$A$85),Basisblatt!$B$68,"")</f>
        <v/>
      </c>
      <c r="AH196" s="175" t="str">
        <f>IF(AND($AC196="x1",$R196=Basisblatt!$A$85),Basisblatt!$B$69,"")</f>
        <v/>
      </c>
    </row>
    <row r="197" spans="1:34" x14ac:dyDescent="0.25">
      <c r="A197" s="107" t="str">
        <f>IF($AC197="x2","",IF($AC197="x1",IF(OR($L197=Basisblatt!$A$84,$Y197="ja"),"ja","nein"),"N/A"))</f>
        <v/>
      </c>
      <c r="B197" s="192" t="str">
        <f>IF($AC197="x2","",IF($AC197="x1",IF(OR($R197=Basisblatt!$A$84,$AA197="ja"),"ja","nein"),"N/A"))</f>
        <v/>
      </c>
      <c r="C197" s="188"/>
      <c r="D197" s="194"/>
      <c r="E197" s="144"/>
      <c r="F197" s="144"/>
      <c r="G197" s="145"/>
      <c r="H197" s="145"/>
      <c r="I197" s="145"/>
      <c r="J197" s="186"/>
      <c r="K197" s="181"/>
      <c r="L197" s="180" t="str">
        <f>IF($AC197="x1",IF(AND($H197=Basisblatt!$A$11,$J197&gt;=$E$8),Basisblatt!$A$85,Basisblatt!$A$84),"")</f>
        <v/>
      </c>
      <c r="M197" s="145"/>
      <c r="N197" s="145"/>
      <c r="O197" s="145"/>
      <c r="P197" s="178"/>
      <c r="Q197" s="181"/>
      <c r="R197" s="180" t="str">
        <f>IF($AC197="x1",IF(AND($H197=Basisblatt!$A$10,OR($J197&gt;=$E$8,$J197&gt;$E$10)),Basisblatt!$A$85,Basisblatt!$A$84),"")</f>
        <v/>
      </c>
      <c r="S197" s="145"/>
      <c r="T197" s="145"/>
      <c r="U197" s="145"/>
      <c r="V197" s="145"/>
      <c r="W197" s="178"/>
      <c r="X197" s="181"/>
      <c r="Y197" s="180" t="str">
        <f>IF(AND($AC197="x1",$L197=Basisblatt!$A$85),IF(OR($M197=Basisblatt!$A$38,AND($N197&lt;&gt;"",$N197&lt;=$AF197),$O197=Basisblatt!$A$43,AND($J197&lt;=$E$9,$P197=Basisblatt!$A$47))=TRUE,"ja","nein"),"")</f>
        <v/>
      </c>
      <c r="Z197" s="174"/>
      <c r="AA197" s="102" t="str">
        <f>IF(AND($AC197="x1",$R197=Basisblatt!$A$85),IF(OR(OR($S197=Basisblatt!$A$51,$S197=Basisblatt!$A$52,$S197=Basisblatt!$A$53,$S197=Basisblatt!$A$54,$S197=Basisblatt!$A$55),AND($T197&lt;&gt;"",$T197&lt;=AG197),AND(U197&lt;&gt;"",$U197&lt;=AH197),$V197=Basisblatt!$A224,$W197=Basisblatt!$A$47)=TRUE,"ja","nein"),"")</f>
        <v/>
      </c>
      <c r="AB197" s="102"/>
      <c r="AC197" s="175" t="str">
        <f t="shared" si="2"/>
        <v>x2</v>
      </c>
      <c r="AD197" s="161"/>
      <c r="AE197" s="19"/>
      <c r="AF197" s="106" t="str">
        <f>IF(AND($AC197="x1",$L197=Basisblatt!$A$85),VLOOKUP($G197,Basisblatt!$A$2:$B$5,2,FALSE),"")</f>
        <v/>
      </c>
      <c r="AG197" s="102" t="str">
        <f>IF(AND($AC197="x1",$R197=Basisblatt!$A$85),Basisblatt!$B$68,"")</f>
        <v/>
      </c>
      <c r="AH197" s="175" t="str">
        <f>IF(AND($AC197="x1",$R197=Basisblatt!$A$85),Basisblatt!$B$69,"")</f>
        <v/>
      </c>
    </row>
    <row r="198" spans="1:34" x14ac:dyDescent="0.25">
      <c r="A198" s="107" t="str">
        <f>IF($AC198="x2","",IF($AC198="x1",IF(OR($L198=Basisblatt!$A$84,$Y198="ja"),"ja","nein"),"N/A"))</f>
        <v/>
      </c>
      <c r="B198" s="192" t="str">
        <f>IF($AC198="x2","",IF($AC198="x1",IF(OR($R198=Basisblatt!$A$84,$AA198="ja"),"ja","nein"),"N/A"))</f>
        <v/>
      </c>
      <c r="C198" s="188"/>
      <c r="D198" s="194"/>
      <c r="E198" s="144"/>
      <c r="F198" s="144"/>
      <c r="G198" s="145"/>
      <c r="H198" s="145"/>
      <c r="I198" s="145"/>
      <c r="J198" s="186"/>
      <c r="K198" s="181"/>
      <c r="L198" s="180" t="str">
        <f>IF($AC198="x1",IF(AND($H198=Basisblatt!$A$11,$J198&gt;=$E$8),Basisblatt!$A$85,Basisblatt!$A$84),"")</f>
        <v/>
      </c>
      <c r="M198" s="145"/>
      <c r="N198" s="145"/>
      <c r="O198" s="145"/>
      <c r="P198" s="178"/>
      <c r="Q198" s="181"/>
      <c r="R198" s="180" t="str">
        <f>IF($AC198="x1",IF(AND($H198=Basisblatt!$A$10,OR($J198&gt;=$E$8,$J198&gt;$E$10)),Basisblatt!$A$85,Basisblatt!$A$84),"")</f>
        <v/>
      </c>
      <c r="S198" s="145"/>
      <c r="T198" s="145"/>
      <c r="U198" s="145"/>
      <c r="V198" s="145"/>
      <c r="W198" s="178"/>
      <c r="X198" s="181"/>
      <c r="Y198" s="180" t="str">
        <f>IF(AND($AC198="x1",$L198=Basisblatt!$A$85),IF(OR($M198=Basisblatt!$A$38,AND($N198&lt;&gt;"",$N198&lt;=$AF198),$O198=Basisblatt!$A$43,AND($J198&lt;=$E$9,$P198=Basisblatt!$A$47))=TRUE,"ja","nein"),"")</f>
        <v/>
      </c>
      <c r="Z198" s="174"/>
      <c r="AA198" s="102" t="str">
        <f>IF(AND($AC198="x1",$R198=Basisblatt!$A$85),IF(OR(OR($S198=Basisblatt!$A$51,$S198=Basisblatt!$A$52,$S198=Basisblatt!$A$53,$S198=Basisblatt!$A$54,$S198=Basisblatt!$A$55),AND($T198&lt;&gt;"",$T198&lt;=AG198),AND(U198&lt;&gt;"",$U198&lt;=AH198),$V198=Basisblatt!$A225,$W198=Basisblatt!$A$47)=TRUE,"ja","nein"),"")</f>
        <v/>
      </c>
      <c r="AB198" s="102"/>
      <c r="AC198" s="175" t="str">
        <f t="shared" si="2"/>
        <v>x2</v>
      </c>
      <c r="AD198" s="161"/>
      <c r="AE198" s="19"/>
      <c r="AF198" s="106" t="str">
        <f>IF(AND($AC198="x1",$L198=Basisblatt!$A$85),VLOOKUP($G198,Basisblatt!$A$2:$B$5,2,FALSE),"")</f>
        <v/>
      </c>
      <c r="AG198" s="102" t="str">
        <f>IF(AND($AC198="x1",$R198=Basisblatt!$A$85),Basisblatt!$B$68,"")</f>
        <v/>
      </c>
      <c r="AH198" s="175" t="str">
        <f>IF(AND($AC198="x1",$R198=Basisblatt!$A$85),Basisblatt!$B$69,"")</f>
        <v/>
      </c>
    </row>
    <row r="199" spans="1:34" x14ac:dyDescent="0.25">
      <c r="A199" s="107" t="str">
        <f>IF($AC199="x2","",IF($AC199="x1",IF(OR($L199=Basisblatt!$A$84,$Y199="ja"),"ja","nein"),"N/A"))</f>
        <v/>
      </c>
      <c r="B199" s="192" t="str">
        <f>IF($AC199="x2","",IF($AC199="x1",IF(OR($R199=Basisblatt!$A$84,$AA199="ja"),"ja","nein"),"N/A"))</f>
        <v/>
      </c>
      <c r="C199" s="188"/>
      <c r="D199" s="194"/>
      <c r="E199" s="144"/>
      <c r="F199" s="144"/>
      <c r="G199" s="145"/>
      <c r="H199" s="145"/>
      <c r="I199" s="145"/>
      <c r="J199" s="186"/>
      <c r="K199" s="181"/>
      <c r="L199" s="180" t="str">
        <f>IF($AC199="x1",IF(AND($H199=Basisblatt!$A$11,$J199&gt;=$E$8),Basisblatt!$A$85,Basisblatt!$A$84),"")</f>
        <v/>
      </c>
      <c r="M199" s="145"/>
      <c r="N199" s="145"/>
      <c r="O199" s="145"/>
      <c r="P199" s="178"/>
      <c r="Q199" s="181"/>
      <c r="R199" s="180" t="str">
        <f>IF($AC199="x1",IF(AND($H199=Basisblatt!$A$10,OR($J199&gt;=$E$8,$J199&gt;$E$10)),Basisblatt!$A$85,Basisblatt!$A$84),"")</f>
        <v/>
      </c>
      <c r="S199" s="145"/>
      <c r="T199" s="145"/>
      <c r="U199" s="145"/>
      <c r="V199" s="145"/>
      <c r="W199" s="178"/>
      <c r="X199" s="181"/>
      <c r="Y199" s="180" t="str">
        <f>IF(AND($AC199="x1",$L199=Basisblatt!$A$85),IF(OR($M199=Basisblatt!$A$38,AND($N199&lt;&gt;"",$N199&lt;=$AF199),$O199=Basisblatt!$A$43,AND($J199&lt;=$E$9,$P199=Basisblatt!$A$47))=TRUE,"ja","nein"),"")</f>
        <v/>
      </c>
      <c r="Z199" s="174"/>
      <c r="AA199" s="102" t="str">
        <f>IF(AND($AC199="x1",$R199=Basisblatt!$A$85),IF(OR(OR($S199=Basisblatt!$A$51,$S199=Basisblatt!$A$52,$S199=Basisblatt!$A$53,$S199=Basisblatt!$A$54,$S199=Basisblatt!$A$55),AND($T199&lt;&gt;"",$T199&lt;=AG199),AND(U199&lt;&gt;"",$U199&lt;=AH199),$V199=Basisblatt!$A226,$W199=Basisblatt!$A$47)=TRUE,"ja","nein"),"")</f>
        <v/>
      </c>
      <c r="AB199" s="102"/>
      <c r="AC199" s="175" t="str">
        <f t="shared" si="2"/>
        <v>x2</v>
      </c>
      <c r="AD199" s="161"/>
      <c r="AE199" s="19"/>
      <c r="AF199" s="106" t="str">
        <f>IF(AND($AC199="x1",$L199=Basisblatt!$A$85),VLOOKUP($G199,Basisblatt!$A$2:$B$5,2,FALSE),"")</f>
        <v/>
      </c>
      <c r="AG199" s="102" t="str">
        <f>IF(AND($AC199="x1",$R199=Basisblatt!$A$85),Basisblatt!$B$68,"")</f>
        <v/>
      </c>
      <c r="AH199" s="175" t="str">
        <f>IF(AND($AC199="x1",$R199=Basisblatt!$A$85),Basisblatt!$B$69,"")</f>
        <v/>
      </c>
    </row>
    <row r="200" spans="1:34" x14ac:dyDescent="0.25">
      <c r="A200" s="107" t="str">
        <f>IF($AC200="x2","",IF($AC200="x1",IF(OR($L200=Basisblatt!$A$84,$Y200="ja"),"ja","nein"),"N/A"))</f>
        <v/>
      </c>
      <c r="B200" s="192" t="str">
        <f>IF($AC200="x2","",IF($AC200="x1",IF(OR($R200=Basisblatt!$A$84,$AA200="ja"),"ja","nein"),"N/A"))</f>
        <v/>
      </c>
      <c r="C200" s="188"/>
      <c r="D200" s="194"/>
      <c r="E200" s="144"/>
      <c r="F200" s="144"/>
      <c r="G200" s="145"/>
      <c r="H200" s="145"/>
      <c r="I200" s="145"/>
      <c r="J200" s="186"/>
      <c r="K200" s="181"/>
      <c r="L200" s="180" t="str">
        <f>IF($AC200="x1",IF(AND($H200=Basisblatt!$A$11,$J200&gt;=$E$8),Basisblatt!$A$85,Basisblatt!$A$84),"")</f>
        <v/>
      </c>
      <c r="M200" s="145"/>
      <c r="N200" s="145"/>
      <c r="O200" s="145"/>
      <c r="P200" s="178"/>
      <c r="Q200" s="181"/>
      <c r="R200" s="180" t="str">
        <f>IF($AC200="x1",IF(AND($H200=Basisblatt!$A$10,OR($J200&gt;=$E$8,$J200&gt;$E$10)),Basisblatt!$A$85,Basisblatt!$A$84),"")</f>
        <v/>
      </c>
      <c r="S200" s="145"/>
      <c r="T200" s="145"/>
      <c r="U200" s="145"/>
      <c r="V200" s="145"/>
      <c r="W200" s="178"/>
      <c r="X200" s="181"/>
      <c r="Y200" s="180" t="str">
        <f>IF(AND($AC200="x1",$L200=Basisblatt!$A$85),IF(OR($M200=Basisblatt!$A$38,AND($N200&lt;&gt;"",$N200&lt;=$AF200),$O200=Basisblatt!$A$43,AND($J200&lt;=$E$9,$P200=Basisblatt!$A$47))=TRUE,"ja","nein"),"")</f>
        <v/>
      </c>
      <c r="Z200" s="174"/>
      <c r="AA200" s="102" t="str">
        <f>IF(AND($AC200="x1",$R200=Basisblatt!$A$85),IF(OR(OR($S200=Basisblatt!$A$51,$S200=Basisblatt!$A$52,$S200=Basisblatt!$A$53,$S200=Basisblatt!$A$54,$S200=Basisblatt!$A$55),AND($T200&lt;&gt;"",$T200&lt;=AG200),AND(U200&lt;&gt;"",$U200&lt;=AH200),$V200=Basisblatt!$A227,$W200=Basisblatt!$A$47)=TRUE,"ja","nein"),"")</f>
        <v/>
      </c>
      <c r="AB200" s="102"/>
      <c r="AC200" s="175" t="str">
        <f t="shared" si="2"/>
        <v>x2</v>
      </c>
      <c r="AD200" s="161"/>
      <c r="AE200" s="19"/>
      <c r="AF200" s="106" t="str">
        <f>IF(AND($AC200="x1",$L200=Basisblatt!$A$85),VLOOKUP($G200,Basisblatt!$A$2:$B$5,2,FALSE),"")</f>
        <v/>
      </c>
      <c r="AG200" s="102" t="str">
        <f>IF(AND($AC200="x1",$R200=Basisblatt!$A$85),Basisblatt!$B$68,"")</f>
        <v/>
      </c>
      <c r="AH200" s="175" t="str">
        <f>IF(AND($AC200="x1",$R200=Basisblatt!$A$85),Basisblatt!$B$69,"")</f>
        <v/>
      </c>
    </row>
    <row r="201" spans="1:34" x14ac:dyDescent="0.25">
      <c r="A201" s="107" t="str">
        <f>IF($AC201="x2","",IF($AC201="x1",IF(OR($L201=Basisblatt!$A$84,$Y201="ja"),"ja","nein"),"N/A"))</f>
        <v/>
      </c>
      <c r="B201" s="192" t="str">
        <f>IF($AC201="x2","",IF($AC201="x1",IF(OR($R201=Basisblatt!$A$84,$AA201="ja"),"ja","nein"),"N/A"))</f>
        <v/>
      </c>
      <c r="C201" s="188"/>
      <c r="D201" s="194"/>
      <c r="E201" s="144"/>
      <c r="F201" s="144"/>
      <c r="G201" s="145"/>
      <c r="H201" s="145"/>
      <c r="I201" s="145"/>
      <c r="J201" s="186"/>
      <c r="K201" s="181"/>
      <c r="L201" s="180" t="str">
        <f>IF($AC201="x1",IF(AND($H201=Basisblatt!$A$11,$J201&gt;=$E$8),Basisblatt!$A$85,Basisblatt!$A$84),"")</f>
        <v/>
      </c>
      <c r="M201" s="145"/>
      <c r="N201" s="145"/>
      <c r="O201" s="145"/>
      <c r="P201" s="178"/>
      <c r="Q201" s="181"/>
      <c r="R201" s="180" t="str">
        <f>IF($AC201="x1",IF(AND($H201=Basisblatt!$A$10,OR($J201&gt;=$E$8,$J201&gt;$E$10)),Basisblatt!$A$85,Basisblatt!$A$84),"")</f>
        <v/>
      </c>
      <c r="S201" s="145"/>
      <c r="T201" s="145"/>
      <c r="U201" s="145"/>
      <c r="V201" s="145"/>
      <c r="W201" s="178"/>
      <c r="X201" s="181"/>
      <c r="Y201" s="180" t="str">
        <f>IF(AND($AC201="x1",$L201=Basisblatt!$A$85),IF(OR($M201=Basisblatt!$A$38,AND($N201&lt;&gt;"",$N201&lt;=$AF201),$O201=Basisblatt!$A$43,AND($J201&lt;=$E$9,$P201=Basisblatt!$A$47))=TRUE,"ja","nein"),"")</f>
        <v/>
      </c>
      <c r="Z201" s="174"/>
      <c r="AA201" s="102" t="str">
        <f>IF(AND($AC201="x1",$R201=Basisblatt!$A$85),IF(OR(OR($S201=Basisblatt!$A$51,$S201=Basisblatt!$A$52,$S201=Basisblatt!$A$53,$S201=Basisblatt!$A$54,$S201=Basisblatt!$A$55),AND($T201&lt;&gt;"",$T201&lt;=AG201),AND(U201&lt;&gt;"",$U201&lt;=AH201),$V201=Basisblatt!$A228,$W201=Basisblatt!$A$47)=TRUE,"ja","nein"),"")</f>
        <v/>
      </c>
      <c r="AB201" s="102"/>
      <c r="AC201" s="175" t="str">
        <f t="shared" si="2"/>
        <v>x2</v>
      </c>
      <c r="AD201" s="161"/>
      <c r="AE201" s="19"/>
      <c r="AF201" s="106" t="str">
        <f>IF(AND($AC201="x1",$L201=Basisblatt!$A$85),VLOOKUP($G201,Basisblatt!$A$2:$B$5,2,FALSE),"")</f>
        <v/>
      </c>
      <c r="AG201" s="102" t="str">
        <f>IF(AND($AC201="x1",$R201=Basisblatt!$A$85),Basisblatt!$B$68,"")</f>
        <v/>
      </c>
      <c r="AH201" s="175" t="str">
        <f>IF(AND($AC201="x1",$R201=Basisblatt!$A$85),Basisblatt!$B$69,"")</f>
        <v/>
      </c>
    </row>
    <row r="202" spans="1:34" x14ac:dyDescent="0.25">
      <c r="A202" s="107" t="str">
        <f>IF($AC202="x2","",IF($AC202="x1",IF(OR($L202=Basisblatt!$A$84,$Y202="ja"),"ja","nein"),"N/A"))</f>
        <v/>
      </c>
      <c r="B202" s="192" t="str">
        <f>IF($AC202="x2","",IF($AC202="x1",IF(OR($R202=Basisblatt!$A$84,$AA202="ja"),"ja","nein"),"N/A"))</f>
        <v/>
      </c>
      <c r="C202" s="188"/>
      <c r="D202" s="194"/>
      <c r="E202" s="144"/>
      <c r="F202" s="144"/>
      <c r="G202" s="145"/>
      <c r="H202" s="145"/>
      <c r="I202" s="145"/>
      <c r="J202" s="186"/>
      <c r="K202" s="181"/>
      <c r="L202" s="180" t="str">
        <f>IF($AC202="x1",IF(AND($H202=Basisblatt!$A$11,$J202&gt;=$E$8),Basisblatt!$A$85,Basisblatt!$A$84),"")</f>
        <v/>
      </c>
      <c r="M202" s="145"/>
      <c r="N202" s="145"/>
      <c r="O202" s="145"/>
      <c r="P202" s="178"/>
      <c r="Q202" s="181"/>
      <c r="R202" s="180" t="str">
        <f>IF($AC202="x1",IF(AND($H202=Basisblatt!$A$10,OR($J202&gt;=$E$8,$J202&gt;$E$10)),Basisblatt!$A$85,Basisblatt!$A$84),"")</f>
        <v/>
      </c>
      <c r="S202" s="145"/>
      <c r="T202" s="145"/>
      <c r="U202" s="145"/>
      <c r="V202" s="145"/>
      <c r="W202" s="178"/>
      <c r="X202" s="181"/>
      <c r="Y202" s="180" t="str">
        <f>IF(AND($AC202="x1",$L202=Basisblatt!$A$85),IF(OR($M202=Basisblatt!$A$38,AND($N202&lt;&gt;"",$N202&lt;=$AF202),$O202=Basisblatt!$A$43,AND($J202&lt;=$E$9,$P202=Basisblatt!$A$47))=TRUE,"ja","nein"),"")</f>
        <v/>
      </c>
      <c r="Z202" s="174"/>
      <c r="AA202" s="102" t="str">
        <f>IF(AND($AC202="x1",$R202=Basisblatt!$A$85),IF(OR(OR($S202=Basisblatt!$A$51,$S202=Basisblatt!$A$52,$S202=Basisblatt!$A$53,$S202=Basisblatt!$A$54,$S202=Basisblatt!$A$55),AND($T202&lt;&gt;"",$T202&lt;=AG202),AND(U202&lt;&gt;"",$U202&lt;=AH202),$V202=Basisblatt!$A229,$W202=Basisblatt!$A$47)=TRUE,"ja","nein"),"")</f>
        <v/>
      </c>
      <c r="AB202" s="102"/>
      <c r="AC202" s="175" t="str">
        <f t="shared" si="2"/>
        <v>x2</v>
      </c>
      <c r="AD202" s="161"/>
      <c r="AE202" s="19"/>
      <c r="AF202" s="106" t="str">
        <f>IF(AND($AC202="x1",$L202=Basisblatt!$A$85),VLOOKUP($G202,Basisblatt!$A$2:$B$5,2,FALSE),"")</f>
        <v/>
      </c>
      <c r="AG202" s="102" t="str">
        <f>IF(AND($AC202="x1",$R202=Basisblatt!$A$85),Basisblatt!$B$68,"")</f>
        <v/>
      </c>
      <c r="AH202" s="175" t="str">
        <f>IF(AND($AC202="x1",$R202=Basisblatt!$A$85),Basisblatt!$B$69,"")</f>
        <v/>
      </c>
    </row>
    <row r="203" spans="1:34" x14ac:dyDescent="0.25">
      <c r="A203" s="107" t="str">
        <f>IF($AC203="x2","",IF($AC203="x1",IF(OR($L203=Basisblatt!$A$84,$Y203="ja"),"ja","nein"),"N/A"))</f>
        <v/>
      </c>
      <c r="B203" s="192" t="str">
        <f>IF($AC203="x2","",IF($AC203="x1",IF(OR($R203=Basisblatt!$A$84,$AA203="ja"),"ja","nein"),"N/A"))</f>
        <v/>
      </c>
      <c r="C203" s="188"/>
      <c r="D203" s="194"/>
      <c r="E203" s="144"/>
      <c r="F203" s="144"/>
      <c r="G203" s="145"/>
      <c r="H203" s="145"/>
      <c r="I203" s="145"/>
      <c r="J203" s="186"/>
      <c r="K203" s="181"/>
      <c r="L203" s="180" t="str">
        <f>IF($AC203="x1",IF(AND($H203=Basisblatt!$A$11,$J203&gt;=$E$8),Basisblatt!$A$85,Basisblatt!$A$84),"")</f>
        <v/>
      </c>
      <c r="M203" s="145"/>
      <c r="N203" s="145"/>
      <c r="O203" s="145"/>
      <c r="P203" s="178"/>
      <c r="Q203" s="181"/>
      <c r="R203" s="180" t="str">
        <f>IF($AC203="x1",IF(AND($H203=Basisblatt!$A$10,OR($J203&gt;=$E$8,$J203&gt;$E$10)),Basisblatt!$A$85,Basisblatt!$A$84),"")</f>
        <v/>
      </c>
      <c r="S203" s="145"/>
      <c r="T203" s="145"/>
      <c r="U203" s="145"/>
      <c r="V203" s="145"/>
      <c r="W203" s="178"/>
      <c r="X203" s="181"/>
      <c r="Y203" s="180" t="str">
        <f>IF(AND($AC203="x1",$L203=Basisblatt!$A$85),IF(OR($M203=Basisblatt!$A$38,AND($N203&lt;&gt;"",$N203&lt;=$AF203),$O203=Basisblatt!$A$43,AND($J203&lt;=$E$9,$P203=Basisblatt!$A$47))=TRUE,"ja","nein"),"")</f>
        <v/>
      </c>
      <c r="Z203" s="174"/>
      <c r="AA203" s="102" t="str">
        <f>IF(AND($AC203="x1",$R203=Basisblatt!$A$85),IF(OR(OR($S203=Basisblatt!$A$51,$S203=Basisblatt!$A$52,$S203=Basisblatt!$A$53,$S203=Basisblatt!$A$54,$S203=Basisblatt!$A$55),AND($T203&lt;&gt;"",$T203&lt;=AG203),AND(U203&lt;&gt;"",$U203&lt;=AH203),$V203=Basisblatt!$A230,$W203=Basisblatt!$A$47)=TRUE,"ja","nein"),"")</f>
        <v/>
      </c>
      <c r="AB203" s="102"/>
      <c r="AC203" s="175" t="str">
        <f t="shared" si="2"/>
        <v>x2</v>
      </c>
      <c r="AD203" s="161"/>
      <c r="AE203" s="19"/>
      <c r="AF203" s="106" t="str">
        <f>IF(AND($AC203="x1",$L203=Basisblatt!$A$85),VLOOKUP($G203,Basisblatt!$A$2:$B$5,2,FALSE),"")</f>
        <v/>
      </c>
      <c r="AG203" s="102" t="str">
        <f>IF(AND($AC203="x1",$R203=Basisblatt!$A$85),Basisblatt!$B$68,"")</f>
        <v/>
      </c>
      <c r="AH203" s="175" t="str">
        <f>IF(AND($AC203="x1",$R203=Basisblatt!$A$85),Basisblatt!$B$69,"")</f>
        <v/>
      </c>
    </row>
    <row r="204" spans="1:34" x14ac:dyDescent="0.25">
      <c r="A204" s="107" t="str">
        <f>IF($AC204="x2","",IF($AC204="x1",IF(OR($L204=Basisblatt!$A$84,$Y204="ja"),"ja","nein"),"N/A"))</f>
        <v/>
      </c>
      <c r="B204" s="192" t="str">
        <f>IF($AC204="x2","",IF($AC204="x1",IF(OR($R204=Basisblatt!$A$84,$AA204="ja"),"ja","nein"),"N/A"))</f>
        <v/>
      </c>
      <c r="C204" s="188"/>
      <c r="D204" s="194"/>
      <c r="E204" s="144"/>
      <c r="F204" s="144"/>
      <c r="G204" s="145"/>
      <c r="H204" s="145"/>
      <c r="I204" s="145"/>
      <c r="J204" s="186"/>
      <c r="K204" s="181"/>
      <c r="L204" s="180" t="str">
        <f>IF($AC204="x1",IF(AND($H204=Basisblatt!$A$11,$J204&gt;=$E$8),Basisblatt!$A$85,Basisblatt!$A$84),"")</f>
        <v/>
      </c>
      <c r="M204" s="145"/>
      <c r="N204" s="145"/>
      <c r="O204" s="145"/>
      <c r="P204" s="178"/>
      <c r="Q204" s="181"/>
      <c r="R204" s="180" t="str">
        <f>IF($AC204="x1",IF(AND($H204=Basisblatt!$A$10,OR($J204&gt;=$E$8,$J204&gt;$E$10)),Basisblatt!$A$85,Basisblatt!$A$84),"")</f>
        <v/>
      </c>
      <c r="S204" s="145"/>
      <c r="T204" s="145"/>
      <c r="U204" s="145"/>
      <c r="V204" s="145"/>
      <c r="W204" s="178"/>
      <c r="X204" s="181"/>
      <c r="Y204" s="180" t="str">
        <f>IF(AND($AC204="x1",$L204=Basisblatt!$A$85),IF(OR($M204=Basisblatt!$A$38,AND($N204&lt;&gt;"",$N204&lt;=$AF204),$O204=Basisblatt!$A$43,AND($J204&lt;=$E$9,$P204=Basisblatt!$A$47))=TRUE,"ja","nein"),"")</f>
        <v/>
      </c>
      <c r="Z204" s="174"/>
      <c r="AA204" s="102" t="str">
        <f>IF(AND($AC204="x1",$R204=Basisblatt!$A$85),IF(OR(OR($S204=Basisblatt!$A$51,$S204=Basisblatt!$A$52,$S204=Basisblatt!$A$53,$S204=Basisblatt!$A$54,$S204=Basisblatt!$A$55),AND($T204&lt;&gt;"",$T204&lt;=AG204),AND(U204&lt;&gt;"",$U204&lt;=AH204),$V204=Basisblatt!$A231,$W204=Basisblatt!$A$47)=TRUE,"ja","nein"),"")</f>
        <v/>
      </c>
      <c r="AB204" s="102"/>
      <c r="AC204" s="175" t="str">
        <f t="shared" si="2"/>
        <v>x2</v>
      </c>
      <c r="AD204" s="161"/>
      <c r="AE204" s="19"/>
      <c r="AF204" s="106" t="str">
        <f>IF(AND($AC204="x1",$L204=Basisblatt!$A$85),VLOOKUP($G204,Basisblatt!$A$2:$B$5,2,FALSE),"")</f>
        <v/>
      </c>
      <c r="AG204" s="102" t="str">
        <f>IF(AND($AC204="x1",$R204=Basisblatt!$A$85),Basisblatt!$B$68,"")</f>
        <v/>
      </c>
      <c r="AH204" s="175" t="str">
        <f>IF(AND($AC204="x1",$R204=Basisblatt!$A$85),Basisblatt!$B$69,"")</f>
        <v/>
      </c>
    </row>
    <row r="205" spans="1:34" x14ac:dyDescent="0.25">
      <c r="A205" s="107" t="str">
        <f>IF($AC205="x2","",IF($AC205="x1",IF(OR($L205=Basisblatt!$A$84,$Y205="ja"),"ja","nein"),"N/A"))</f>
        <v/>
      </c>
      <c r="B205" s="192" t="str">
        <f>IF($AC205="x2","",IF($AC205="x1",IF(OR($R205=Basisblatt!$A$84,$AA205="ja"),"ja","nein"),"N/A"))</f>
        <v/>
      </c>
      <c r="C205" s="188"/>
      <c r="D205" s="194"/>
      <c r="E205" s="144"/>
      <c r="F205" s="144"/>
      <c r="G205" s="145"/>
      <c r="H205" s="145"/>
      <c r="I205" s="145"/>
      <c r="J205" s="186"/>
      <c r="K205" s="181"/>
      <c r="L205" s="180" t="str">
        <f>IF($AC205="x1",IF(AND($H205=Basisblatt!$A$11,$J205&gt;=$E$8),Basisblatt!$A$85,Basisblatt!$A$84),"")</f>
        <v/>
      </c>
      <c r="M205" s="145"/>
      <c r="N205" s="145"/>
      <c r="O205" s="145"/>
      <c r="P205" s="178"/>
      <c r="Q205" s="181"/>
      <c r="R205" s="180" t="str">
        <f>IF($AC205="x1",IF(AND($H205=Basisblatt!$A$10,OR($J205&gt;=$E$8,$J205&gt;$E$10)),Basisblatt!$A$85,Basisblatt!$A$84),"")</f>
        <v/>
      </c>
      <c r="S205" s="145"/>
      <c r="T205" s="145"/>
      <c r="U205" s="145"/>
      <c r="V205" s="145"/>
      <c r="W205" s="178"/>
      <c r="X205" s="181"/>
      <c r="Y205" s="180" t="str">
        <f>IF(AND($AC205="x1",$L205=Basisblatt!$A$85),IF(OR($M205=Basisblatt!$A$38,AND($N205&lt;&gt;"",$N205&lt;=$AF205),$O205=Basisblatt!$A$43,AND($J205&lt;=$E$9,$P205=Basisblatt!$A$47))=TRUE,"ja","nein"),"")</f>
        <v/>
      </c>
      <c r="Z205" s="174"/>
      <c r="AA205" s="102" t="str">
        <f>IF(AND($AC205="x1",$R205=Basisblatt!$A$85),IF(OR(OR($S205=Basisblatt!$A$51,$S205=Basisblatt!$A$52,$S205=Basisblatt!$A$53,$S205=Basisblatt!$A$54,$S205=Basisblatt!$A$55),AND($T205&lt;&gt;"",$T205&lt;=AG205),AND(U205&lt;&gt;"",$U205&lt;=AH205),$V205=Basisblatt!$A232,$W205=Basisblatt!$A$47)=TRUE,"ja","nein"),"")</f>
        <v/>
      </c>
      <c r="AB205" s="102"/>
      <c r="AC205" s="175" t="str">
        <f t="shared" si="2"/>
        <v>x2</v>
      </c>
      <c r="AD205" s="161"/>
      <c r="AE205" s="19"/>
      <c r="AF205" s="106" t="str">
        <f>IF(AND($AC205="x1",$L205=Basisblatt!$A$85),VLOOKUP($G205,Basisblatt!$A$2:$B$5,2,FALSE),"")</f>
        <v/>
      </c>
      <c r="AG205" s="102" t="str">
        <f>IF(AND($AC205="x1",$R205=Basisblatt!$A$85),Basisblatt!$B$68,"")</f>
        <v/>
      </c>
      <c r="AH205" s="175" t="str">
        <f>IF(AND($AC205="x1",$R205=Basisblatt!$A$85),Basisblatt!$B$69,"")</f>
        <v/>
      </c>
    </row>
    <row r="206" spans="1:34" x14ac:dyDescent="0.25">
      <c r="A206" s="107" t="str">
        <f>IF($AC206="x2","",IF($AC206="x1",IF(OR($L206=Basisblatt!$A$84,$Y206="ja"),"ja","nein"),"N/A"))</f>
        <v/>
      </c>
      <c r="B206" s="192" t="str">
        <f>IF($AC206="x2","",IF($AC206="x1",IF(OR($R206=Basisblatt!$A$84,$AA206="ja"),"ja","nein"),"N/A"))</f>
        <v/>
      </c>
      <c r="C206" s="188"/>
      <c r="D206" s="194"/>
      <c r="E206" s="144"/>
      <c r="F206" s="144"/>
      <c r="G206" s="145"/>
      <c r="H206" s="145"/>
      <c r="I206" s="145"/>
      <c r="J206" s="186"/>
      <c r="K206" s="181"/>
      <c r="L206" s="180" t="str">
        <f>IF($AC206="x1",IF(AND($H206=Basisblatt!$A$11,$J206&gt;=$E$8),Basisblatt!$A$85,Basisblatt!$A$84),"")</f>
        <v/>
      </c>
      <c r="M206" s="145"/>
      <c r="N206" s="145"/>
      <c r="O206" s="145"/>
      <c r="P206" s="178"/>
      <c r="Q206" s="181"/>
      <c r="R206" s="180" t="str">
        <f>IF($AC206="x1",IF(AND($H206=Basisblatt!$A$10,OR($J206&gt;=$E$8,$J206&gt;$E$10)),Basisblatt!$A$85,Basisblatt!$A$84),"")</f>
        <v/>
      </c>
      <c r="S206" s="145"/>
      <c r="T206" s="145"/>
      <c r="U206" s="145"/>
      <c r="V206" s="145"/>
      <c r="W206" s="178"/>
      <c r="X206" s="181"/>
      <c r="Y206" s="180" t="str">
        <f>IF(AND($AC206="x1",$L206=Basisblatt!$A$85),IF(OR($M206=Basisblatt!$A$38,AND($N206&lt;&gt;"",$N206&lt;=$AF206),$O206=Basisblatt!$A$43,AND($J206&lt;=$E$9,$P206=Basisblatt!$A$47))=TRUE,"ja","nein"),"")</f>
        <v/>
      </c>
      <c r="Z206" s="174"/>
      <c r="AA206" s="102" t="str">
        <f>IF(AND($AC206="x1",$R206=Basisblatt!$A$85),IF(OR(OR($S206=Basisblatt!$A$51,$S206=Basisblatt!$A$52,$S206=Basisblatt!$A$53,$S206=Basisblatt!$A$54,$S206=Basisblatt!$A$55),AND($T206&lt;&gt;"",$T206&lt;=AG206),AND(U206&lt;&gt;"",$U206&lt;=AH206),$V206=Basisblatt!$A233,$W206=Basisblatt!$A$47)=TRUE,"ja","nein"),"")</f>
        <v/>
      </c>
      <c r="AB206" s="102"/>
      <c r="AC206" s="175" t="str">
        <f t="shared" si="2"/>
        <v>x2</v>
      </c>
      <c r="AD206" s="161"/>
      <c r="AE206" s="19"/>
      <c r="AF206" s="106" t="str">
        <f>IF(AND($AC206="x1",$L206=Basisblatt!$A$85),VLOOKUP($G206,Basisblatt!$A$2:$B$5,2,FALSE),"")</f>
        <v/>
      </c>
      <c r="AG206" s="102" t="str">
        <f>IF(AND($AC206="x1",$R206=Basisblatt!$A$85),Basisblatt!$B$68,"")</f>
        <v/>
      </c>
      <c r="AH206" s="175" t="str">
        <f>IF(AND($AC206="x1",$R206=Basisblatt!$A$85),Basisblatt!$B$69,"")</f>
        <v/>
      </c>
    </row>
    <row r="207" spans="1:34" x14ac:dyDescent="0.25">
      <c r="A207" s="107" t="str">
        <f>IF($AC207="x2","",IF($AC207="x1",IF(OR($L207=Basisblatt!$A$84,$Y207="ja"),"ja","nein"),"N/A"))</f>
        <v/>
      </c>
      <c r="B207" s="192" t="str">
        <f>IF($AC207="x2","",IF($AC207="x1",IF(OR($R207=Basisblatt!$A$84,$AA207="ja"),"ja","nein"),"N/A"))</f>
        <v/>
      </c>
      <c r="C207" s="188"/>
      <c r="D207" s="194"/>
      <c r="E207" s="144"/>
      <c r="F207" s="144"/>
      <c r="G207" s="145"/>
      <c r="H207" s="145"/>
      <c r="I207" s="145"/>
      <c r="J207" s="186"/>
      <c r="K207" s="181"/>
      <c r="L207" s="180" t="str">
        <f>IF($AC207="x1",IF(AND($H207=Basisblatt!$A$11,$J207&gt;=$E$8),Basisblatt!$A$85,Basisblatt!$A$84),"")</f>
        <v/>
      </c>
      <c r="M207" s="145"/>
      <c r="N207" s="145"/>
      <c r="O207" s="145"/>
      <c r="P207" s="178"/>
      <c r="Q207" s="181"/>
      <c r="R207" s="180" t="str">
        <f>IF($AC207="x1",IF(AND($H207=Basisblatt!$A$10,OR($J207&gt;=$E$8,$J207&gt;$E$10)),Basisblatt!$A$85,Basisblatt!$A$84),"")</f>
        <v/>
      </c>
      <c r="S207" s="145"/>
      <c r="T207" s="145"/>
      <c r="U207" s="145"/>
      <c r="V207" s="145"/>
      <c r="W207" s="178"/>
      <c r="X207" s="181"/>
      <c r="Y207" s="180" t="str">
        <f>IF(AND($AC207="x1",$L207=Basisblatt!$A$85),IF(OR($M207=Basisblatt!$A$38,AND($N207&lt;&gt;"",$N207&lt;=$AF207),$O207=Basisblatt!$A$43,AND($J207&lt;=$E$9,$P207=Basisblatt!$A$47))=TRUE,"ja","nein"),"")</f>
        <v/>
      </c>
      <c r="Z207" s="174"/>
      <c r="AA207" s="102" t="str">
        <f>IF(AND($AC207="x1",$R207=Basisblatt!$A$85),IF(OR(OR($S207=Basisblatt!$A$51,$S207=Basisblatt!$A$52,$S207=Basisblatt!$A$53,$S207=Basisblatt!$A$54,$S207=Basisblatt!$A$55),AND($T207&lt;&gt;"",$T207&lt;=AG207),AND(U207&lt;&gt;"",$U207&lt;=AH207),$V207=Basisblatt!$A234,$W207=Basisblatt!$A$47)=TRUE,"ja","nein"),"")</f>
        <v/>
      </c>
      <c r="AB207" s="102"/>
      <c r="AC207" s="175" t="str">
        <f t="shared" si="2"/>
        <v>x2</v>
      </c>
      <c r="AD207" s="161"/>
      <c r="AE207" s="19"/>
      <c r="AF207" s="106" t="str">
        <f>IF(AND($AC207="x1",$L207=Basisblatt!$A$85),VLOOKUP($G207,Basisblatt!$A$2:$B$5,2,FALSE),"")</f>
        <v/>
      </c>
      <c r="AG207" s="102" t="str">
        <f>IF(AND($AC207="x1",$R207=Basisblatt!$A$85),Basisblatt!$B$68,"")</f>
        <v/>
      </c>
      <c r="AH207" s="175" t="str">
        <f>IF(AND($AC207="x1",$R207=Basisblatt!$A$85),Basisblatt!$B$69,"")</f>
        <v/>
      </c>
    </row>
    <row r="208" spans="1:34" x14ac:dyDescent="0.25">
      <c r="A208" s="107" t="str">
        <f>IF($AC208="x2","",IF($AC208="x1",IF(OR($L208=Basisblatt!$A$84,$Y208="ja"),"ja","nein"),"N/A"))</f>
        <v/>
      </c>
      <c r="B208" s="192" t="str">
        <f>IF($AC208="x2","",IF($AC208="x1",IF(OR($R208=Basisblatt!$A$84,$AA208="ja"),"ja","nein"),"N/A"))</f>
        <v/>
      </c>
      <c r="C208" s="188"/>
      <c r="D208" s="194"/>
      <c r="E208" s="144"/>
      <c r="F208" s="144"/>
      <c r="G208" s="145"/>
      <c r="H208" s="145"/>
      <c r="I208" s="145"/>
      <c r="J208" s="186"/>
      <c r="K208" s="181"/>
      <c r="L208" s="180" t="str">
        <f>IF($AC208="x1",IF(AND($H208=Basisblatt!$A$11,$J208&gt;=$E$8),Basisblatt!$A$85,Basisblatt!$A$84),"")</f>
        <v/>
      </c>
      <c r="M208" s="145"/>
      <c r="N208" s="145"/>
      <c r="O208" s="145"/>
      <c r="P208" s="178"/>
      <c r="Q208" s="181"/>
      <c r="R208" s="180" t="str">
        <f>IF($AC208="x1",IF(AND($H208=Basisblatt!$A$10,OR($J208&gt;=$E$8,$J208&gt;$E$10)),Basisblatt!$A$85,Basisblatt!$A$84),"")</f>
        <v/>
      </c>
      <c r="S208" s="145"/>
      <c r="T208" s="145"/>
      <c r="U208" s="145"/>
      <c r="V208" s="145"/>
      <c r="W208" s="178"/>
      <c r="X208" s="181"/>
      <c r="Y208" s="180" t="str">
        <f>IF(AND($AC208="x1",$L208=Basisblatt!$A$85),IF(OR($M208=Basisblatt!$A$38,AND($N208&lt;&gt;"",$N208&lt;=$AF208),$O208=Basisblatt!$A$43,AND($J208&lt;=$E$9,$P208=Basisblatt!$A$47))=TRUE,"ja","nein"),"")</f>
        <v/>
      </c>
      <c r="Z208" s="174"/>
      <c r="AA208" s="102" t="str">
        <f>IF(AND($AC208="x1",$R208=Basisblatt!$A$85),IF(OR(OR($S208=Basisblatt!$A$51,$S208=Basisblatt!$A$52,$S208=Basisblatt!$A$53,$S208=Basisblatt!$A$54,$S208=Basisblatt!$A$55),AND($T208&lt;&gt;"",$T208&lt;=AG208),AND(U208&lt;&gt;"",$U208&lt;=AH208),$V208=Basisblatt!$A235,$W208=Basisblatt!$A$47)=TRUE,"ja","nein"),"")</f>
        <v/>
      </c>
      <c r="AB208" s="102"/>
      <c r="AC208" s="175" t="str">
        <f t="shared" si="2"/>
        <v>x2</v>
      </c>
      <c r="AD208" s="161"/>
      <c r="AE208" s="19"/>
      <c r="AF208" s="106" t="str">
        <f>IF(AND($AC208="x1",$L208=Basisblatt!$A$85),VLOOKUP($G208,Basisblatt!$A$2:$B$5,2,FALSE),"")</f>
        <v/>
      </c>
      <c r="AG208" s="102" t="str">
        <f>IF(AND($AC208="x1",$R208=Basisblatt!$A$85),Basisblatt!$B$68,"")</f>
        <v/>
      </c>
      <c r="AH208" s="175" t="str">
        <f>IF(AND($AC208="x1",$R208=Basisblatt!$A$85),Basisblatt!$B$69,"")</f>
        <v/>
      </c>
    </row>
    <row r="209" spans="1:34" x14ac:dyDescent="0.25">
      <c r="A209" s="107" t="str">
        <f>IF($AC209="x2","",IF($AC209="x1",IF(OR($L209=Basisblatt!$A$84,$Y209="ja"),"ja","nein"),"N/A"))</f>
        <v/>
      </c>
      <c r="B209" s="192" t="str">
        <f>IF($AC209="x2","",IF($AC209="x1",IF(OR($R209=Basisblatt!$A$84,$AA209="ja"),"ja","nein"),"N/A"))</f>
        <v/>
      </c>
      <c r="C209" s="188"/>
      <c r="D209" s="194"/>
      <c r="E209" s="144"/>
      <c r="F209" s="144"/>
      <c r="G209" s="145"/>
      <c r="H209" s="145"/>
      <c r="I209" s="145"/>
      <c r="J209" s="186"/>
      <c r="K209" s="181"/>
      <c r="L209" s="180" t="str">
        <f>IF($AC209="x1",IF(AND($H209=Basisblatt!$A$11,$J209&gt;=$E$8),Basisblatt!$A$85,Basisblatt!$A$84),"")</f>
        <v/>
      </c>
      <c r="M209" s="145"/>
      <c r="N209" s="145"/>
      <c r="O209" s="145"/>
      <c r="P209" s="178"/>
      <c r="Q209" s="181"/>
      <c r="R209" s="180" t="str">
        <f>IF($AC209="x1",IF(AND($H209=Basisblatt!$A$10,OR($J209&gt;=$E$8,$J209&gt;$E$10)),Basisblatt!$A$85,Basisblatt!$A$84),"")</f>
        <v/>
      </c>
      <c r="S209" s="145"/>
      <c r="T209" s="145"/>
      <c r="U209" s="145"/>
      <c r="V209" s="145"/>
      <c r="W209" s="178"/>
      <c r="X209" s="181"/>
      <c r="Y209" s="180" t="str">
        <f>IF(AND($AC209="x1",$L209=Basisblatt!$A$85),IF(OR($M209=Basisblatt!$A$38,AND($N209&lt;&gt;"",$N209&lt;=$AF209),$O209=Basisblatt!$A$43,AND($J209&lt;=$E$9,$P209=Basisblatt!$A$47))=TRUE,"ja","nein"),"")</f>
        <v/>
      </c>
      <c r="Z209" s="174"/>
      <c r="AA209" s="102" t="str">
        <f>IF(AND($AC209="x1",$R209=Basisblatt!$A$85),IF(OR(OR($S209=Basisblatt!$A$51,$S209=Basisblatt!$A$52,$S209=Basisblatt!$A$53,$S209=Basisblatt!$A$54,$S209=Basisblatt!$A$55),AND($T209&lt;&gt;"",$T209&lt;=AG209),AND(U209&lt;&gt;"",$U209&lt;=AH209),$V209=Basisblatt!$A236,$W209=Basisblatt!$A$47)=TRUE,"ja","nein"),"")</f>
        <v/>
      </c>
      <c r="AB209" s="102"/>
      <c r="AC209" s="175" t="str">
        <f t="shared" ref="AC209:AC272" si="3">IF(COUNTA($D209:$J209)=7,"x1",IF(COUNTA($D209:$J209)=0,"x2","o"))</f>
        <v>x2</v>
      </c>
      <c r="AD209" s="161"/>
      <c r="AE209" s="19"/>
      <c r="AF209" s="106" t="str">
        <f>IF(AND($AC209="x1",$L209=Basisblatt!$A$85),VLOOKUP($G209,Basisblatt!$A$2:$B$5,2,FALSE),"")</f>
        <v/>
      </c>
      <c r="AG209" s="102" t="str">
        <f>IF(AND($AC209="x1",$R209=Basisblatt!$A$85),Basisblatt!$B$68,"")</f>
        <v/>
      </c>
      <c r="AH209" s="175" t="str">
        <f>IF(AND($AC209="x1",$R209=Basisblatt!$A$85),Basisblatt!$B$69,"")</f>
        <v/>
      </c>
    </row>
    <row r="210" spans="1:34" x14ac:dyDescent="0.25">
      <c r="A210" s="107" t="str">
        <f>IF($AC210="x2","",IF($AC210="x1",IF(OR($L210=Basisblatt!$A$84,$Y210="ja"),"ja","nein"),"N/A"))</f>
        <v/>
      </c>
      <c r="B210" s="192" t="str">
        <f>IF($AC210="x2","",IF($AC210="x1",IF(OR($R210=Basisblatt!$A$84,$AA210="ja"),"ja","nein"),"N/A"))</f>
        <v/>
      </c>
      <c r="C210" s="188"/>
      <c r="D210" s="194"/>
      <c r="E210" s="144"/>
      <c r="F210" s="144"/>
      <c r="G210" s="145"/>
      <c r="H210" s="145"/>
      <c r="I210" s="145"/>
      <c r="J210" s="186"/>
      <c r="K210" s="181"/>
      <c r="L210" s="180" t="str">
        <f>IF($AC210="x1",IF(AND($H210=Basisblatt!$A$11,$J210&gt;=$E$8),Basisblatt!$A$85,Basisblatt!$A$84),"")</f>
        <v/>
      </c>
      <c r="M210" s="145"/>
      <c r="N210" s="145"/>
      <c r="O210" s="145"/>
      <c r="P210" s="178"/>
      <c r="Q210" s="181"/>
      <c r="R210" s="180" t="str">
        <f>IF($AC210="x1",IF(AND($H210=Basisblatt!$A$10,OR($J210&gt;=$E$8,$J210&gt;$E$10)),Basisblatt!$A$85,Basisblatt!$A$84),"")</f>
        <v/>
      </c>
      <c r="S210" s="145"/>
      <c r="T210" s="145"/>
      <c r="U210" s="145"/>
      <c r="V210" s="145"/>
      <c r="W210" s="178"/>
      <c r="X210" s="181"/>
      <c r="Y210" s="180" t="str">
        <f>IF(AND($AC210="x1",$L210=Basisblatt!$A$85),IF(OR($M210=Basisblatt!$A$38,AND($N210&lt;&gt;"",$N210&lt;=$AF210),$O210=Basisblatt!$A$43,AND($J210&lt;=$E$9,$P210=Basisblatt!$A$47))=TRUE,"ja","nein"),"")</f>
        <v/>
      </c>
      <c r="Z210" s="174"/>
      <c r="AA210" s="102" t="str">
        <f>IF(AND($AC210="x1",$R210=Basisblatt!$A$85),IF(OR(OR($S210=Basisblatt!$A$51,$S210=Basisblatt!$A$52,$S210=Basisblatt!$A$53,$S210=Basisblatt!$A$54,$S210=Basisblatt!$A$55),AND($T210&lt;&gt;"",$T210&lt;=AG210),AND(U210&lt;&gt;"",$U210&lt;=AH210),$V210=Basisblatt!$A237,$W210=Basisblatt!$A$47)=TRUE,"ja","nein"),"")</f>
        <v/>
      </c>
      <c r="AB210" s="102"/>
      <c r="AC210" s="175" t="str">
        <f t="shared" si="3"/>
        <v>x2</v>
      </c>
      <c r="AD210" s="161"/>
      <c r="AE210" s="19"/>
      <c r="AF210" s="106" t="str">
        <f>IF(AND($AC210="x1",$L210=Basisblatt!$A$85),VLOOKUP($G210,Basisblatt!$A$2:$B$5,2,FALSE),"")</f>
        <v/>
      </c>
      <c r="AG210" s="102" t="str">
        <f>IF(AND($AC210="x1",$R210=Basisblatt!$A$85),Basisblatt!$B$68,"")</f>
        <v/>
      </c>
      <c r="AH210" s="175" t="str">
        <f>IF(AND($AC210="x1",$R210=Basisblatt!$A$85),Basisblatt!$B$69,"")</f>
        <v/>
      </c>
    </row>
    <row r="211" spans="1:34" x14ac:dyDescent="0.25">
      <c r="A211" s="107" t="str">
        <f>IF($AC211="x2","",IF($AC211="x1",IF(OR($L211=Basisblatt!$A$84,$Y211="ja"),"ja","nein"),"N/A"))</f>
        <v/>
      </c>
      <c r="B211" s="192" t="str">
        <f>IF($AC211="x2","",IF($AC211="x1",IF(OR($R211=Basisblatt!$A$84,$AA211="ja"),"ja","nein"),"N/A"))</f>
        <v/>
      </c>
      <c r="C211" s="188"/>
      <c r="D211" s="194"/>
      <c r="E211" s="144"/>
      <c r="F211" s="144"/>
      <c r="G211" s="145"/>
      <c r="H211" s="145"/>
      <c r="I211" s="145"/>
      <c r="J211" s="186"/>
      <c r="K211" s="181"/>
      <c r="L211" s="180" t="str">
        <f>IF($AC211="x1",IF(AND($H211=Basisblatt!$A$11,$J211&gt;=$E$8),Basisblatt!$A$85,Basisblatt!$A$84),"")</f>
        <v/>
      </c>
      <c r="M211" s="145"/>
      <c r="N211" s="145"/>
      <c r="O211" s="145"/>
      <c r="P211" s="178"/>
      <c r="Q211" s="181"/>
      <c r="R211" s="180" t="str">
        <f>IF($AC211="x1",IF(AND($H211=Basisblatt!$A$10,OR($J211&gt;=$E$8,$J211&gt;$E$10)),Basisblatt!$A$85,Basisblatt!$A$84),"")</f>
        <v/>
      </c>
      <c r="S211" s="145"/>
      <c r="T211" s="145"/>
      <c r="U211" s="145"/>
      <c r="V211" s="145"/>
      <c r="W211" s="178"/>
      <c r="X211" s="181"/>
      <c r="Y211" s="180" t="str">
        <f>IF(AND($AC211="x1",$L211=Basisblatt!$A$85),IF(OR($M211=Basisblatt!$A$38,AND($N211&lt;&gt;"",$N211&lt;=$AF211),$O211=Basisblatt!$A$43,AND($J211&lt;=$E$9,$P211=Basisblatt!$A$47))=TRUE,"ja","nein"),"")</f>
        <v/>
      </c>
      <c r="Z211" s="174"/>
      <c r="AA211" s="102" t="str">
        <f>IF(AND($AC211="x1",$R211=Basisblatt!$A$85),IF(OR(OR($S211=Basisblatt!$A$51,$S211=Basisblatt!$A$52,$S211=Basisblatt!$A$53,$S211=Basisblatt!$A$54,$S211=Basisblatt!$A$55),AND($T211&lt;&gt;"",$T211&lt;=AG211),AND(U211&lt;&gt;"",$U211&lt;=AH211),$V211=Basisblatt!$A238,$W211=Basisblatt!$A$47)=TRUE,"ja","nein"),"")</f>
        <v/>
      </c>
      <c r="AB211" s="102"/>
      <c r="AC211" s="175" t="str">
        <f t="shared" si="3"/>
        <v>x2</v>
      </c>
      <c r="AD211" s="161"/>
      <c r="AE211" s="19"/>
      <c r="AF211" s="106" t="str">
        <f>IF(AND($AC211="x1",$L211=Basisblatt!$A$85),VLOOKUP($G211,Basisblatt!$A$2:$B$5,2,FALSE),"")</f>
        <v/>
      </c>
      <c r="AG211" s="102" t="str">
        <f>IF(AND($AC211="x1",$R211=Basisblatt!$A$85),Basisblatt!$B$68,"")</f>
        <v/>
      </c>
      <c r="AH211" s="175" t="str">
        <f>IF(AND($AC211="x1",$R211=Basisblatt!$A$85),Basisblatt!$B$69,"")</f>
        <v/>
      </c>
    </row>
    <row r="212" spans="1:34" x14ac:dyDescent="0.25">
      <c r="A212" s="107" t="str">
        <f>IF($AC212="x2","",IF($AC212="x1",IF(OR($L212=Basisblatt!$A$84,$Y212="ja"),"ja","nein"),"N/A"))</f>
        <v/>
      </c>
      <c r="B212" s="192" t="str">
        <f>IF($AC212="x2","",IF($AC212="x1",IF(OR($R212=Basisblatt!$A$84,$AA212="ja"),"ja","nein"),"N/A"))</f>
        <v/>
      </c>
      <c r="C212" s="188"/>
      <c r="D212" s="194"/>
      <c r="E212" s="144"/>
      <c r="F212" s="144"/>
      <c r="G212" s="145"/>
      <c r="H212" s="145"/>
      <c r="I212" s="145"/>
      <c r="J212" s="186"/>
      <c r="K212" s="181"/>
      <c r="L212" s="180" t="str">
        <f>IF($AC212="x1",IF(AND($H212=Basisblatt!$A$11,$J212&gt;=$E$8),Basisblatt!$A$85,Basisblatt!$A$84),"")</f>
        <v/>
      </c>
      <c r="M212" s="145"/>
      <c r="N212" s="145"/>
      <c r="O212" s="145"/>
      <c r="P212" s="178"/>
      <c r="Q212" s="181"/>
      <c r="R212" s="180" t="str">
        <f>IF($AC212="x1",IF(AND($H212=Basisblatt!$A$10,OR($J212&gt;=$E$8,$J212&gt;$E$10)),Basisblatt!$A$85,Basisblatt!$A$84),"")</f>
        <v/>
      </c>
      <c r="S212" s="145"/>
      <c r="T212" s="145"/>
      <c r="U212" s="145"/>
      <c r="V212" s="145"/>
      <c r="W212" s="178"/>
      <c r="X212" s="181"/>
      <c r="Y212" s="180" t="str">
        <f>IF(AND($AC212="x1",$L212=Basisblatt!$A$85),IF(OR($M212=Basisblatt!$A$38,AND($N212&lt;&gt;"",$N212&lt;=$AF212),$O212=Basisblatt!$A$43,AND($J212&lt;=$E$9,$P212=Basisblatt!$A$47))=TRUE,"ja","nein"),"")</f>
        <v/>
      </c>
      <c r="Z212" s="174"/>
      <c r="AA212" s="102" t="str">
        <f>IF(AND($AC212="x1",$R212=Basisblatt!$A$85),IF(OR(OR($S212=Basisblatt!$A$51,$S212=Basisblatt!$A$52,$S212=Basisblatt!$A$53,$S212=Basisblatt!$A$54,$S212=Basisblatt!$A$55),AND($T212&lt;&gt;"",$T212&lt;=AG212),AND(U212&lt;&gt;"",$U212&lt;=AH212),$V212=Basisblatt!$A239,$W212=Basisblatt!$A$47)=TRUE,"ja","nein"),"")</f>
        <v/>
      </c>
      <c r="AB212" s="102"/>
      <c r="AC212" s="175" t="str">
        <f t="shared" si="3"/>
        <v>x2</v>
      </c>
      <c r="AD212" s="161"/>
      <c r="AE212" s="19"/>
      <c r="AF212" s="106" t="str">
        <f>IF(AND($AC212="x1",$L212=Basisblatt!$A$85),VLOOKUP($G212,Basisblatt!$A$2:$B$5,2,FALSE),"")</f>
        <v/>
      </c>
      <c r="AG212" s="102" t="str">
        <f>IF(AND($AC212="x1",$R212=Basisblatt!$A$85),Basisblatt!$B$68,"")</f>
        <v/>
      </c>
      <c r="AH212" s="175" t="str">
        <f>IF(AND($AC212="x1",$R212=Basisblatt!$A$85),Basisblatt!$B$69,"")</f>
        <v/>
      </c>
    </row>
    <row r="213" spans="1:34" x14ac:dyDescent="0.25">
      <c r="A213" s="107" t="str">
        <f>IF($AC213="x2","",IF($AC213="x1",IF(OR($L213=Basisblatt!$A$84,$Y213="ja"),"ja","nein"),"N/A"))</f>
        <v/>
      </c>
      <c r="B213" s="192" t="str">
        <f>IF($AC213="x2","",IF($AC213="x1",IF(OR($R213=Basisblatt!$A$84,$AA213="ja"),"ja","nein"),"N/A"))</f>
        <v/>
      </c>
      <c r="C213" s="188"/>
      <c r="D213" s="194"/>
      <c r="E213" s="144"/>
      <c r="F213" s="144"/>
      <c r="G213" s="145"/>
      <c r="H213" s="145"/>
      <c r="I213" s="145"/>
      <c r="J213" s="186"/>
      <c r="K213" s="181"/>
      <c r="L213" s="180" t="str">
        <f>IF($AC213="x1",IF(AND($H213=Basisblatt!$A$11,$J213&gt;=$E$8),Basisblatt!$A$85,Basisblatt!$A$84),"")</f>
        <v/>
      </c>
      <c r="M213" s="145"/>
      <c r="N213" s="145"/>
      <c r="O213" s="145"/>
      <c r="P213" s="178"/>
      <c r="Q213" s="181"/>
      <c r="R213" s="180" t="str">
        <f>IF($AC213="x1",IF(AND($H213=Basisblatt!$A$10,OR($J213&gt;=$E$8,$J213&gt;$E$10)),Basisblatt!$A$85,Basisblatt!$A$84),"")</f>
        <v/>
      </c>
      <c r="S213" s="145"/>
      <c r="T213" s="145"/>
      <c r="U213" s="145"/>
      <c r="V213" s="145"/>
      <c r="W213" s="178"/>
      <c r="X213" s="181"/>
      <c r="Y213" s="180" t="str">
        <f>IF(AND($AC213="x1",$L213=Basisblatt!$A$85),IF(OR($M213=Basisblatt!$A$38,AND($N213&lt;&gt;"",$N213&lt;=$AF213),$O213=Basisblatt!$A$43,AND($J213&lt;=$E$9,$P213=Basisblatt!$A$47))=TRUE,"ja","nein"),"")</f>
        <v/>
      </c>
      <c r="Z213" s="174"/>
      <c r="AA213" s="102" t="str">
        <f>IF(AND($AC213="x1",$R213=Basisblatt!$A$85),IF(OR(OR($S213=Basisblatt!$A$51,$S213=Basisblatt!$A$52,$S213=Basisblatt!$A$53,$S213=Basisblatt!$A$54,$S213=Basisblatt!$A$55),AND($T213&lt;&gt;"",$T213&lt;=AG213),AND(U213&lt;&gt;"",$U213&lt;=AH213),$V213=Basisblatt!$A240,$W213=Basisblatt!$A$47)=TRUE,"ja","nein"),"")</f>
        <v/>
      </c>
      <c r="AB213" s="102"/>
      <c r="AC213" s="175" t="str">
        <f t="shared" si="3"/>
        <v>x2</v>
      </c>
      <c r="AD213" s="161"/>
      <c r="AE213" s="19"/>
      <c r="AF213" s="106" t="str">
        <f>IF(AND($AC213="x1",$L213=Basisblatt!$A$85),VLOOKUP($G213,Basisblatt!$A$2:$B$5,2,FALSE),"")</f>
        <v/>
      </c>
      <c r="AG213" s="102" t="str">
        <f>IF(AND($AC213="x1",$R213=Basisblatt!$A$85),Basisblatt!$B$68,"")</f>
        <v/>
      </c>
      <c r="AH213" s="175" t="str">
        <f>IF(AND($AC213="x1",$R213=Basisblatt!$A$85),Basisblatt!$B$69,"")</f>
        <v/>
      </c>
    </row>
    <row r="214" spans="1:34" x14ac:dyDescent="0.25">
      <c r="A214" s="107" t="str">
        <f>IF($AC214="x2","",IF($AC214="x1",IF(OR($L214=Basisblatt!$A$84,$Y214="ja"),"ja","nein"),"N/A"))</f>
        <v/>
      </c>
      <c r="B214" s="192" t="str">
        <f>IF($AC214="x2","",IF($AC214="x1",IF(OR($R214=Basisblatt!$A$84,$AA214="ja"),"ja","nein"),"N/A"))</f>
        <v/>
      </c>
      <c r="C214" s="188"/>
      <c r="D214" s="194"/>
      <c r="E214" s="144"/>
      <c r="F214" s="144"/>
      <c r="G214" s="145"/>
      <c r="H214" s="145"/>
      <c r="I214" s="145"/>
      <c r="J214" s="186"/>
      <c r="K214" s="181"/>
      <c r="L214" s="180" t="str">
        <f>IF($AC214="x1",IF(AND($H214=Basisblatt!$A$11,$J214&gt;=$E$8),Basisblatt!$A$85,Basisblatt!$A$84),"")</f>
        <v/>
      </c>
      <c r="M214" s="145"/>
      <c r="N214" s="145"/>
      <c r="O214" s="145"/>
      <c r="P214" s="178"/>
      <c r="Q214" s="181"/>
      <c r="R214" s="180" t="str">
        <f>IF($AC214="x1",IF(AND($H214=Basisblatt!$A$10,OR($J214&gt;=$E$8,$J214&gt;$E$10)),Basisblatt!$A$85,Basisblatt!$A$84),"")</f>
        <v/>
      </c>
      <c r="S214" s="145"/>
      <c r="T214" s="145"/>
      <c r="U214" s="145"/>
      <c r="V214" s="145"/>
      <c r="W214" s="178"/>
      <c r="X214" s="181"/>
      <c r="Y214" s="180" t="str">
        <f>IF(AND($AC214="x1",$L214=Basisblatt!$A$85),IF(OR($M214=Basisblatt!$A$38,AND($N214&lt;&gt;"",$N214&lt;=$AF214),$O214=Basisblatt!$A$43,AND($J214&lt;=$E$9,$P214=Basisblatt!$A$47))=TRUE,"ja","nein"),"")</f>
        <v/>
      </c>
      <c r="Z214" s="174"/>
      <c r="AA214" s="102" t="str">
        <f>IF(AND($AC214="x1",$R214=Basisblatt!$A$85),IF(OR(OR($S214=Basisblatt!$A$51,$S214=Basisblatt!$A$52,$S214=Basisblatt!$A$53,$S214=Basisblatt!$A$54,$S214=Basisblatt!$A$55),AND($T214&lt;&gt;"",$T214&lt;=AG214),AND(U214&lt;&gt;"",$U214&lt;=AH214),$V214=Basisblatt!$A241,$W214=Basisblatt!$A$47)=TRUE,"ja","nein"),"")</f>
        <v/>
      </c>
      <c r="AB214" s="102"/>
      <c r="AC214" s="175" t="str">
        <f t="shared" si="3"/>
        <v>x2</v>
      </c>
      <c r="AD214" s="161"/>
      <c r="AE214" s="19"/>
      <c r="AF214" s="106" t="str">
        <f>IF(AND($AC214="x1",$L214=Basisblatt!$A$85),VLOOKUP($G214,Basisblatt!$A$2:$B$5,2,FALSE),"")</f>
        <v/>
      </c>
      <c r="AG214" s="102" t="str">
        <f>IF(AND($AC214="x1",$R214=Basisblatt!$A$85),Basisblatt!$B$68,"")</f>
        <v/>
      </c>
      <c r="AH214" s="175" t="str">
        <f>IF(AND($AC214="x1",$R214=Basisblatt!$A$85),Basisblatt!$B$69,"")</f>
        <v/>
      </c>
    </row>
    <row r="215" spans="1:34" x14ac:dyDescent="0.25">
      <c r="A215" s="107" t="str">
        <f>IF($AC215="x2","",IF($AC215="x1",IF(OR($L215=Basisblatt!$A$84,$Y215="ja"),"ja","nein"),"N/A"))</f>
        <v/>
      </c>
      <c r="B215" s="192" t="str">
        <f>IF($AC215="x2","",IF($AC215="x1",IF(OR($R215=Basisblatt!$A$84,$AA215="ja"),"ja","nein"),"N/A"))</f>
        <v/>
      </c>
      <c r="C215" s="188"/>
      <c r="D215" s="194"/>
      <c r="E215" s="144"/>
      <c r="F215" s="144"/>
      <c r="G215" s="145"/>
      <c r="H215" s="145"/>
      <c r="I215" s="145"/>
      <c r="J215" s="186"/>
      <c r="K215" s="181"/>
      <c r="L215" s="180" t="str">
        <f>IF($AC215="x1",IF(AND($H215=Basisblatt!$A$11,$J215&gt;=$E$8),Basisblatt!$A$85,Basisblatt!$A$84),"")</f>
        <v/>
      </c>
      <c r="M215" s="145"/>
      <c r="N215" s="145"/>
      <c r="O215" s="145"/>
      <c r="P215" s="178"/>
      <c r="Q215" s="181"/>
      <c r="R215" s="180" t="str">
        <f>IF($AC215="x1",IF(AND($H215=Basisblatt!$A$10,OR($J215&gt;=$E$8,$J215&gt;$E$10)),Basisblatt!$A$85,Basisblatt!$A$84),"")</f>
        <v/>
      </c>
      <c r="S215" s="145"/>
      <c r="T215" s="145"/>
      <c r="U215" s="145"/>
      <c r="V215" s="145"/>
      <c r="W215" s="178"/>
      <c r="X215" s="181"/>
      <c r="Y215" s="180" t="str">
        <f>IF(AND($AC215="x1",$L215=Basisblatt!$A$85),IF(OR($M215=Basisblatt!$A$38,AND($N215&lt;&gt;"",$N215&lt;=$AF215),$O215=Basisblatt!$A$43,AND($J215&lt;=$E$9,$P215=Basisblatt!$A$47))=TRUE,"ja","nein"),"")</f>
        <v/>
      </c>
      <c r="Z215" s="174"/>
      <c r="AA215" s="102" t="str">
        <f>IF(AND($AC215="x1",$R215=Basisblatt!$A$85),IF(OR(OR($S215=Basisblatt!$A$51,$S215=Basisblatt!$A$52,$S215=Basisblatt!$A$53,$S215=Basisblatt!$A$54,$S215=Basisblatt!$A$55),AND($T215&lt;&gt;"",$T215&lt;=AG215),AND(U215&lt;&gt;"",$U215&lt;=AH215),$V215=Basisblatt!$A242,$W215=Basisblatt!$A$47)=TRUE,"ja","nein"),"")</f>
        <v/>
      </c>
      <c r="AB215" s="102"/>
      <c r="AC215" s="175" t="str">
        <f t="shared" si="3"/>
        <v>x2</v>
      </c>
      <c r="AD215" s="161"/>
      <c r="AE215" s="19"/>
      <c r="AF215" s="106" t="str">
        <f>IF(AND($AC215="x1",$L215=Basisblatt!$A$85),VLOOKUP($G215,Basisblatt!$A$2:$B$5,2,FALSE),"")</f>
        <v/>
      </c>
      <c r="AG215" s="102" t="str">
        <f>IF(AND($AC215="x1",$R215=Basisblatt!$A$85),Basisblatt!$B$68,"")</f>
        <v/>
      </c>
      <c r="AH215" s="175" t="str">
        <f>IF(AND($AC215="x1",$R215=Basisblatt!$A$85),Basisblatt!$B$69,"")</f>
        <v/>
      </c>
    </row>
    <row r="216" spans="1:34" x14ac:dyDescent="0.25">
      <c r="A216" s="107" t="str">
        <f>IF($AC216="x2","",IF($AC216="x1",IF(OR($L216=Basisblatt!$A$84,$Y216="ja"),"ja","nein"),"N/A"))</f>
        <v/>
      </c>
      <c r="B216" s="192" t="str">
        <f>IF($AC216="x2","",IF($AC216="x1",IF(OR($R216=Basisblatt!$A$84,$AA216="ja"),"ja","nein"),"N/A"))</f>
        <v/>
      </c>
      <c r="C216" s="188"/>
      <c r="D216" s="194"/>
      <c r="E216" s="144"/>
      <c r="F216" s="144"/>
      <c r="G216" s="145"/>
      <c r="H216" s="145"/>
      <c r="I216" s="145"/>
      <c r="J216" s="186"/>
      <c r="K216" s="181"/>
      <c r="L216" s="180" t="str">
        <f>IF($AC216="x1",IF(AND($H216=Basisblatt!$A$11,$J216&gt;=$E$8),Basisblatt!$A$85,Basisblatt!$A$84),"")</f>
        <v/>
      </c>
      <c r="M216" s="145"/>
      <c r="N216" s="145"/>
      <c r="O216" s="145"/>
      <c r="P216" s="178"/>
      <c r="Q216" s="181"/>
      <c r="R216" s="180" t="str">
        <f>IF($AC216="x1",IF(AND($H216=Basisblatt!$A$10,OR($J216&gt;=$E$8,$J216&gt;$E$10)),Basisblatt!$A$85,Basisblatt!$A$84),"")</f>
        <v/>
      </c>
      <c r="S216" s="145"/>
      <c r="T216" s="145"/>
      <c r="U216" s="145"/>
      <c r="V216" s="145"/>
      <c r="W216" s="178"/>
      <c r="X216" s="181"/>
      <c r="Y216" s="180" t="str">
        <f>IF(AND($AC216="x1",$L216=Basisblatt!$A$85),IF(OR($M216=Basisblatt!$A$38,AND($N216&lt;&gt;"",$N216&lt;=$AF216),$O216=Basisblatt!$A$43,AND($J216&lt;=$E$9,$P216=Basisblatt!$A$47))=TRUE,"ja","nein"),"")</f>
        <v/>
      </c>
      <c r="Z216" s="174"/>
      <c r="AA216" s="102" t="str">
        <f>IF(AND($AC216="x1",$R216=Basisblatt!$A$85),IF(OR(OR($S216=Basisblatt!$A$51,$S216=Basisblatt!$A$52,$S216=Basisblatt!$A$53,$S216=Basisblatt!$A$54,$S216=Basisblatt!$A$55),AND($T216&lt;&gt;"",$T216&lt;=AG216),AND(U216&lt;&gt;"",$U216&lt;=AH216),$V216=Basisblatt!$A243,$W216=Basisblatt!$A$47)=TRUE,"ja","nein"),"")</f>
        <v/>
      </c>
      <c r="AB216" s="102"/>
      <c r="AC216" s="175" t="str">
        <f t="shared" si="3"/>
        <v>x2</v>
      </c>
      <c r="AD216" s="161"/>
      <c r="AE216" s="19"/>
      <c r="AF216" s="106" t="str">
        <f>IF(AND($AC216="x1",$L216=Basisblatt!$A$85),VLOOKUP($G216,Basisblatt!$A$2:$B$5,2,FALSE),"")</f>
        <v/>
      </c>
      <c r="AG216" s="102" t="str">
        <f>IF(AND($AC216="x1",$R216=Basisblatt!$A$85),Basisblatt!$B$68,"")</f>
        <v/>
      </c>
      <c r="AH216" s="175" t="str">
        <f>IF(AND($AC216="x1",$R216=Basisblatt!$A$85),Basisblatt!$B$69,"")</f>
        <v/>
      </c>
    </row>
    <row r="217" spans="1:34" x14ac:dyDescent="0.25">
      <c r="A217" s="107" t="str">
        <f>IF($AC217="x2","",IF($AC217="x1",IF(OR($L217=Basisblatt!$A$84,$Y217="ja"),"ja","nein"),"N/A"))</f>
        <v/>
      </c>
      <c r="B217" s="192" t="str">
        <f>IF($AC217="x2","",IF($AC217="x1",IF(OR($R217=Basisblatt!$A$84,$AA217="ja"),"ja","nein"),"N/A"))</f>
        <v/>
      </c>
      <c r="C217" s="188"/>
      <c r="D217" s="194"/>
      <c r="E217" s="144"/>
      <c r="F217" s="144"/>
      <c r="G217" s="145"/>
      <c r="H217" s="145"/>
      <c r="I217" s="145"/>
      <c r="J217" s="186"/>
      <c r="K217" s="181"/>
      <c r="L217" s="180" t="str">
        <f>IF($AC217="x1",IF(AND($H217=Basisblatt!$A$11,$J217&gt;=$E$8),Basisblatt!$A$85,Basisblatt!$A$84),"")</f>
        <v/>
      </c>
      <c r="M217" s="145"/>
      <c r="N217" s="145"/>
      <c r="O217" s="145"/>
      <c r="P217" s="178"/>
      <c r="Q217" s="181"/>
      <c r="R217" s="180" t="str">
        <f>IF($AC217="x1",IF(AND($H217=Basisblatt!$A$10,OR($J217&gt;=$E$8,$J217&gt;$E$10)),Basisblatt!$A$85,Basisblatt!$A$84),"")</f>
        <v/>
      </c>
      <c r="S217" s="145"/>
      <c r="T217" s="145"/>
      <c r="U217" s="145"/>
      <c r="V217" s="145"/>
      <c r="W217" s="178"/>
      <c r="X217" s="181"/>
      <c r="Y217" s="180" t="str">
        <f>IF(AND($AC217="x1",$L217=Basisblatt!$A$85),IF(OR($M217=Basisblatt!$A$38,AND($N217&lt;&gt;"",$N217&lt;=$AF217),$O217=Basisblatt!$A$43,AND($J217&lt;=$E$9,$P217=Basisblatt!$A$47))=TRUE,"ja","nein"),"")</f>
        <v/>
      </c>
      <c r="Z217" s="174"/>
      <c r="AA217" s="102" t="str">
        <f>IF(AND($AC217="x1",$R217=Basisblatt!$A$85),IF(OR(OR($S217=Basisblatt!$A$51,$S217=Basisblatt!$A$52,$S217=Basisblatt!$A$53,$S217=Basisblatt!$A$54,$S217=Basisblatt!$A$55),AND($T217&lt;&gt;"",$T217&lt;=AG217),AND(U217&lt;&gt;"",$U217&lt;=AH217),$V217=Basisblatt!$A244,$W217=Basisblatt!$A$47)=TRUE,"ja","nein"),"")</f>
        <v/>
      </c>
      <c r="AB217" s="102"/>
      <c r="AC217" s="175" t="str">
        <f t="shared" si="3"/>
        <v>x2</v>
      </c>
      <c r="AD217" s="161"/>
      <c r="AE217" s="19"/>
      <c r="AF217" s="106" t="str">
        <f>IF(AND($AC217="x1",$L217=Basisblatt!$A$85),VLOOKUP($G217,Basisblatt!$A$2:$B$5,2,FALSE),"")</f>
        <v/>
      </c>
      <c r="AG217" s="102" t="str">
        <f>IF(AND($AC217="x1",$R217=Basisblatt!$A$85),Basisblatt!$B$68,"")</f>
        <v/>
      </c>
      <c r="AH217" s="175" t="str">
        <f>IF(AND($AC217="x1",$R217=Basisblatt!$A$85),Basisblatt!$B$69,"")</f>
        <v/>
      </c>
    </row>
    <row r="218" spans="1:34" x14ac:dyDescent="0.25">
      <c r="A218" s="107" t="str">
        <f>IF($AC218="x2","",IF($AC218="x1",IF(OR($L218=Basisblatt!$A$84,$Y218="ja"),"ja","nein"),"N/A"))</f>
        <v/>
      </c>
      <c r="B218" s="192" t="str">
        <f>IF($AC218="x2","",IF($AC218="x1",IF(OR($R218=Basisblatt!$A$84,$AA218="ja"),"ja","nein"),"N/A"))</f>
        <v/>
      </c>
      <c r="C218" s="188"/>
      <c r="D218" s="194"/>
      <c r="E218" s="144"/>
      <c r="F218" s="144"/>
      <c r="G218" s="145"/>
      <c r="H218" s="145"/>
      <c r="I218" s="145"/>
      <c r="J218" s="186"/>
      <c r="K218" s="181"/>
      <c r="L218" s="180" t="str">
        <f>IF($AC218="x1",IF(AND($H218=Basisblatt!$A$11,$J218&gt;=$E$8),Basisblatt!$A$85,Basisblatt!$A$84),"")</f>
        <v/>
      </c>
      <c r="M218" s="145"/>
      <c r="N218" s="145"/>
      <c r="O218" s="145"/>
      <c r="P218" s="178"/>
      <c r="Q218" s="181"/>
      <c r="R218" s="180" t="str">
        <f>IF($AC218="x1",IF(AND($H218=Basisblatt!$A$10,OR($J218&gt;=$E$8,$J218&gt;$E$10)),Basisblatt!$A$85,Basisblatt!$A$84),"")</f>
        <v/>
      </c>
      <c r="S218" s="145"/>
      <c r="T218" s="145"/>
      <c r="U218" s="145"/>
      <c r="V218" s="145"/>
      <c r="W218" s="178"/>
      <c r="X218" s="181"/>
      <c r="Y218" s="180" t="str">
        <f>IF(AND($AC218="x1",$L218=Basisblatt!$A$85),IF(OR($M218=Basisblatt!$A$38,AND($N218&lt;&gt;"",$N218&lt;=$AF218),$O218=Basisblatt!$A$43,AND($J218&lt;=$E$9,$P218=Basisblatt!$A$47))=TRUE,"ja","nein"),"")</f>
        <v/>
      </c>
      <c r="Z218" s="174"/>
      <c r="AA218" s="102" t="str">
        <f>IF(AND($AC218="x1",$R218=Basisblatt!$A$85),IF(OR(OR($S218=Basisblatt!$A$51,$S218=Basisblatt!$A$52,$S218=Basisblatt!$A$53,$S218=Basisblatt!$A$54,$S218=Basisblatt!$A$55),AND($T218&lt;&gt;"",$T218&lt;=AG218),AND(U218&lt;&gt;"",$U218&lt;=AH218),$V218=Basisblatt!$A245,$W218=Basisblatt!$A$47)=TRUE,"ja","nein"),"")</f>
        <v/>
      </c>
      <c r="AB218" s="102"/>
      <c r="AC218" s="175" t="str">
        <f t="shared" si="3"/>
        <v>x2</v>
      </c>
      <c r="AD218" s="161"/>
      <c r="AE218" s="19"/>
      <c r="AF218" s="106" t="str">
        <f>IF(AND($AC218="x1",$L218=Basisblatt!$A$85),VLOOKUP($G218,Basisblatt!$A$2:$B$5,2,FALSE),"")</f>
        <v/>
      </c>
      <c r="AG218" s="102" t="str">
        <f>IF(AND($AC218="x1",$R218=Basisblatt!$A$85),Basisblatt!$B$68,"")</f>
        <v/>
      </c>
      <c r="AH218" s="175" t="str">
        <f>IF(AND($AC218="x1",$R218=Basisblatt!$A$85),Basisblatt!$B$69,"")</f>
        <v/>
      </c>
    </row>
    <row r="219" spans="1:34" x14ac:dyDescent="0.25">
      <c r="A219" s="107" t="str">
        <f>IF($AC219="x2","",IF($AC219="x1",IF(OR($L219=Basisblatt!$A$84,$Y219="ja"),"ja","nein"),"N/A"))</f>
        <v/>
      </c>
      <c r="B219" s="192" t="str">
        <f>IF($AC219="x2","",IF($AC219="x1",IF(OR($R219=Basisblatt!$A$84,$AA219="ja"),"ja","nein"),"N/A"))</f>
        <v/>
      </c>
      <c r="C219" s="188"/>
      <c r="D219" s="194"/>
      <c r="E219" s="144"/>
      <c r="F219" s="144"/>
      <c r="G219" s="145"/>
      <c r="H219" s="145"/>
      <c r="I219" s="145"/>
      <c r="J219" s="186"/>
      <c r="K219" s="181"/>
      <c r="L219" s="180" t="str">
        <f>IF($AC219="x1",IF(AND($H219=Basisblatt!$A$11,$J219&gt;=$E$8),Basisblatt!$A$85,Basisblatt!$A$84),"")</f>
        <v/>
      </c>
      <c r="M219" s="145"/>
      <c r="N219" s="145"/>
      <c r="O219" s="145"/>
      <c r="P219" s="178"/>
      <c r="Q219" s="181"/>
      <c r="R219" s="180" t="str">
        <f>IF($AC219="x1",IF(AND($H219=Basisblatt!$A$10,OR($J219&gt;=$E$8,$J219&gt;$E$10)),Basisblatt!$A$85,Basisblatt!$A$84),"")</f>
        <v/>
      </c>
      <c r="S219" s="145"/>
      <c r="T219" s="145"/>
      <c r="U219" s="145"/>
      <c r="V219" s="145"/>
      <c r="W219" s="178"/>
      <c r="X219" s="181"/>
      <c r="Y219" s="180" t="str">
        <f>IF(AND($AC219="x1",$L219=Basisblatt!$A$85),IF(OR($M219=Basisblatt!$A$38,AND($N219&lt;&gt;"",$N219&lt;=$AF219),$O219=Basisblatt!$A$43,AND($J219&lt;=$E$9,$P219=Basisblatt!$A$47))=TRUE,"ja","nein"),"")</f>
        <v/>
      </c>
      <c r="Z219" s="174"/>
      <c r="AA219" s="102" t="str">
        <f>IF(AND($AC219="x1",$R219=Basisblatt!$A$85),IF(OR(OR($S219=Basisblatt!$A$51,$S219=Basisblatt!$A$52,$S219=Basisblatt!$A$53,$S219=Basisblatt!$A$54,$S219=Basisblatt!$A$55),AND($T219&lt;&gt;"",$T219&lt;=AG219),AND(U219&lt;&gt;"",$U219&lt;=AH219),$V219=Basisblatt!$A246,$W219=Basisblatt!$A$47)=TRUE,"ja","nein"),"")</f>
        <v/>
      </c>
      <c r="AB219" s="102"/>
      <c r="AC219" s="175" t="str">
        <f t="shared" si="3"/>
        <v>x2</v>
      </c>
      <c r="AD219" s="161"/>
      <c r="AE219" s="19"/>
      <c r="AF219" s="106" t="str">
        <f>IF(AND($AC219="x1",$L219=Basisblatt!$A$85),VLOOKUP($G219,Basisblatt!$A$2:$B$5,2,FALSE),"")</f>
        <v/>
      </c>
      <c r="AG219" s="102" t="str">
        <f>IF(AND($AC219="x1",$R219=Basisblatt!$A$85),Basisblatt!$B$68,"")</f>
        <v/>
      </c>
      <c r="AH219" s="175" t="str">
        <f>IF(AND($AC219="x1",$R219=Basisblatt!$A$85),Basisblatt!$B$69,"")</f>
        <v/>
      </c>
    </row>
    <row r="220" spans="1:34" x14ac:dyDescent="0.25">
      <c r="A220" s="107" t="str">
        <f>IF($AC220="x2","",IF($AC220="x1",IF(OR($L220=Basisblatt!$A$84,$Y220="ja"),"ja","nein"),"N/A"))</f>
        <v/>
      </c>
      <c r="B220" s="192" t="str">
        <f>IF($AC220="x2","",IF($AC220="x1",IF(OR($R220=Basisblatt!$A$84,$AA220="ja"),"ja","nein"),"N/A"))</f>
        <v/>
      </c>
      <c r="C220" s="188"/>
      <c r="D220" s="194"/>
      <c r="E220" s="144"/>
      <c r="F220" s="144"/>
      <c r="G220" s="145"/>
      <c r="H220" s="145"/>
      <c r="I220" s="145"/>
      <c r="J220" s="186"/>
      <c r="K220" s="181"/>
      <c r="L220" s="180" t="str">
        <f>IF($AC220="x1",IF(AND($H220=Basisblatt!$A$11,$J220&gt;=$E$8),Basisblatt!$A$85,Basisblatt!$A$84),"")</f>
        <v/>
      </c>
      <c r="M220" s="145"/>
      <c r="N220" s="145"/>
      <c r="O220" s="145"/>
      <c r="P220" s="178"/>
      <c r="Q220" s="181"/>
      <c r="R220" s="180" t="str">
        <f>IF($AC220="x1",IF(AND($H220=Basisblatt!$A$10,OR($J220&gt;=$E$8,$J220&gt;$E$10)),Basisblatt!$A$85,Basisblatt!$A$84),"")</f>
        <v/>
      </c>
      <c r="S220" s="145"/>
      <c r="T220" s="145"/>
      <c r="U220" s="145"/>
      <c r="V220" s="145"/>
      <c r="W220" s="178"/>
      <c r="X220" s="181"/>
      <c r="Y220" s="180" t="str">
        <f>IF(AND($AC220="x1",$L220=Basisblatt!$A$85),IF(OR($M220=Basisblatt!$A$38,AND($N220&lt;&gt;"",$N220&lt;=$AF220),$O220=Basisblatt!$A$43,AND($J220&lt;=$E$9,$P220=Basisblatt!$A$47))=TRUE,"ja","nein"),"")</f>
        <v/>
      </c>
      <c r="Z220" s="174"/>
      <c r="AA220" s="102" t="str">
        <f>IF(AND($AC220="x1",$R220=Basisblatt!$A$85),IF(OR(OR($S220=Basisblatt!$A$51,$S220=Basisblatt!$A$52,$S220=Basisblatt!$A$53,$S220=Basisblatt!$A$54,$S220=Basisblatt!$A$55),AND($T220&lt;&gt;"",$T220&lt;=AG220),AND(U220&lt;&gt;"",$U220&lt;=AH220),$V220=Basisblatt!$A247,$W220=Basisblatt!$A$47)=TRUE,"ja","nein"),"")</f>
        <v/>
      </c>
      <c r="AB220" s="102"/>
      <c r="AC220" s="175" t="str">
        <f t="shared" si="3"/>
        <v>x2</v>
      </c>
      <c r="AD220" s="161"/>
      <c r="AE220" s="19"/>
      <c r="AF220" s="106" t="str">
        <f>IF(AND($AC220="x1",$L220=Basisblatt!$A$85),VLOOKUP($G220,Basisblatt!$A$2:$B$5,2,FALSE),"")</f>
        <v/>
      </c>
      <c r="AG220" s="102" t="str">
        <f>IF(AND($AC220="x1",$R220=Basisblatt!$A$85),Basisblatt!$B$68,"")</f>
        <v/>
      </c>
      <c r="AH220" s="175" t="str">
        <f>IF(AND($AC220="x1",$R220=Basisblatt!$A$85),Basisblatt!$B$69,"")</f>
        <v/>
      </c>
    </row>
    <row r="221" spans="1:34" x14ac:dyDescent="0.25">
      <c r="A221" s="107" t="str">
        <f>IF($AC221="x2","",IF($AC221="x1",IF(OR($L221=Basisblatt!$A$84,$Y221="ja"),"ja","nein"),"N/A"))</f>
        <v/>
      </c>
      <c r="B221" s="192" t="str">
        <f>IF($AC221="x2","",IF($AC221="x1",IF(OR($R221=Basisblatt!$A$84,$AA221="ja"),"ja","nein"),"N/A"))</f>
        <v/>
      </c>
      <c r="C221" s="188"/>
      <c r="D221" s="194"/>
      <c r="E221" s="144"/>
      <c r="F221" s="144"/>
      <c r="G221" s="145"/>
      <c r="H221" s="145"/>
      <c r="I221" s="145"/>
      <c r="J221" s="186"/>
      <c r="K221" s="181"/>
      <c r="L221" s="180" t="str">
        <f>IF($AC221="x1",IF(AND($H221=Basisblatt!$A$11,$J221&gt;=$E$8),Basisblatt!$A$85,Basisblatt!$A$84),"")</f>
        <v/>
      </c>
      <c r="M221" s="145"/>
      <c r="N221" s="145"/>
      <c r="O221" s="145"/>
      <c r="P221" s="178"/>
      <c r="Q221" s="181"/>
      <c r="R221" s="180" t="str">
        <f>IF($AC221="x1",IF(AND($H221=Basisblatt!$A$10,OR($J221&gt;=$E$8,$J221&gt;$E$10)),Basisblatt!$A$85,Basisblatt!$A$84),"")</f>
        <v/>
      </c>
      <c r="S221" s="145"/>
      <c r="T221" s="145"/>
      <c r="U221" s="145"/>
      <c r="V221" s="145"/>
      <c r="W221" s="178"/>
      <c r="X221" s="181"/>
      <c r="Y221" s="180" t="str">
        <f>IF(AND($AC221="x1",$L221=Basisblatt!$A$85),IF(OR($M221=Basisblatt!$A$38,AND($N221&lt;&gt;"",$N221&lt;=$AF221),$O221=Basisblatt!$A$43,AND($J221&lt;=$E$9,$P221=Basisblatt!$A$47))=TRUE,"ja","nein"),"")</f>
        <v/>
      </c>
      <c r="Z221" s="174"/>
      <c r="AA221" s="102" t="str">
        <f>IF(AND($AC221="x1",$R221=Basisblatt!$A$85),IF(OR(OR($S221=Basisblatt!$A$51,$S221=Basisblatt!$A$52,$S221=Basisblatt!$A$53,$S221=Basisblatt!$A$54,$S221=Basisblatt!$A$55),AND($T221&lt;&gt;"",$T221&lt;=AG221),AND(U221&lt;&gt;"",$U221&lt;=AH221),$V221=Basisblatt!$A248,$W221=Basisblatt!$A$47)=TRUE,"ja","nein"),"")</f>
        <v/>
      </c>
      <c r="AB221" s="102"/>
      <c r="AC221" s="175" t="str">
        <f t="shared" si="3"/>
        <v>x2</v>
      </c>
      <c r="AD221" s="161"/>
      <c r="AE221" s="19"/>
      <c r="AF221" s="106" t="str">
        <f>IF(AND($AC221="x1",$L221=Basisblatt!$A$85),VLOOKUP($G221,Basisblatt!$A$2:$B$5,2,FALSE),"")</f>
        <v/>
      </c>
      <c r="AG221" s="102" t="str">
        <f>IF(AND($AC221="x1",$R221=Basisblatt!$A$85),Basisblatt!$B$68,"")</f>
        <v/>
      </c>
      <c r="AH221" s="175" t="str">
        <f>IF(AND($AC221="x1",$R221=Basisblatt!$A$85),Basisblatt!$B$69,"")</f>
        <v/>
      </c>
    </row>
    <row r="222" spans="1:34" x14ac:dyDescent="0.25">
      <c r="A222" s="107" t="str">
        <f>IF($AC222="x2","",IF($AC222="x1",IF(OR($L222=Basisblatt!$A$84,$Y222="ja"),"ja","nein"),"N/A"))</f>
        <v/>
      </c>
      <c r="B222" s="192" t="str">
        <f>IF($AC222="x2","",IF($AC222="x1",IF(OR($R222=Basisblatt!$A$84,$AA222="ja"),"ja","nein"),"N/A"))</f>
        <v/>
      </c>
      <c r="C222" s="188"/>
      <c r="D222" s="194"/>
      <c r="E222" s="144"/>
      <c r="F222" s="144"/>
      <c r="G222" s="145"/>
      <c r="H222" s="145"/>
      <c r="I222" s="145"/>
      <c r="J222" s="186"/>
      <c r="K222" s="181"/>
      <c r="L222" s="180" t="str">
        <f>IF($AC222="x1",IF(AND($H222=Basisblatt!$A$11,$J222&gt;=$E$8),Basisblatt!$A$85,Basisblatt!$A$84),"")</f>
        <v/>
      </c>
      <c r="M222" s="145"/>
      <c r="N222" s="145"/>
      <c r="O222" s="145"/>
      <c r="P222" s="178"/>
      <c r="Q222" s="181"/>
      <c r="R222" s="180" t="str">
        <f>IF($AC222="x1",IF(AND($H222=Basisblatt!$A$10,OR($J222&gt;=$E$8,$J222&gt;$E$10)),Basisblatt!$A$85,Basisblatt!$A$84),"")</f>
        <v/>
      </c>
      <c r="S222" s="145"/>
      <c r="T222" s="145"/>
      <c r="U222" s="145"/>
      <c r="V222" s="145"/>
      <c r="W222" s="178"/>
      <c r="X222" s="181"/>
      <c r="Y222" s="180" t="str">
        <f>IF(AND($AC222="x1",$L222=Basisblatt!$A$85),IF(OR($M222=Basisblatt!$A$38,AND($N222&lt;&gt;"",$N222&lt;=$AF222),$O222=Basisblatt!$A$43,AND($J222&lt;=$E$9,$P222=Basisblatt!$A$47))=TRUE,"ja","nein"),"")</f>
        <v/>
      </c>
      <c r="Z222" s="174"/>
      <c r="AA222" s="102" t="str">
        <f>IF(AND($AC222="x1",$R222=Basisblatt!$A$85),IF(OR(OR($S222=Basisblatt!$A$51,$S222=Basisblatt!$A$52,$S222=Basisblatt!$A$53,$S222=Basisblatt!$A$54,$S222=Basisblatt!$A$55),AND($T222&lt;&gt;"",$T222&lt;=AG222),AND(U222&lt;&gt;"",$U222&lt;=AH222),$V222=Basisblatt!$A249,$W222=Basisblatt!$A$47)=TRUE,"ja","nein"),"")</f>
        <v/>
      </c>
      <c r="AB222" s="102"/>
      <c r="AC222" s="175" t="str">
        <f t="shared" si="3"/>
        <v>x2</v>
      </c>
      <c r="AD222" s="161"/>
      <c r="AE222" s="19"/>
      <c r="AF222" s="106" t="str">
        <f>IF(AND($AC222="x1",$L222=Basisblatt!$A$85),VLOOKUP($G222,Basisblatt!$A$2:$B$5,2,FALSE),"")</f>
        <v/>
      </c>
      <c r="AG222" s="102" t="str">
        <f>IF(AND($AC222="x1",$R222=Basisblatt!$A$85),Basisblatt!$B$68,"")</f>
        <v/>
      </c>
      <c r="AH222" s="175" t="str">
        <f>IF(AND($AC222="x1",$R222=Basisblatt!$A$85),Basisblatt!$B$69,"")</f>
        <v/>
      </c>
    </row>
    <row r="223" spans="1:34" x14ac:dyDescent="0.25">
      <c r="A223" s="107" t="str">
        <f>IF($AC223="x2","",IF($AC223="x1",IF(OR($L223=Basisblatt!$A$84,$Y223="ja"),"ja","nein"),"N/A"))</f>
        <v/>
      </c>
      <c r="B223" s="192" t="str">
        <f>IF($AC223="x2","",IF($AC223="x1",IF(OR($R223=Basisblatt!$A$84,$AA223="ja"),"ja","nein"),"N/A"))</f>
        <v/>
      </c>
      <c r="C223" s="188"/>
      <c r="D223" s="194"/>
      <c r="E223" s="144"/>
      <c r="F223" s="144"/>
      <c r="G223" s="145"/>
      <c r="H223" s="145"/>
      <c r="I223" s="145"/>
      <c r="J223" s="186"/>
      <c r="K223" s="181"/>
      <c r="L223" s="180" t="str">
        <f>IF($AC223="x1",IF(AND($H223=Basisblatt!$A$11,$J223&gt;=$E$8),Basisblatt!$A$85,Basisblatt!$A$84),"")</f>
        <v/>
      </c>
      <c r="M223" s="145"/>
      <c r="N223" s="145"/>
      <c r="O223" s="145"/>
      <c r="P223" s="178"/>
      <c r="Q223" s="181"/>
      <c r="R223" s="180" t="str">
        <f>IF($AC223="x1",IF(AND($H223=Basisblatt!$A$10,OR($J223&gt;=$E$8,$J223&gt;$E$10)),Basisblatt!$A$85,Basisblatt!$A$84),"")</f>
        <v/>
      </c>
      <c r="S223" s="145"/>
      <c r="T223" s="145"/>
      <c r="U223" s="145"/>
      <c r="V223" s="145"/>
      <c r="W223" s="178"/>
      <c r="X223" s="181"/>
      <c r="Y223" s="180" t="str">
        <f>IF(AND($AC223="x1",$L223=Basisblatt!$A$85),IF(OR($M223=Basisblatt!$A$38,AND($N223&lt;&gt;"",$N223&lt;=$AF223),$O223=Basisblatt!$A$43,AND($J223&lt;=$E$9,$P223=Basisblatt!$A$47))=TRUE,"ja","nein"),"")</f>
        <v/>
      </c>
      <c r="Z223" s="174"/>
      <c r="AA223" s="102" t="str">
        <f>IF(AND($AC223="x1",$R223=Basisblatt!$A$85),IF(OR(OR($S223=Basisblatt!$A$51,$S223=Basisblatt!$A$52,$S223=Basisblatt!$A$53,$S223=Basisblatt!$A$54,$S223=Basisblatt!$A$55),AND($T223&lt;&gt;"",$T223&lt;=AG223),AND(U223&lt;&gt;"",$U223&lt;=AH223),$V223=Basisblatt!$A250,$W223=Basisblatt!$A$47)=TRUE,"ja","nein"),"")</f>
        <v/>
      </c>
      <c r="AB223" s="102"/>
      <c r="AC223" s="175" t="str">
        <f t="shared" si="3"/>
        <v>x2</v>
      </c>
      <c r="AD223" s="161"/>
      <c r="AE223" s="19"/>
      <c r="AF223" s="106" t="str">
        <f>IF(AND($AC223="x1",$L223=Basisblatt!$A$85),VLOOKUP($G223,Basisblatt!$A$2:$B$5,2,FALSE),"")</f>
        <v/>
      </c>
      <c r="AG223" s="102" t="str">
        <f>IF(AND($AC223="x1",$R223=Basisblatt!$A$85),Basisblatt!$B$68,"")</f>
        <v/>
      </c>
      <c r="AH223" s="175" t="str">
        <f>IF(AND($AC223="x1",$R223=Basisblatt!$A$85),Basisblatt!$B$69,"")</f>
        <v/>
      </c>
    </row>
    <row r="224" spans="1:34" x14ac:dyDescent="0.25">
      <c r="A224" s="107" t="str">
        <f>IF($AC224="x2","",IF($AC224="x1",IF(OR($L224=Basisblatt!$A$84,$Y224="ja"),"ja","nein"),"N/A"))</f>
        <v/>
      </c>
      <c r="B224" s="192" t="str">
        <f>IF($AC224="x2","",IF($AC224="x1",IF(OR($R224=Basisblatt!$A$84,$AA224="ja"),"ja","nein"),"N/A"))</f>
        <v/>
      </c>
      <c r="C224" s="188"/>
      <c r="D224" s="194"/>
      <c r="E224" s="144"/>
      <c r="F224" s="144"/>
      <c r="G224" s="145"/>
      <c r="H224" s="145"/>
      <c r="I224" s="145"/>
      <c r="J224" s="186"/>
      <c r="K224" s="181"/>
      <c r="L224" s="180" t="str">
        <f>IF($AC224="x1",IF(AND($H224=Basisblatt!$A$11,$J224&gt;=$E$8),Basisblatt!$A$85,Basisblatt!$A$84),"")</f>
        <v/>
      </c>
      <c r="M224" s="145"/>
      <c r="N224" s="145"/>
      <c r="O224" s="145"/>
      <c r="P224" s="178"/>
      <c r="Q224" s="181"/>
      <c r="R224" s="180" t="str">
        <f>IF($AC224="x1",IF(AND($H224=Basisblatt!$A$10,OR($J224&gt;=$E$8,$J224&gt;$E$10)),Basisblatt!$A$85,Basisblatt!$A$84),"")</f>
        <v/>
      </c>
      <c r="S224" s="145"/>
      <c r="T224" s="145"/>
      <c r="U224" s="145"/>
      <c r="V224" s="145"/>
      <c r="W224" s="178"/>
      <c r="X224" s="181"/>
      <c r="Y224" s="180" t="str">
        <f>IF(AND($AC224="x1",$L224=Basisblatt!$A$85),IF(OR($M224=Basisblatt!$A$38,AND($N224&lt;&gt;"",$N224&lt;=$AF224),$O224=Basisblatt!$A$43,AND($J224&lt;=$E$9,$P224=Basisblatt!$A$47))=TRUE,"ja","nein"),"")</f>
        <v/>
      </c>
      <c r="Z224" s="174"/>
      <c r="AA224" s="102" t="str">
        <f>IF(AND($AC224="x1",$R224=Basisblatt!$A$85),IF(OR(OR($S224=Basisblatt!$A$51,$S224=Basisblatt!$A$52,$S224=Basisblatt!$A$53,$S224=Basisblatt!$A$54,$S224=Basisblatt!$A$55),AND($T224&lt;&gt;"",$T224&lt;=AG224),AND(U224&lt;&gt;"",$U224&lt;=AH224),$V224=Basisblatt!$A251,$W224=Basisblatt!$A$47)=TRUE,"ja","nein"),"")</f>
        <v/>
      </c>
      <c r="AB224" s="102"/>
      <c r="AC224" s="175" t="str">
        <f t="shared" si="3"/>
        <v>x2</v>
      </c>
      <c r="AD224" s="161"/>
      <c r="AE224" s="19"/>
      <c r="AF224" s="106" t="str">
        <f>IF(AND($AC224="x1",$L224=Basisblatt!$A$85),VLOOKUP($G224,Basisblatt!$A$2:$B$5,2,FALSE),"")</f>
        <v/>
      </c>
      <c r="AG224" s="102" t="str">
        <f>IF(AND($AC224="x1",$R224=Basisblatt!$A$85),Basisblatt!$B$68,"")</f>
        <v/>
      </c>
      <c r="AH224" s="175" t="str">
        <f>IF(AND($AC224="x1",$R224=Basisblatt!$A$85),Basisblatt!$B$69,"")</f>
        <v/>
      </c>
    </row>
    <row r="225" spans="1:34" x14ac:dyDescent="0.25">
      <c r="A225" s="107" t="str">
        <f>IF($AC225="x2","",IF($AC225="x1",IF(OR($L225=Basisblatt!$A$84,$Y225="ja"),"ja","nein"),"N/A"))</f>
        <v/>
      </c>
      <c r="B225" s="192" t="str">
        <f>IF($AC225="x2","",IF($AC225="x1",IF(OR($R225=Basisblatt!$A$84,$AA225="ja"),"ja","nein"),"N/A"))</f>
        <v/>
      </c>
      <c r="C225" s="188"/>
      <c r="D225" s="194"/>
      <c r="E225" s="144"/>
      <c r="F225" s="144"/>
      <c r="G225" s="145"/>
      <c r="H225" s="145"/>
      <c r="I225" s="145"/>
      <c r="J225" s="186"/>
      <c r="K225" s="181"/>
      <c r="L225" s="180" t="str">
        <f>IF($AC225="x1",IF(AND($H225=Basisblatt!$A$11,$J225&gt;=$E$8),Basisblatt!$A$85,Basisblatt!$A$84),"")</f>
        <v/>
      </c>
      <c r="M225" s="145"/>
      <c r="N225" s="145"/>
      <c r="O225" s="145"/>
      <c r="P225" s="178"/>
      <c r="Q225" s="181"/>
      <c r="R225" s="180" t="str">
        <f>IF($AC225="x1",IF(AND($H225=Basisblatt!$A$10,OR($J225&gt;=$E$8,$J225&gt;$E$10)),Basisblatt!$A$85,Basisblatt!$A$84),"")</f>
        <v/>
      </c>
      <c r="S225" s="145"/>
      <c r="T225" s="145"/>
      <c r="U225" s="145"/>
      <c r="V225" s="145"/>
      <c r="W225" s="178"/>
      <c r="X225" s="181"/>
      <c r="Y225" s="180" t="str">
        <f>IF(AND($AC225="x1",$L225=Basisblatt!$A$85),IF(OR($M225=Basisblatt!$A$38,AND($N225&lt;&gt;"",$N225&lt;=$AF225),$O225=Basisblatt!$A$43,AND($J225&lt;=$E$9,$P225=Basisblatt!$A$47))=TRUE,"ja","nein"),"")</f>
        <v/>
      </c>
      <c r="Z225" s="174"/>
      <c r="AA225" s="102" t="str">
        <f>IF(AND($AC225="x1",$R225=Basisblatt!$A$85),IF(OR(OR($S225=Basisblatt!$A$51,$S225=Basisblatt!$A$52,$S225=Basisblatt!$A$53,$S225=Basisblatt!$A$54,$S225=Basisblatt!$A$55),AND($T225&lt;&gt;"",$T225&lt;=AG225),AND(U225&lt;&gt;"",$U225&lt;=AH225),$V225=Basisblatt!$A252,$W225=Basisblatt!$A$47)=TRUE,"ja","nein"),"")</f>
        <v/>
      </c>
      <c r="AB225" s="102"/>
      <c r="AC225" s="175" t="str">
        <f t="shared" si="3"/>
        <v>x2</v>
      </c>
      <c r="AD225" s="161"/>
      <c r="AE225" s="19"/>
      <c r="AF225" s="106" t="str">
        <f>IF(AND($AC225="x1",$L225=Basisblatt!$A$85),VLOOKUP($G225,Basisblatt!$A$2:$B$5,2,FALSE),"")</f>
        <v/>
      </c>
      <c r="AG225" s="102" t="str">
        <f>IF(AND($AC225="x1",$R225=Basisblatt!$A$85),Basisblatt!$B$68,"")</f>
        <v/>
      </c>
      <c r="AH225" s="175" t="str">
        <f>IF(AND($AC225="x1",$R225=Basisblatt!$A$85),Basisblatt!$B$69,"")</f>
        <v/>
      </c>
    </row>
    <row r="226" spans="1:34" x14ac:dyDescent="0.25">
      <c r="A226" s="107" t="str">
        <f>IF($AC226="x2","",IF($AC226="x1",IF(OR($L226=Basisblatt!$A$84,$Y226="ja"),"ja","nein"),"N/A"))</f>
        <v/>
      </c>
      <c r="B226" s="192" t="str">
        <f>IF($AC226="x2","",IF($AC226="x1",IF(OR($R226=Basisblatt!$A$84,$AA226="ja"),"ja","nein"),"N/A"))</f>
        <v/>
      </c>
      <c r="C226" s="188"/>
      <c r="D226" s="194"/>
      <c r="E226" s="144"/>
      <c r="F226" s="144"/>
      <c r="G226" s="145"/>
      <c r="H226" s="145"/>
      <c r="I226" s="145"/>
      <c r="J226" s="186"/>
      <c r="K226" s="181"/>
      <c r="L226" s="180" t="str">
        <f>IF($AC226="x1",IF(AND($H226=Basisblatt!$A$11,$J226&gt;=$E$8),Basisblatt!$A$85,Basisblatt!$A$84),"")</f>
        <v/>
      </c>
      <c r="M226" s="145"/>
      <c r="N226" s="145"/>
      <c r="O226" s="145"/>
      <c r="P226" s="178"/>
      <c r="Q226" s="181"/>
      <c r="R226" s="180" t="str">
        <f>IF($AC226="x1",IF(AND($H226=Basisblatt!$A$10,OR($J226&gt;=$E$8,$J226&gt;$E$10)),Basisblatt!$A$85,Basisblatt!$A$84),"")</f>
        <v/>
      </c>
      <c r="S226" s="145"/>
      <c r="T226" s="145"/>
      <c r="U226" s="145"/>
      <c r="V226" s="145"/>
      <c r="W226" s="178"/>
      <c r="X226" s="181"/>
      <c r="Y226" s="180" t="str">
        <f>IF(AND($AC226="x1",$L226=Basisblatt!$A$85),IF(OR($M226=Basisblatt!$A$38,AND($N226&lt;&gt;"",$N226&lt;=$AF226),$O226=Basisblatt!$A$43,AND($J226&lt;=$E$9,$P226=Basisblatt!$A$47))=TRUE,"ja","nein"),"")</f>
        <v/>
      </c>
      <c r="Z226" s="174"/>
      <c r="AA226" s="102" t="str">
        <f>IF(AND($AC226="x1",$R226=Basisblatt!$A$85),IF(OR(OR($S226=Basisblatt!$A$51,$S226=Basisblatt!$A$52,$S226=Basisblatt!$A$53,$S226=Basisblatt!$A$54,$S226=Basisblatt!$A$55),AND($T226&lt;&gt;"",$T226&lt;=AG226),AND(U226&lt;&gt;"",$U226&lt;=AH226),$V226=Basisblatt!$A253,$W226=Basisblatt!$A$47)=TRUE,"ja","nein"),"")</f>
        <v/>
      </c>
      <c r="AB226" s="102"/>
      <c r="AC226" s="175" t="str">
        <f t="shared" si="3"/>
        <v>x2</v>
      </c>
      <c r="AD226" s="161"/>
      <c r="AE226" s="19"/>
      <c r="AF226" s="106" t="str">
        <f>IF(AND($AC226="x1",$L226=Basisblatt!$A$85),VLOOKUP($G226,Basisblatt!$A$2:$B$5,2,FALSE),"")</f>
        <v/>
      </c>
      <c r="AG226" s="102" t="str">
        <f>IF(AND($AC226="x1",$R226=Basisblatt!$A$85),Basisblatt!$B$68,"")</f>
        <v/>
      </c>
      <c r="AH226" s="175" t="str">
        <f>IF(AND($AC226="x1",$R226=Basisblatt!$A$85),Basisblatt!$B$69,"")</f>
        <v/>
      </c>
    </row>
    <row r="227" spans="1:34" x14ac:dyDescent="0.25">
      <c r="A227" s="107" t="str">
        <f>IF($AC227="x2","",IF($AC227="x1",IF(OR($L227=Basisblatt!$A$84,$Y227="ja"),"ja","nein"),"N/A"))</f>
        <v/>
      </c>
      <c r="B227" s="192" t="str">
        <f>IF($AC227="x2","",IF($AC227="x1",IF(OR($R227=Basisblatt!$A$84,$AA227="ja"),"ja","nein"),"N/A"))</f>
        <v/>
      </c>
      <c r="C227" s="188"/>
      <c r="D227" s="194"/>
      <c r="E227" s="144"/>
      <c r="F227" s="144"/>
      <c r="G227" s="145"/>
      <c r="H227" s="145"/>
      <c r="I227" s="145"/>
      <c r="J227" s="186"/>
      <c r="K227" s="181"/>
      <c r="L227" s="180" t="str">
        <f>IF($AC227="x1",IF(AND($H227=Basisblatt!$A$11,$J227&gt;=$E$8),Basisblatt!$A$85,Basisblatt!$A$84),"")</f>
        <v/>
      </c>
      <c r="M227" s="145"/>
      <c r="N227" s="145"/>
      <c r="O227" s="145"/>
      <c r="P227" s="178"/>
      <c r="Q227" s="181"/>
      <c r="R227" s="180" t="str">
        <f>IF($AC227="x1",IF(AND($H227=Basisblatt!$A$10,OR($J227&gt;=$E$8,$J227&gt;$E$10)),Basisblatt!$A$85,Basisblatt!$A$84),"")</f>
        <v/>
      </c>
      <c r="S227" s="145"/>
      <c r="T227" s="145"/>
      <c r="U227" s="145"/>
      <c r="V227" s="145"/>
      <c r="W227" s="178"/>
      <c r="X227" s="181"/>
      <c r="Y227" s="180" t="str">
        <f>IF(AND($AC227="x1",$L227=Basisblatt!$A$85),IF(OR($M227=Basisblatt!$A$38,AND($N227&lt;&gt;"",$N227&lt;=$AF227),$O227=Basisblatt!$A$43,AND($J227&lt;=$E$9,$P227=Basisblatt!$A$47))=TRUE,"ja","nein"),"")</f>
        <v/>
      </c>
      <c r="Z227" s="174"/>
      <c r="AA227" s="102" t="str">
        <f>IF(AND($AC227="x1",$R227=Basisblatt!$A$85),IF(OR(OR($S227=Basisblatt!$A$51,$S227=Basisblatt!$A$52,$S227=Basisblatt!$A$53,$S227=Basisblatt!$A$54,$S227=Basisblatt!$A$55),AND($T227&lt;&gt;"",$T227&lt;=AG227),AND(U227&lt;&gt;"",$U227&lt;=AH227),$V227=Basisblatt!$A254,$W227=Basisblatt!$A$47)=TRUE,"ja","nein"),"")</f>
        <v/>
      </c>
      <c r="AB227" s="102"/>
      <c r="AC227" s="175" t="str">
        <f t="shared" si="3"/>
        <v>x2</v>
      </c>
      <c r="AD227" s="161"/>
      <c r="AE227" s="19"/>
      <c r="AF227" s="106" t="str">
        <f>IF(AND($AC227="x1",$L227=Basisblatt!$A$85),VLOOKUP($G227,Basisblatt!$A$2:$B$5,2,FALSE),"")</f>
        <v/>
      </c>
      <c r="AG227" s="102" t="str">
        <f>IF(AND($AC227="x1",$R227=Basisblatt!$A$85),Basisblatt!$B$68,"")</f>
        <v/>
      </c>
      <c r="AH227" s="175" t="str">
        <f>IF(AND($AC227="x1",$R227=Basisblatt!$A$85),Basisblatt!$B$69,"")</f>
        <v/>
      </c>
    </row>
    <row r="228" spans="1:34" x14ac:dyDescent="0.25">
      <c r="A228" s="107" t="str">
        <f>IF($AC228="x2","",IF($AC228="x1",IF(OR($L228=Basisblatt!$A$84,$Y228="ja"),"ja","nein"),"N/A"))</f>
        <v/>
      </c>
      <c r="B228" s="192" t="str">
        <f>IF($AC228="x2","",IF($AC228="x1",IF(OR($R228=Basisblatt!$A$84,$AA228="ja"),"ja","nein"),"N/A"))</f>
        <v/>
      </c>
      <c r="C228" s="188"/>
      <c r="D228" s="194"/>
      <c r="E228" s="144"/>
      <c r="F228" s="144"/>
      <c r="G228" s="145"/>
      <c r="H228" s="145"/>
      <c r="I228" s="145"/>
      <c r="J228" s="186"/>
      <c r="K228" s="181"/>
      <c r="L228" s="180" t="str">
        <f>IF($AC228="x1",IF(AND($H228=Basisblatt!$A$11,$J228&gt;=$E$8),Basisblatt!$A$85,Basisblatt!$A$84),"")</f>
        <v/>
      </c>
      <c r="M228" s="145"/>
      <c r="N228" s="145"/>
      <c r="O228" s="145"/>
      <c r="P228" s="178"/>
      <c r="Q228" s="181"/>
      <c r="R228" s="180" t="str">
        <f>IF($AC228="x1",IF(AND($H228=Basisblatt!$A$10,OR($J228&gt;=$E$8,$J228&gt;$E$10)),Basisblatt!$A$85,Basisblatt!$A$84),"")</f>
        <v/>
      </c>
      <c r="S228" s="145"/>
      <c r="T228" s="145"/>
      <c r="U228" s="145"/>
      <c r="V228" s="145"/>
      <c r="W228" s="178"/>
      <c r="X228" s="181"/>
      <c r="Y228" s="180" t="str">
        <f>IF(AND($AC228="x1",$L228=Basisblatt!$A$85),IF(OR($M228=Basisblatt!$A$38,AND($N228&lt;&gt;"",$N228&lt;=$AF228),$O228=Basisblatt!$A$43,AND($J228&lt;=$E$9,$P228=Basisblatt!$A$47))=TRUE,"ja","nein"),"")</f>
        <v/>
      </c>
      <c r="Z228" s="174"/>
      <c r="AA228" s="102" t="str">
        <f>IF(AND($AC228="x1",$R228=Basisblatt!$A$85),IF(OR(OR($S228=Basisblatt!$A$51,$S228=Basisblatt!$A$52,$S228=Basisblatt!$A$53,$S228=Basisblatt!$A$54,$S228=Basisblatt!$A$55),AND($T228&lt;&gt;"",$T228&lt;=AG228),AND(U228&lt;&gt;"",$U228&lt;=AH228),$V228=Basisblatt!$A255,$W228=Basisblatt!$A$47)=TRUE,"ja","nein"),"")</f>
        <v/>
      </c>
      <c r="AB228" s="102"/>
      <c r="AC228" s="175" t="str">
        <f t="shared" si="3"/>
        <v>x2</v>
      </c>
      <c r="AD228" s="161"/>
      <c r="AE228" s="19"/>
      <c r="AF228" s="106" t="str">
        <f>IF(AND($AC228="x1",$L228=Basisblatt!$A$85),VLOOKUP($G228,Basisblatt!$A$2:$B$5,2,FALSE),"")</f>
        <v/>
      </c>
      <c r="AG228" s="102" t="str">
        <f>IF(AND($AC228="x1",$R228=Basisblatt!$A$85),Basisblatt!$B$68,"")</f>
        <v/>
      </c>
      <c r="AH228" s="175" t="str">
        <f>IF(AND($AC228="x1",$R228=Basisblatt!$A$85),Basisblatt!$B$69,"")</f>
        <v/>
      </c>
    </row>
    <row r="229" spans="1:34" x14ac:dyDescent="0.25">
      <c r="A229" s="107" t="str">
        <f>IF($AC229="x2","",IF($AC229="x1",IF(OR($L229=Basisblatt!$A$84,$Y229="ja"),"ja","nein"),"N/A"))</f>
        <v/>
      </c>
      <c r="B229" s="192" t="str">
        <f>IF($AC229="x2","",IF($AC229="x1",IF(OR($R229=Basisblatt!$A$84,$AA229="ja"),"ja","nein"),"N/A"))</f>
        <v/>
      </c>
      <c r="C229" s="188"/>
      <c r="D229" s="194"/>
      <c r="E229" s="144"/>
      <c r="F229" s="144"/>
      <c r="G229" s="145"/>
      <c r="H229" s="145"/>
      <c r="I229" s="145"/>
      <c r="J229" s="186"/>
      <c r="K229" s="181"/>
      <c r="L229" s="180" t="str">
        <f>IF($AC229="x1",IF(AND($H229=Basisblatt!$A$11,$J229&gt;=$E$8),Basisblatt!$A$85,Basisblatt!$A$84),"")</f>
        <v/>
      </c>
      <c r="M229" s="145"/>
      <c r="N229" s="145"/>
      <c r="O229" s="145"/>
      <c r="P229" s="178"/>
      <c r="Q229" s="181"/>
      <c r="R229" s="180" t="str">
        <f>IF($AC229="x1",IF(AND($H229=Basisblatt!$A$10,OR($J229&gt;=$E$8,$J229&gt;$E$10)),Basisblatt!$A$85,Basisblatt!$A$84),"")</f>
        <v/>
      </c>
      <c r="S229" s="145"/>
      <c r="T229" s="145"/>
      <c r="U229" s="145"/>
      <c r="V229" s="145"/>
      <c r="W229" s="178"/>
      <c r="X229" s="181"/>
      <c r="Y229" s="180" t="str">
        <f>IF(AND($AC229="x1",$L229=Basisblatt!$A$85),IF(OR($M229=Basisblatt!$A$38,AND($N229&lt;&gt;"",$N229&lt;=$AF229),$O229=Basisblatt!$A$43,AND($J229&lt;=$E$9,$P229=Basisblatt!$A$47))=TRUE,"ja","nein"),"")</f>
        <v/>
      </c>
      <c r="Z229" s="174"/>
      <c r="AA229" s="102" t="str">
        <f>IF(AND($AC229="x1",$R229=Basisblatt!$A$85),IF(OR(OR($S229=Basisblatt!$A$51,$S229=Basisblatt!$A$52,$S229=Basisblatt!$A$53,$S229=Basisblatt!$A$54,$S229=Basisblatt!$A$55),AND($T229&lt;&gt;"",$T229&lt;=AG229),AND(U229&lt;&gt;"",$U229&lt;=AH229),$V229=Basisblatt!$A256,$W229=Basisblatt!$A$47)=TRUE,"ja","nein"),"")</f>
        <v/>
      </c>
      <c r="AB229" s="102"/>
      <c r="AC229" s="175" t="str">
        <f t="shared" si="3"/>
        <v>x2</v>
      </c>
      <c r="AD229" s="161"/>
      <c r="AE229" s="19"/>
      <c r="AF229" s="106" t="str">
        <f>IF(AND($AC229="x1",$L229=Basisblatt!$A$85),VLOOKUP($G229,Basisblatt!$A$2:$B$5,2,FALSE),"")</f>
        <v/>
      </c>
      <c r="AG229" s="102" t="str">
        <f>IF(AND($AC229="x1",$R229=Basisblatt!$A$85),Basisblatt!$B$68,"")</f>
        <v/>
      </c>
      <c r="AH229" s="175" t="str">
        <f>IF(AND($AC229="x1",$R229=Basisblatt!$A$85),Basisblatt!$B$69,"")</f>
        <v/>
      </c>
    </row>
    <row r="230" spans="1:34" x14ac:dyDescent="0.25">
      <c r="A230" s="107" t="str">
        <f>IF($AC230="x2","",IF($AC230="x1",IF(OR($L230=Basisblatt!$A$84,$Y230="ja"),"ja","nein"),"N/A"))</f>
        <v/>
      </c>
      <c r="B230" s="192" t="str">
        <f>IF($AC230="x2","",IF($AC230="x1",IF(OR($R230=Basisblatt!$A$84,$AA230="ja"),"ja","nein"),"N/A"))</f>
        <v/>
      </c>
      <c r="C230" s="188"/>
      <c r="D230" s="194"/>
      <c r="E230" s="144"/>
      <c r="F230" s="144"/>
      <c r="G230" s="145"/>
      <c r="H230" s="145"/>
      <c r="I230" s="145"/>
      <c r="J230" s="186"/>
      <c r="K230" s="181"/>
      <c r="L230" s="180" t="str">
        <f>IF($AC230="x1",IF(AND($H230=Basisblatt!$A$11,$J230&gt;=$E$8),Basisblatt!$A$85,Basisblatt!$A$84),"")</f>
        <v/>
      </c>
      <c r="M230" s="145"/>
      <c r="N230" s="145"/>
      <c r="O230" s="145"/>
      <c r="P230" s="178"/>
      <c r="Q230" s="181"/>
      <c r="R230" s="180" t="str">
        <f>IF($AC230="x1",IF(AND($H230=Basisblatt!$A$10,OR($J230&gt;=$E$8,$J230&gt;$E$10)),Basisblatt!$A$85,Basisblatt!$A$84),"")</f>
        <v/>
      </c>
      <c r="S230" s="145"/>
      <c r="T230" s="145"/>
      <c r="U230" s="145"/>
      <c r="V230" s="145"/>
      <c r="W230" s="178"/>
      <c r="X230" s="181"/>
      <c r="Y230" s="180" t="str">
        <f>IF(AND($AC230="x1",$L230=Basisblatt!$A$85),IF(OR($M230=Basisblatt!$A$38,AND($N230&lt;&gt;"",$N230&lt;=$AF230),$O230=Basisblatt!$A$43,AND($J230&lt;=$E$9,$P230=Basisblatt!$A$47))=TRUE,"ja","nein"),"")</f>
        <v/>
      </c>
      <c r="Z230" s="174"/>
      <c r="AA230" s="102" t="str">
        <f>IF(AND($AC230="x1",$R230=Basisblatt!$A$85),IF(OR(OR($S230=Basisblatt!$A$51,$S230=Basisblatt!$A$52,$S230=Basisblatt!$A$53,$S230=Basisblatt!$A$54,$S230=Basisblatt!$A$55),AND($T230&lt;&gt;"",$T230&lt;=AG230),AND(U230&lt;&gt;"",$U230&lt;=AH230),$V230=Basisblatt!$A257,$W230=Basisblatt!$A$47)=TRUE,"ja","nein"),"")</f>
        <v/>
      </c>
      <c r="AB230" s="102"/>
      <c r="AC230" s="175" t="str">
        <f t="shared" si="3"/>
        <v>x2</v>
      </c>
      <c r="AD230" s="161"/>
      <c r="AE230" s="19"/>
      <c r="AF230" s="106" t="str">
        <f>IF(AND($AC230="x1",$L230=Basisblatt!$A$85),VLOOKUP($G230,Basisblatt!$A$2:$B$5,2,FALSE),"")</f>
        <v/>
      </c>
      <c r="AG230" s="102" t="str">
        <f>IF(AND($AC230="x1",$R230=Basisblatt!$A$85),Basisblatt!$B$68,"")</f>
        <v/>
      </c>
      <c r="AH230" s="175" t="str">
        <f>IF(AND($AC230="x1",$R230=Basisblatt!$A$85),Basisblatt!$B$69,"")</f>
        <v/>
      </c>
    </row>
    <row r="231" spans="1:34" x14ac:dyDescent="0.25">
      <c r="A231" s="107" t="str">
        <f>IF($AC231="x2","",IF($AC231="x1",IF(OR($L231=Basisblatt!$A$84,$Y231="ja"),"ja","nein"),"N/A"))</f>
        <v/>
      </c>
      <c r="B231" s="192" t="str">
        <f>IF($AC231="x2","",IF($AC231="x1",IF(OR($R231=Basisblatt!$A$84,$AA231="ja"),"ja","nein"),"N/A"))</f>
        <v/>
      </c>
      <c r="C231" s="188"/>
      <c r="D231" s="194"/>
      <c r="E231" s="144"/>
      <c r="F231" s="144"/>
      <c r="G231" s="145"/>
      <c r="H231" s="145"/>
      <c r="I231" s="145"/>
      <c r="J231" s="186"/>
      <c r="K231" s="181"/>
      <c r="L231" s="180" t="str">
        <f>IF($AC231="x1",IF(AND($H231=Basisblatt!$A$11,$J231&gt;=$E$8),Basisblatt!$A$85,Basisblatt!$A$84),"")</f>
        <v/>
      </c>
      <c r="M231" s="145"/>
      <c r="N231" s="145"/>
      <c r="O231" s="145"/>
      <c r="P231" s="178"/>
      <c r="Q231" s="181"/>
      <c r="R231" s="180" t="str">
        <f>IF($AC231="x1",IF(AND($H231=Basisblatt!$A$10,OR($J231&gt;=$E$8,$J231&gt;$E$10)),Basisblatt!$A$85,Basisblatt!$A$84),"")</f>
        <v/>
      </c>
      <c r="S231" s="145"/>
      <c r="T231" s="145"/>
      <c r="U231" s="145"/>
      <c r="V231" s="145"/>
      <c r="W231" s="178"/>
      <c r="X231" s="181"/>
      <c r="Y231" s="180" t="str">
        <f>IF(AND($AC231="x1",$L231=Basisblatt!$A$85),IF(OR($M231=Basisblatt!$A$38,AND($N231&lt;&gt;"",$N231&lt;=$AF231),$O231=Basisblatt!$A$43,AND($J231&lt;=$E$9,$P231=Basisblatt!$A$47))=TRUE,"ja","nein"),"")</f>
        <v/>
      </c>
      <c r="Z231" s="174"/>
      <c r="AA231" s="102" t="str">
        <f>IF(AND($AC231="x1",$R231=Basisblatt!$A$85),IF(OR(OR($S231=Basisblatt!$A$51,$S231=Basisblatt!$A$52,$S231=Basisblatt!$A$53,$S231=Basisblatt!$A$54,$S231=Basisblatt!$A$55),AND($T231&lt;&gt;"",$T231&lt;=AG231),AND(U231&lt;&gt;"",$U231&lt;=AH231),$V231=Basisblatt!$A258,$W231=Basisblatt!$A$47)=TRUE,"ja","nein"),"")</f>
        <v/>
      </c>
      <c r="AB231" s="102"/>
      <c r="AC231" s="175" t="str">
        <f t="shared" si="3"/>
        <v>x2</v>
      </c>
      <c r="AD231" s="161"/>
      <c r="AE231" s="19"/>
      <c r="AF231" s="106" t="str">
        <f>IF(AND($AC231="x1",$L231=Basisblatt!$A$85),VLOOKUP($G231,Basisblatt!$A$2:$B$5,2,FALSE),"")</f>
        <v/>
      </c>
      <c r="AG231" s="102" t="str">
        <f>IF(AND($AC231="x1",$R231=Basisblatt!$A$85),Basisblatt!$B$68,"")</f>
        <v/>
      </c>
      <c r="AH231" s="175" t="str">
        <f>IF(AND($AC231="x1",$R231=Basisblatt!$A$85),Basisblatt!$B$69,"")</f>
        <v/>
      </c>
    </row>
    <row r="232" spans="1:34" x14ac:dyDescent="0.25">
      <c r="A232" s="107" t="str">
        <f>IF($AC232="x2","",IF($AC232="x1",IF(OR($L232=Basisblatt!$A$84,$Y232="ja"),"ja","nein"),"N/A"))</f>
        <v/>
      </c>
      <c r="B232" s="192" t="str">
        <f>IF($AC232="x2","",IF($AC232="x1",IF(OR($R232=Basisblatt!$A$84,$AA232="ja"),"ja","nein"),"N/A"))</f>
        <v/>
      </c>
      <c r="C232" s="188"/>
      <c r="D232" s="194"/>
      <c r="E232" s="144"/>
      <c r="F232" s="144"/>
      <c r="G232" s="145"/>
      <c r="H232" s="145"/>
      <c r="I232" s="145"/>
      <c r="J232" s="186"/>
      <c r="K232" s="181"/>
      <c r="L232" s="180" t="str">
        <f>IF($AC232="x1",IF(AND($H232=Basisblatt!$A$11,$J232&gt;=$E$8),Basisblatt!$A$85,Basisblatt!$A$84),"")</f>
        <v/>
      </c>
      <c r="M232" s="145"/>
      <c r="N232" s="145"/>
      <c r="O232" s="145"/>
      <c r="P232" s="178"/>
      <c r="Q232" s="181"/>
      <c r="R232" s="180" t="str">
        <f>IF($AC232="x1",IF(AND($H232=Basisblatt!$A$10,OR($J232&gt;=$E$8,$J232&gt;$E$10)),Basisblatt!$A$85,Basisblatt!$A$84),"")</f>
        <v/>
      </c>
      <c r="S232" s="145"/>
      <c r="T232" s="145"/>
      <c r="U232" s="145"/>
      <c r="V232" s="145"/>
      <c r="W232" s="178"/>
      <c r="X232" s="181"/>
      <c r="Y232" s="180" t="str">
        <f>IF(AND($AC232="x1",$L232=Basisblatt!$A$85),IF(OR($M232=Basisblatt!$A$38,AND($N232&lt;&gt;"",$N232&lt;=$AF232),$O232=Basisblatt!$A$43,AND($J232&lt;=$E$9,$P232=Basisblatt!$A$47))=TRUE,"ja","nein"),"")</f>
        <v/>
      </c>
      <c r="Z232" s="174"/>
      <c r="AA232" s="102" t="str">
        <f>IF(AND($AC232="x1",$R232=Basisblatt!$A$85),IF(OR(OR($S232=Basisblatt!$A$51,$S232=Basisblatt!$A$52,$S232=Basisblatt!$A$53,$S232=Basisblatt!$A$54,$S232=Basisblatt!$A$55),AND($T232&lt;&gt;"",$T232&lt;=AG232),AND(U232&lt;&gt;"",$U232&lt;=AH232),$V232=Basisblatt!$A259,$W232=Basisblatt!$A$47)=TRUE,"ja","nein"),"")</f>
        <v/>
      </c>
      <c r="AB232" s="102"/>
      <c r="AC232" s="175" t="str">
        <f t="shared" si="3"/>
        <v>x2</v>
      </c>
      <c r="AD232" s="161"/>
      <c r="AE232" s="19"/>
      <c r="AF232" s="106" t="str">
        <f>IF(AND($AC232="x1",$L232=Basisblatt!$A$85),VLOOKUP($G232,Basisblatt!$A$2:$B$5,2,FALSE),"")</f>
        <v/>
      </c>
      <c r="AG232" s="102" t="str">
        <f>IF(AND($AC232="x1",$R232=Basisblatt!$A$85),Basisblatt!$B$68,"")</f>
        <v/>
      </c>
      <c r="AH232" s="175" t="str">
        <f>IF(AND($AC232="x1",$R232=Basisblatt!$A$85),Basisblatt!$B$69,"")</f>
        <v/>
      </c>
    </row>
    <row r="233" spans="1:34" x14ac:dyDescent="0.25">
      <c r="A233" s="107" t="str">
        <f>IF($AC233="x2","",IF($AC233="x1",IF(OR($L233=Basisblatt!$A$84,$Y233="ja"),"ja","nein"),"N/A"))</f>
        <v/>
      </c>
      <c r="B233" s="192" t="str">
        <f>IF($AC233="x2","",IF($AC233="x1",IF(OR($R233=Basisblatt!$A$84,$AA233="ja"),"ja","nein"),"N/A"))</f>
        <v/>
      </c>
      <c r="C233" s="188"/>
      <c r="D233" s="194"/>
      <c r="E233" s="144"/>
      <c r="F233" s="144"/>
      <c r="G233" s="145"/>
      <c r="H233" s="145"/>
      <c r="I233" s="145"/>
      <c r="J233" s="186"/>
      <c r="K233" s="181"/>
      <c r="L233" s="180" t="str">
        <f>IF($AC233="x1",IF(AND($H233=Basisblatt!$A$11,$J233&gt;=$E$8),Basisblatt!$A$85,Basisblatt!$A$84),"")</f>
        <v/>
      </c>
      <c r="M233" s="145"/>
      <c r="N233" s="145"/>
      <c r="O233" s="145"/>
      <c r="P233" s="178"/>
      <c r="Q233" s="181"/>
      <c r="R233" s="180" t="str">
        <f>IF($AC233="x1",IF(AND($H233=Basisblatt!$A$10,OR($J233&gt;=$E$8,$J233&gt;$E$10)),Basisblatt!$A$85,Basisblatt!$A$84),"")</f>
        <v/>
      </c>
      <c r="S233" s="145"/>
      <c r="T233" s="145"/>
      <c r="U233" s="145"/>
      <c r="V233" s="145"/>
      <c r="W233" s="178"/>
      <c r="X233" s="181"/>
      <c r="Y233" s="180" t="str">
        <f>IF(AND($AC233="x1",$L233=Basisblatt!$A$85),IF(OR($M233=Basisblatt!$A$38,AND($N233&lt;&gt;"",$N233&lt;=$AF233),$O233=Basisblatt!$A$43,AND($J233&lt;=$E$9,$P233=Basisblatt!$A$47))=TRUE,"ja","nein"),"")</f>
        <v/>
      </c>
      <c r="Z233" s="174"/>
      <c r="AA233" s="102" t="str">
        <f>IF(AND($AC233="x1",$R233=Basisblatt!$A$85),IF(OR(OR($S233=Basisblatt!$A$51,$S233=Basisblatt!$A$52,$S233=Basisblatt!$A$53,$S233=Basisblatt!$A$54,$S233=Basisblatt!$A$55),AND($T233&lt;&gt;"",$T233&lt;=AG233),AND(U233&lt;&gt;"",$U233&lt;=AH233),$V233=Basisblatt!$A260,$W233=Basisblatt!$A$47)=TRUE,"ja","nein"),"")</f>
        <v/>
      </c>
      <c r="AB233" s="102"/>
      <c r="AC233" s="175" t="str">
        <f t="shared" si="3"/>
        <v>x2</v>
      </c>
      <c r="AD233" s="161"/>
      <c r="AE233" s="19"/>
      <c r="AF233" s="106" t="str">
        <f>IF(AND($AC233="x1",$L233=Basisblatt!$A$85),VLOOKUP($G233,Basisblatt!$A$2:$B$5,2,FALSE),"")</f>
        <v/>
      </c>
      <c r="AG233" s="102" t="str">
        <f>IF(AND($AC233="x1",$R233=Basisblatt!$A$85),Basisblatt!$B$68,"")</f>
        <v/>
      </c>
      <c r="AH233" s="175" t="str">
        <f>IF(AND($AC233="x1",$R233=Basisblatt!$A$85),Basisblatt!$B$69,"")</f>
        <v/>
      </c>
    </row>
    <row r="234" spans="1:34" x14ac:dyDescent="0.25">
      <c r="A234" s="107" t="str">
        <f>IF($AC234="x2","",IF($AC234="x1",IF(OR($L234=Basisblatt!$A$84,$Y234="ja"),"ja","nein"),"N/A"))</f>
        <v/>
      </c>
      <c r="B234" s="192" t="str">
        <f>IF($AC234="x2","",IF($AC234="x1",IF(OR($R234=Basisblatt!$A$84,$AA234="ja"),"ja","nein"),"N/A"))</f>
        <v/>
      </c>
      <c r="C234" s="188"/>
      <c r="D234" s="194"/>
      <c r="E234" s="144"/>
      <c r="F234" s="144"/>
      <c r="G234" s="145"/>
      <c r="H234" s="145"/>
      <c r="I234" s="145"/>
      <c r="J234" s="186"/>
      <c r="K234" s="181"/>
      <c r="L234" s="180" t="str">
        <f>IF($AC234="x1",IF(AND($H234=Basisblatt!$A$11,$J234&gt;=$E$8),Basisblatt!$A$85,Basisblatt!$A$84),"")</f>
        <v/>
      </c>
      <c r="M234" s="145"/>
      <c r="N234" s="145"/>
      <c r="O234" s="145"/>
      <c r="P234" s="178"/>
      <c r="Q234" s="181"/>
      <c r="R234" s="180" t="str">
        <f>IF($AC234="x1",IF(AND($H234=Basisblatt!$A$10,OR($J234&gt;=$E$8,$J234&gt;$E$10)),Basisblatt!$A$85,Basisblatt!$A$84),"")</f>
        <v/>
      </c>
      <c r="S234" s="145"/>
      <c r="T234" s="145"/>
      <c r="U234" s="145"/>
      <c r="V234" s="145"/>
      <c r="W234" s="178"/>
      <c r="X234" s="181"/>
      <c r="Y234" s="180" t="str">
        <f>IF(AND($AC234="x1",$L234=Basisblatt!$A$85),IF(OR($M234=Basisblatt!$A$38,AND($N234&lt;&gt;"",$N234&lt;=$AF234),$O234=Basisblatt!$A$43,AND($J234&lt;=$E$9,$P234=Basisblatt!$A$47))=TRUE,"ja","nein"),"")</f>
        <v/>
      </c>
      <c r="Z234" s="174"/>
      <c r="AA234" s="102" t="str">
        <f>IF(AND($AC234="x1",$R234=Basisblatt!$A$85),IF(OR(OR($S234=Basisblatt!$A$51,$S234=Basisblatt!$A$52,$S234=Basisblatt!$A$53,$S234=Basisblatt!$A$54,$S234=Basisblatt!$A$55),AND($T234&lt;&gt;"",$T234&lt;=AG234),AND(U234&lt;&gt;"",$U234&lt;=AH234),$V234=Basisblatt!$A261,$W234=Basisblatt!$A$47)=TRUE,"ja","nein"),"")</f>
        <v/>
      </c>
      <c r="AB234" s="102"/>
      <c r="AC234" s="175" t="str">
        <f t="shared" si="3"/>
        <v>x2</v>
      </c>
      <c r="AD234" s="161"/>
      <c r="AE234" s="19"/>
      <c r="AF234" s="106" t="str">
        <f>IF(AND($AC234="x1",$L234=Basisblatt!$A$85),VLOOKUP($G234,Basisblatt!$A$2:$B$5,2,FALSE),"")</f>
        <v/>
      </c>
      <c r="AG234" s="102" t="str">
        <f>IF(AND($AC234="x1",$R234=Basisblatt!$A$85),Basisblatt!$B$68,"")</f>
        <v/>
      </c>
      <c r="AH234" s="175" t="str">
        <f>IF(AND($AC234="x1",$R234=Basisblatt!$A$85),Basisblatt!$B$69,"")</f>
        <v/>
      </c>
    </row>
    <row r="235" spans="1:34" x14ac:dyDescent="0.25">
      <c r="A235" s="107" t="str">
        <f>IF($AC235="x2","",IF($AC235="x1",IF(OR($L235=Basisblatt!$A$84,$Y235="ja"),"ja","nein"),"N/A"))</f>
        <v/>
      </c>
      <c r="B235" s="192" t="str">
        <f>IF($AC235="x2","",IF($AC235="x1",IF(OR($R235=Basisblatt!$A$84,$AA235="ja"),"ja","nein"),"N/A"))</f>
        <v/>
      </c>
      <c r="C235" s="188"/>
      <c r="D235" s="194"/>
      <c r="E235" s="144"/>
      <c r="F235" s="144"/>
      <c r="G235" s="145"/>
      <c r="H235" s="145"/>
      <c r="I235" s="145"/>
      <c r="J235" s="186"/>
      <c r="K235" s="181"/>
      <c r="L235" s="180" t="str">
        <f>IF($AC235="x1",IF(AND($H235=Basisblatt!$A$11,$J235&gt;=$E$8),Basisblatt!$A$85,Basisblatt!$A$84),"")</f>
        <v/>
      </c>
      <c r="M235" s="145"/>
      <c r="N235" s="145"/>
      <c r="O235" s="145"/>
      <c r="P235" s="178"/>
      <c r="Q235" s="181"/>
      <c r="R235" s="180" t="str">
        <f>IF($AC235="x1",IF(AND($H235=Basisblatt!$A$10,OR($J235&gt;=$E$8,$J235&gt;$E$10)),Basisblatt!$A$85,Basisblatt!$A$84),"")</f>
        <v/>
      </c>
      <c r="S235" s="145"/>
      <c r="T235" s="145"/>
      <c r="U235" s="145"/>
      <c r="V235" s="145"/>
      <c r="W235" s="178"/>
      <c r="X235" s="181"/>
      <c r="Y235" s="180" t="str">
        <f>IF(AND($AC235="x1",$L235=Basisblatt!$A$85),IF(OR($M235=Basisblatt!$A$38,AND($N235&lt;&gt;"",$N235&lt;=$AF235),$O235=Basisblatt!$A$43,AND($J235&lt;=$E$9,$P235=Basisblatt!$A$47))=TRUE,"ja","nein"),"")</f>
        <v/>
      </c>
      <c r="Z235" s="174"/>
      <c r="AA235" s="102" t="str">
        <f>IF(AND($AC235="x1",$R235=Basisblatt!$A$85),IF(OR(OR($S235=Basisblatt!$A$51,$S235=Basisblatt!$A$52,$S235=Basisblatt!$A$53,$S235=Basisblatt!$A$54,$S235=Basisblatt!$A$55),AND($T235&lt;&gt;"",$T235&lt;=AG235),AND(U235&lt;&gt;"",$U235&lt;=AH235),$V235=Basisblatt!$A262,$W235=Basisblatt!$A$47)=TRUE,"ja","nein"),"")</f>
        <v/>
      </c>
      <c r="AB235" s="102"/>
      <c r="AC235" s="175" t="str">
        <f t="shared" si="3"/>
        <v>x2</v>
      </c>
      <c r="AD235" s="161"/>
      <c r="AE235" s="19"/>
      <c r="AF235" s="106" t="str">
        <f>IF(AND($AC235="x1",$L235=Basisblatt!$A$85),VLOOKUP($G235,Basisblatt!$A$2:$B$5,2,FALSE),"")</f>
        <v/>
      </c>
      <c r="AG235" s="102" t="str">
        <f>IF(AND($AC235="x1",$R235=Basisblatt!$A$85),Basisblatt!$B$68,"")</f>
        <v/>
      </c>
      <c r="AH235" s="175" t="str">
        <f>IF(AND($AC235="x1",$R235=Basisblatt!$A$85),Basisblatt!$B$69,"")</f>
        <v/>
      </c>
    </row>
    <row r="236" spans="1:34" x14ac:dyDescent="0.25">
      <c r="A236" s="107" t="str">
        <f>IF($AC236="x2","",IF($AC236="x1",IF(OR($L236=Basisblatt!$A$84,$Y236="ja"),"ja","nein"),"N/A"))</f>
        <v/>
      </c>
      <c r="B236" s="192" t="str">
        <f>IF($AC236="x2","",IF($AC236="x1",IF(OR($R236=Basisblatt!$A$84,$AA236="ja"),"ja","nein"),"N/A"))</f>
        <v/>
      </c>
      <c r="C236" s="188"/>
      <c r="D236" s="194"/>
      <c r="E236" s="144"/>
      <c r="F236" s="144"/>
      <c r="G236" s="145"/>
      <c r="H236" s="145"/>
      <c r="I236" s="145"/>
      <c r="J236" s="186"/>
      <c r="K236" s="181"/>
      <c r="L236" s="180" t="str">
        <f>IF($AC236="x1",IF(AND($H236=Basisblatt!$A$11,$J236&gt;=$E$8),Basisblatt!$A$85,Basisblatt!$A$84),"")</f>
        <v/>
      </c>
      <c r="M236" s="145"/>
      <c r="N236" s="145"/>
      <c r="O236" s="145"/>
      <c r="P236" s="178"/>
      <c r="Q236" s="181"/>
      <c r="R236" s="180" t="str">
        <f>IF($AC236="x1",IF(AND($H236=Basisblatt!$A$10,OR($J236&gt;=$E$8,$J236&gt;$E$10)),Basisblatt!$A$85,Basisblatt!$A$84),"")</f>
        <v/>
      </c>
      <c r="S236" s="145"/>
      <c r="T236" s="145"/>
      <c r="U236" s="145"/>
      <c r="V236" s="145"/>
      <c r="W236" s="178"/>
      <c r="X236" s="181"/>
      <c r="Y236" s="180" t="str">
        <f>IF(AND($AC236="x1",$L236=Basisblatt!$A$85),IF(OR($M236=Basisblatt!$A$38,AND($N236&lt;&gt;"",$N236&lt;=$AF236),$O236=Basisblatt!$A$43,AND($J236&lt;=$E$9,$P236=Basisblatt!$A$47))=TRUE,"ja","nein"),"")</f>
        <v/>
      </c>
      <c r="Z236" s="174"/>
      <c r="AA236" s="102" t="str">
        <f>IF(AND($AC236="x1",$R236=Basisblatt!$A$85),IF(OR(OR($S236=Basisblatt!$A$51,$S236=Basisblatt!$A$52,$S236=Basisblatt!$A$53,$S236=Basisblatt!$A$54,$S236=Basisblatt!$A$55),AND($T236&lt;&gt;"",$T236&lt;=AG236),AND(U236&lt;&gt;"",$U236&lt;=AH236),$V236=Basisblatt!$A263,$W236=Basisblatt!$A$47)=TRUE,"ja","nein"),"")</f>
        <v/>
      </c>
      <c r="AB236" s="102"/>
      <c r="AC236" s="175" t="str">
        <f t="shared" si="3"/>
        <v>x2</v>
      </c>
      <c r="AD236" s="161"/>
      <c r="AE236" s="19"/>
      <c r="AF236" s="106" t="str">
        <f>IF(AND($AC236="x1",$L236=Basisblatt!$A$85),VLOOKUP($G236,Basisblatt!$A$2:$B$5,2,FALSE),"")</f>
        <v/>
      </c>
      <c r="AG236" s="102" t="str">
        <f>IF(AND($AC236="x1",$R236=Basisblatt!$A$85),Basisblatt!$B$68,"")</f>
        <v/>
      </c>
      <c r="AH236" s="175" t="str">
        <f>IF(AND($AC236="x1",$R236=Basisblatt!$A$85),Basisblatt!$B$69,"")</f>
        <v/>
      </c>
    </row>
    <row r="237" spans="1:34" x14ac:dyDescent="0.25">
      <c r="A237" s="107" t="str">
        <f>IF($AC237="x2","",IF($AC237="x1",IF(OR($L237=Basisblatt!$A$84,$Y237="ja"),"ja","nein"),"N/A"))</f>
        <v/>
      </c>
      <c r="B237" s="192" t="str">
        <f>IF($AC237="x2","",IF($AC237="x1",IF(OR($R237=Basisblatt!$A$84,$AA237="ja"),"ja","nein"),"N/A"))</f>
        <v/>
      </c>
      <c r="C237" s="188"/>
      <c r="D237" s="194"/>
      <c r="E237" s="144"/>
      <c r="F237" s="144"/>
      <c r="G237" s="145"/>
      <c r="H237" s="145"/>
      <c r="I237" s="145"/>
      <c r="J237" s="186"/>
      <c r="K237" s="181"/>
      <c r="L237" s="180" t="str">
        <f>IF($AC237="x1",IF(AND($H237=Basisblatt!$A$11,$J237&gt;=$E$8),Basisblatt!$A$85,Basisblatt!$A$84),"")</f>
        <v/>
      </c>
      <c r="M237" s="145"/>
      <c r="N237" s="145"/>
      <c r="O237" s="145"/>
      <c r="P237" s="178"/>
      <c r="Q237" s="181"/>
      <c r="R237" s="180" t="str">
        <f>IF($AC237="x1",IF(AND($H237=Basisblatt!$A$10,OR($J237&gt;=$E$8,$J237&gt;$E$10)),Basisblatt!$A$85,Basisblatt!$A$84),"")</f>
        <v/>
      </c>
      <c r="S237" s="145"/>
      <c r="T237" s="145"/>
      <c r="U237" s="145"/>
      <c r="V237" s="145"/>
      <c r="W237" s="178"/>
      <c r="X237" s="181"/>
      <c r="Y237" s="180" t="str">
        <f>IF(AND($AC237="x1",$L237=Basisblatt!$A$85),IF(OR($M237=Basisblatt!$A$38,AND($N237&lt;&gt;"",$N237&lt;=$AF237),$O237=Basisblatt!$A$43,AND($J237&lt;=$E$9,$P237=Basisblatt!$A$47))=TRUE,"ja","nein"),"")</f>
        <v/>
      </c>
      <c r="Z237" s="174"/>
      <c r="AA237" s="102" t="str">
        <f>IF(AND($AC237="x1",$R237=Basisblatt!$A$85),IF(OR(OR($S237=Basisblatt!$A$51,$S237=Basisblatt!$A$52,$S237=Basisblatt!$A$53,$S237=Basisblatt!$A$54,$S237=Basisblatt!$A$55),AND($T237&lt;&gt;"",$T237&lt;=AG237),AND(U237&lt;&gt;"",$U237&lt;=AH237),$V237=Basisblatt!$A264,$W237=Basisblatt!$A$47)=TRUE,"ja","nein"),"")</f>
        <v/>
      </c>
      <c r="AB237" s="102"/>
      <c r="AC237" s="175" t="str">
        <f t="shared" si="3"/>
        <v>x2</v>
      </c>
      <c r="AD237" s="161"/>
      <c r="AE237" s="19"/>
      <c r="AF237" s="106" t="str">
        <f>IF(AND($AC237="x1",$L237=Basisblatt!$A$85),VLOOKUP($G237,Basisblatt!$A$2:$B$5,2,FALSE),"")</f>
        <v/>
      </c>
      <c r="AG237" s="102" t="str">
        <f>IF(AND($AC237="x1",$R237=Basisblatt!$A$85),Basisblatt!$B$68,"")</f>
        <v/>
      </c>
      <c r="AH237" s="175" t="str">
        <f>IF(AND($AC237="x1",$R237=Basisblatt!$A$85),Basisblatt!$B$69,"")</f>
        <v/>
      </c>
    </row>
    <row r="238" spans="1:34" x14ac:dyDescent="0.25">
      <c r="A238" s="107" t="str">
        <f>IF($AC238="x2","",IF($AC238="x1",IF(OR($L238=Basisblatt!$A$84,$Y238="ja"),"ja","nein"),"N/A"))</f>
        <v/>
      </c>
      <c r="B238" s="192" t="str">
        <f>IF($AC238="x2","",IF($AC238="x1",IF(OR($R238=Basisblatt!$A$84,$AA238="ja"),"ja","nein"),"N/A"))</f>
        <v/>
      </c>
      <c r="C238" s="188"/>
      <c r="D238" s="194"/>
      <c r="E238" s="144"/>
      <c r="F238" s="144"/>
      <c r="G238" s="145"/>
      <c r="H238" s="145"/>
      <c r="I238" s="145"/>
      <c r="J238" s="186"/>
      <c r="K238" s="181"/>
      <c r="L238" s="180" t="str">
        <f>IF($AC238="x1",IF(AND($H238=Basisblatt!$A$11,$J238&gt;=$E$8),Basisblatt!$A$85,Basisblatt!$A$84),"")</f>
        <v/>
      </c>
      <c r="M238" s="145"/>
      <c r="N238" s="145"/>
      <c r="O238" s="145"/>
      <c r="P238" s="178"/>
      <c r="Q238" s="181"/>
      <c r="R238" s="180" t="str">
        <f>IF($AC238="x1",IF(AND($H238=Basisblatt!$A$10,OR($J238&gt;=$E$8,$J238&gt;$E$10)),Basisblatt!$A$85,Basisblatt!$A$84),"")</f>
        <v/>
      </c>
      <c r="S238" s="145"/>
      <c r="T238" s="145"/>
      <c r="U238" s="145"/>
      <c r="V238" s="145"/>
      <c r="W238" s="178"/>
      <c r="X238" s="181"/>
      <c r="Y238" s="180" t="str">
        <f>IF(AND($AC238="x1",$L238=Basisblatt!$A$85),IF(OR($M238=Basisblatt!$A$38,AND($N238&lt;&gt;"",$N238&lt;=$AF238),$O238=Basisblatt!$A$43,AND($J238&lt;=$E$9,$P238=Basisblatt!$A$47))=TRUE,"ja","nein"),"")</f>
        <v/>
      </c>
      <c r="Z238" s="174"/>
      <c r="AA238" s="102" t="str">
        <f>IF(AND($AC238="x1",$R238=Basisblatt!$A$85),IF(OR(OR($S238=Basisblatt!$A$51,$S238=Basisblatt!$A$52,$S238=Basisblatt!$A$53,$S238=Basisblatt!$A$54,$S238=Basisblatt!$A$55),AND($T238&lt;&gt;"",$T238&lt;=AG238),AND(U238&lt;&gt;"",$U238&lt;=AH238),$V238=Basisblatt!$A265,$W238=Basisblatt!$A$47)=TRUE,"ja","nein"),"")</f>
        <v/>
      </c>
      <c r="AB238" s="102"/>
      <c r="AC238" s="175" t="str">
        <f t="shared" si="3"/>
        <v>x2</v>
      </c>
      <c r="AD238" s="161"/>
      <c r="AE238" s="19"/>
      <c r="AF238" s="106" t="str">
        <f>IF(AND($AC238="x1",$L238=Basisblatt!$A$85),VLOOKUP($G238,Basisblatt!$A$2:$B$5,2,FALSE),"")</f>
        <v/>
      </c>
      <c r="AG238" s="102" t="str">
        <f>IF(AND($AC238="x1",$R238=Basisblatt!$A$85),Basisblatt!$B$68,"")</f>
        <v/>
      </c>
      <c r="AH238" s="175" t="str">
        <f>IF(AND($AC238="x1",$R238=Basisblatt!$A$85),Basisblatt!$B$69,"")</f>
        <v/>
      </c>
    </row>
    <row r="239" spans="1:34" x14ac:dyDescent="0.25">
      <c r="A239" s="107" t="str">
        <f>IF($AC239="x2","",IF($AC239="x1",IF(OR($L239=Basisblatt!$A$84,$Y239="ja"),"ja","nein"),"N/A"))</f>
        <v/>
      </c>
      <c r="B239" s="192" t="str">
        <f>IF($AC239="x2","",IF($AC239="x1",IF(OR($R239=Basisblatt!$A$84,$AA239="ja"),"ja","nein"),"N/A"))</f>
        <v/>
      </c>
      <c r="C239" s="188"/>
      <c r="D239" s="194"/>
      <c r="E239" s="144"/>
      <c r="F239" s="144"/>
      <c r="G239" s="145"/>
      <c r="H239" s="145"/>
      <c r="I239" s="145"/>
      <c r="J239" s="186"/>
      <c r="K239" s="181"/>
      <c r="L239" s="180" t="str">
        <f>IF($AC239="x1",IF(AND($H239=Basisblatt!$A$11,$J239&gt;=$E$8),Basisblatt!$A$85,Basisblatt!$A$84),"")</f>
        <v/>
      </c>
      <c r="M239" s="145"/>
      <c r="N239" s="145"/>
      <c r="O239" s="145"/>
      <c r="P239" s="178"/>
      <c r="Q239" s="181"/>
      <c r="R239" s="180" t="str">
        <f>IF($AC239="x1",IF(AND($H239=Basisblatt!$A$10,OR($J239&gt;=$E$8,$J239&gt;$E$10)),Basisblatt!$A$85,Basisblatt!$A$84),"")</f>
        <v/>
      </c>
      <c r="S239" s="145"/>
      <c r="T239" s="145"/>
      <c r="U239" s="145"/>
      <c r="V239" s="145"/>
      <c r="W239" s="178"/>
      <c r="X239" s="181"/>
      <c r="Y239" s="180" t="str">
        <f>IF(AND($AC239="x1",$L239=Basisblatt!$A$85),IF(OR($M239=Basisblatt!$A$38,AND($N239&lt;&gt;"",$N239&lt;=$AF239),$O239=Basisblatt!$A$43,AND($J239&lt;=$E$9,$P239=Basisblatt!$A$47))=TRUE,"ja","nein"),"")</f>
        <v/>
      </c>
      <c r="Z239" s="174"/>
      <c r="AA239" s="102" t="str">
        <f>IF(AND($AC239="x1",$R239=Basisblatt!$A$85),IF(OR(OR($S239=Basisblatt!$A$51,$S239=Basisblatt!$A$52,$S239=Basisblatt!$A$53,$S239=Basisblatt!$A$54,$S239=Basisblatt!$A$55),AND($T239&lt;&gt;"",$T239&lt;=AG239),AND(U239&lt;&gt;"",$U239&lt;=AH239),$V239=Basisblatt!$A266,$W239=Basisblatt!$A$47)=TRUE,"ja","nein"),"")</f>
        <v/>
      </c>
      <c r="AB239" s="102"/>
      <c r="AC239" s="175" t="str">
        <f t="shared" si="3"/>
        <v>x2</v>
      </c>
      <c r="AD239" s="161"/>
      <c r="AE239" s="19"/>
      <c r="AF239" s="106" t="str">
        <f>IF(AND($AC239="x1",$L239=Basisblatt!$A$85),VLOOKUP($G239,Basisblatt!$A$2:$B$5,2,FALSE),"")</f>
        <v/>
      </c>
      <c r="AG239" s="102" t="str">
        <f>IF(AND($AC239="x1",$R239=Basisblatt!$A$85),Basisblatt!$B$68,"")</f>
        <v/>
      </c>
      <c r="AH239" s="175" t="str">
        <f>IF(AND($AC239="x1",$R239=Basisblatt!$A$85),Basisblatt!$B$69,"")</f>
        <v/>
      </c>
    </row>
    <row r="240" spans="1:34" x14ac:dyDescent="0.25">
      <c r="A240" s="107" t="str">
        <f>IF($AC240="x2","",IF($AC240="x1",IF(OR($L240=Basisblatt!$A$84,$Y240="ja"),"ja","nein"),"N/A"))</f>
        <v/>
      </c>
      <c r="B240" s="192" t="str">
        <f>IF($AC240="x2","",IF($AC240="x1",IF(OR($R240=Basisblatt!$A$84,$AA240="ja"),"ja","nein"),"N/A"))</f>
        <v/>
      </c>
      <c r="C240" s="188"/>
      <c r="D240" s="194"/>
      <c r="E240" s="144"/>
      <c r="F240" s="144"/>
      <c r="G240" s="145"/>
      <c r="H240" s="145"/>
      <c r="I240" s="145"/>
      <c r="J240" s="186"/>
      <c r="K240" s="181"/>
      <c r="L240" s="180" t="str">
        <f>IF($AC240="x1",IF(AND($H240=Basisblatt!$A$11,$J240&gt;=$E$8),Basisblatt!$A$85,Basisblatt!$A$84),"")</f>
        <v/>
      </c>
      <c r="M240" s="145"/>
      <c r="N240" s="145"/>
      <c r="O240" s="145"/>
      <c r="P240" s="178"/>
      <c r="Q240" s="181"/>
      <c r="R240" s="180" t="str">
        <f>IF($AC240="x1",IF(AND($H240=Basisblatt!$A$10,OR($J240&gt;=$E$8,$J240&gt;$E$10)),Basisblatt!$A$85,Basisblatt!$A$84),"")</f>
        <v/>
      </c>
      <c r="S240" s="145"/>
      <c r="T240" s="145"/>
      <c r="U240" s="145"/>
      <c r="V240" s="145"/>
      <c r="W240" s="178"/>
      <c r="X240" s="181"/>
      <c r="Y240" s="180" t="str">
        <f>IF(AND($AC240="x1",$L240=Basisblatt!$A$85),IF(OR($M240=Basisblatt!$A$38,AND($N240&lt;&gt;"",$N240&lt;=$AF240),$O240=Basisblatt!$A$43,AND($J240&lt;=$E$9,$P240=Basisblatt!$A$47))=TRUE,"ja","nein"),"")</f>
        <v/>
      </c>
      <c r="Z240" s="174"/>
      <c r="AA240" s="102" t="str">
        <f>IF(AND($AC240="x1",$R240=Basisblatt!$A$85),IF(OR(OR($S240=Basisblatt!$A$51,$S240=Basisblatt!$A$52,$S240=Basisblatt!$A$53,$S240=Basisblatt!$A$54,$S240=Basisblatt!$A$55),AND($T240&lt;&gt;"",$T240&lt;=AG240),AND(U240&lt;&gt;"",$U240&lt;=AH240),$V240=Basisblatt!$A267,$W240=Basisblatt!$A$47)=TRUE,"ja","nein"),"")</f>
        <v/>
      </c>
      <c r="AB240" s="102"/>
      <c r="AC240" s="175" t="str">
        <f t="shared" si="3"/>
        <v>x2</v>
      </c>
      <c r="AD240" s="161"/>
      <c r="AE240" s="19"/>
      <c r="AF240" s="106" t="str">
        <f>IF(AND($AC240="x1",$L240=Basisblatt!$A$85),VLOOKUP($G240,Basisblatt!$A$2:$B$5,2,FALSE),"")</f>
        <v/>
      </c>
      <c r="AG240" s="102" t="str">
        <f>IF(AND($AC240="x1",$R240=Basisblatt!$A$85),Basisblatt!$B$68,"")</f>
        <v/>
      </c>
      <c r="AH240" s="175" t="str">
        <f>IF(AND($AC240="x1",$R240=Basisblatt!$A$85),Basisblatt!$B$69,"")</f>
        <v/>
      </c>
    </row>
    <row r="241" spans="1:34" x14ac:dyDescent="0.25">
      <c r="A241" s="107" t="str">
        <f>IF($AC241="x2","",IF($AC241="x1",IF(OR($L241=Basisblatt!$A$84,$Y241="ja"),"ja","nein"),"N/A"))</f>
        <v/>
      </c>
      <c r="B241" s="192" t="str">
        <f>IF($AC241="x2","",IF($AC241="x1",IF(OR($R241=Basisblatt!$A$84,$AA241="ja"),"ja","nein"),"N/A"))</f>
        <v/>
      </c>
      <c r="C241" s="188"/>
      <c r="D241" s="194"/>
      <c r="E241" s="144"/>
      <c r="F241" s="144"/>
      <c r="G241" s="145"/>
      <c r="H241" s="145"/>
      <c r="I241" s="145"/>
      <c r="J241" s="186"/>
      <c r="K241" s="181"/>
      <c r="L241" s="180" t="str">
        <f>IF($AC241="x1",IF(AND($H241=Basisblatt!$A$11,$J241&gt;=$E$8),Basisblatt!$A$85,Basisblatt!$A$84),"")</f>
        <v/>
      </c>
      <c r="M241" s="145"/>
      <c r="N241" s="145"/>
      <c r="O241" s="145"/>
      <c r="P241" s="178"/>
      <c r="Q241" s="181"/>
      <c r="R241" s="180" t="str">
        <f>IF($AC241="x1",IF(AND($H241=Basisblatt!$A$10,OR($J241&gt;=$E$8,$J241&gt;$E$10)),Basisblatt!$A$85,Basisblatt!$A$84),"")</f>
        <v/>
      </c>
      <c r="S241" s="145"/>
      <c r="T241" s="145"/>
      <c r="U241" s="145"/>
      <c r="V241" s="145"/>
      <c r="W241" s="178"/>
      <c r="X241" s="181"/>
      <c r="Y241" s="180" t="str">
        <f>IF(AND($AC241="x1",$L241=Basisblatt!$A$85),IF(OR($M241=Basisblatt!$A$38,AND($N241&lt;&gt;"",$N241&lt;=$AF241),$O241=Basisblatt!$A$43,AND($J241&lt;=$E$9,$P241=Basisblatt!$A$47))=TRUE,"ja","nein"),"")</f>
        <v/>
      </c>
      <c r="Z241" s="174"/>
      <c r="AA241" s="102" t="str">
        <f>IF(AND($AC241="x1",$R241=Basisblatt!$A$85),IF(OR(OR($S241=Basisblatt!$A$51,$S241=Basisblatt!$A$52,$S241=Basisblatt!$A$53,$S241=Basisblatt!$A$54,$S241=Basisblatt!$A$55),AND($T241&lt;&gt;"",$T241&lt;=AG241),AND(U241&lt;&gt;"",$U241&lt;=AH241),$V241=Basisblatt!$A268,$W241=Basisblatt!$A$47)=TRUE,"ja","nein"),"")</f>
        <v/>
      </c>
      <c r="AB241" s="102"/>
      <c r="AC241" s="175" t="str">
        <f t="shared" si="3"/>
        <v>x2</v>
      </c>
      <c r="AD241" s="161"/>
      <c r="AE241" s="19"/>
      <c r="AF241" s="106" t="str">
        <f>IF(AND($AC241="x1",$L241=Basisblatt!$A$85),VLOOKUP($G241,Basisblatt!$A$2:$B$5,2,FALSE),"")</f>
        <v/>
      </c>
      <c r="AG241" s="102" t="str">
        <f>IF(AND($AC241="x1",$R241=Basisblatt!$A$85),Basisblatt!$B$68,"")</f>
        <v/>
      </c>
      <c r="AH241" s="175" t="str">
        <f>IF(AND($AC241="x1",$R241=Basisblatt!$A$85),Basisblatt!$B$69,"")</f>
        <v/>
      </c>
    </row>
    <row r="242" spans="1:34" x14ac:dyDescent="0.25">
      <c r="A242" s="107" t="str">
        <f>IF($AC242="x2","",IF($AC242="x1",IF(OR($L242=Basisblatt!$A$84,$Y242="ja"),"ja","nein"),"N/A"))</f>
        <v/>
      </c>
      <c r="B242" s="192" t="str">
        <f>IF($AC242="x2","",IF($AC242="x1",IF(OR($R242=Basisblatt!$A$84,$AA242="ja"),"ja","nein"),"N/A"))</f>
        <v/>
      </c>
      <c r="C242" s="188"/>
      <c r="D242" s="194"/>
      <c r="E242" s="144"/>
      <c r="F242" s="144"/>
      <c r="G242" s="145"/>
      <c r="H242" s="145"/>
      <c r="I242" s="145"/>
      <c r="J242" s="186"/>
      <c r="K242" s="181"/>
      <c r="L242" s="180" t="str">
        <f>IF($AC242="x1",IF(AND($H242=Basisblatt!$A$11,$J242&gt;=$E$8),Basisblatt!$A$85,Basisblatt!$A$84),"")</f>
        <v/>
      </c>
      <c r="M242" s="145"/>
      <c r="N242" s="145"/>
      <c r="O242" s="145"/>
      <c r="P242" s="178"/>
      <c r="Q242" s="181"/>
      <c r="R242" s="180" t="str">
        <f>IF($AC242="x1",IF(AND($H242=Basisblatt!$A$10,OR($J242&gt;=$E$8,$J242&gt;$E$10)),Basisblatt!$A$85,Basisblatt!$A$84),"")</f>
        <v/>
      </c>
      <c r="S242" s="145"/>
      <c r="T242" s="145"/>
      <c r="U242" s="145"/>
      <c r="V242" s="145"/>
      <c r="W242" s="178"/>
      <c r="X242" s="181"/>
      <c r="Y242" s="180" t="str">
        <f>IF(AND($AC242="x1",$L242=Basisblatt!$A$85),IF(OR($M242=Basisblatt!$A$38,AND($N242&lt;&gt;"",$N242&lt;=$AF242),$O242=Basisblatt!$A$43,AND($J242&lt;=$E$9,$P242=Basisblatt!$A$47))=TRUE,"ja","nein"),"")</f>
        <v/>
      </c>
      <c r="Z242" s="174"/>
      <c r="AA242" s="102" t="str">
        <f>IF(AND($AC242="x1",$R242=Basisblatt!$A$85),IF(OR(OR($S242=Basisblatt!$A$51,$S242=Basisblatt!$A$52,$S242=Basisblatt!$A$53,$S242=Basisblatt!$A$54,$S242=Basisblatt!$A$55),AND($T242&lt;&gt;"",$T242&lt;=AG242),AND(U242&lt;&gt;"",$U242&lt;=AH242),$V242=Basisblatt!$A269,$W242=Basisblatt!$A$47)=TRUE,"ja","nein"),"")</f>
        <v/>
      </c>
      <c r="AB242" s="102"/>
      <c r="AC242" s="175" t="str">
        <f t="shared" si="3"/>
        <v>x2</v>
      </c>
      <c r="AD242" s="161"/>
      <c r="AE242" s="19"/>
      <c r="AF242" s="106" t="str">
        <f>IF(AND($AC242="x1",$L242=Basisblatt!$A$85),VLOOKUP($G242,Basisblatt!$A$2:$B$5,2,FALSE),"")</f>
        <v/>
      </c>
      <c r="AG242" s="102" t="str">
        <f>IF(AND($AC242="x1",$R242=Basisblatt!$A$85),Basisblatt!$B$68,"")</f>
        <v/>
      </c>
      <c r="AH242" s="175" t="str">
        <f>IF(AND($AC242="x1",$R242=Basisblatt!$A$85),Basisblatt!$B$69,"")</f>
        <v/>
      </c>
    </row>
    <row r="243" spans="1:34" x14ac:dyDescent="0.25">
      <c r="A243" s="107" t="str">
        <f>IF($AC243="x2","",IF($AC243="x1",IF(OR($L243=Basisblatt!$A$84,$Y243="ja"),"ja","nein"),"N/A"))</f>
        <v/>
      </c>
      <c r="B243" s="192" t="str">
        <f>IF($AC243="x2","",IF($AC243="x1",IF(OR($R243=Basisblatt!$A$84,$AA243="ja"),"ja","nein"),"N/A"))</f>
        <v/>
      </c>
      <c r="C243" s="188"/>
      <c r="D243" s="194"/>
      <c r="E243" s="144"/>
      <c r="F243" s="144"/>
      <c r="G243" s="145"/>
      <c r="H243" s="145"/>
      <c r="I243" s="145"/>
      <c r="J243" s="186"/>
      <c r="K243" s="181"/>
      <c r="L243" s="180" t="str">
        <f>IF($AC243="x1",IF(AND($H243=Basisblatt!$A$11,$J243&gt;=$E$8),Basisblatt!$A$85,Basisblatt!$A$84),"")</f>
        <v/>
      </c>
      <c r="M243" s="145"/>
      <c r="N243" s="145"/>
      <c r="O243" s="145"/>
      <c r="P243" s="178"/>
      <c r="Q243" s="181"/>
      <c r="R243" s="180" t="str">
        <f>IF($AC243="x1",IF(AND($H243=Basisblatt!$A$10,OR($J243&gt;=$E$8,$J243&gt;$E$10)),Basisblatt!$A$85,Basisblatt!$A$84),"")</f>
        <v/>
      </c>
      <c r="S243" s="145"/>
      <c r="T243" s="145"/>
      <c r="U243" s="145"/>
      <c r="V243" s="145"/>
      <c r="W243" s="178"/>
      <c r="X243" s="181"/>
      <c r="Y243" s="180" t="str">
        <f>IF(AND($AC243="x1",$L243=Basisblatt!$A$85),IF(OR($M243=Basisblatt!$A$38,AND($N243&lt;&gt;"",$N243&lt;=$AF243),$O243=Basisblatt!$A$43,AND($J243&lt;=$E$9,$P243=Basisblatt!$A$47))=TRUE,"ja","nein"),"")</f>
        <v/>
      </c>
      <c r="Z243" s="174"/>
      <c r="AA243" s="102" t="str">
        <f>IF(AND($AC243="x1",$R243=Basisblatt!$A$85),IF(OR(OR($S243=Basisblatt!$A$51,$S243=Basisblatt!$A$52,$S243=Basisblatt!$A$53,$S243=Basisblatt!$A$54,$S243=Basisblatt!$A$55),AND($T243&lt;&gt;"",$T243&lt;=AG243),AND(U243&lt;&gt;"",$U243&lt;=AH243),$V243=Basisblatt!$A270,$W243=Basisblatt!$A$47)=TRUE,"ja","nein"),"")</f>
        <v/>
      </c>
      <c r="AB243" s="102"/>
      <c r="AC243" s="175" t="str">
        <f t="shared" si="3"/>
        <v>x2</v>
      </c>
      <c r="AD243" s="161"/>
      <c r="AE243" s="19"/>
      <c r="AF243" s="106" t="str">
        <f>IF(AND($AC243="x1",$L243=Basisblatt!$A$85),VLOOKUP($G243,Basisblatt!$A$2:$B$5,2,FALSE),"")</f>
        <v/>
      </c>
      <c r="AG243" s="102" t="str">
        <f>IF(AND($AC243="x1",$R243=Basisblatt!$A$85),Basisblatt!$B$68,"")</f>
        <v/>
      </c>
      <c r="AH243" s="175" t="str">
        <f>IF(AND($AC243="x1",$R243=Basisblatt!$A$85),Basisblatt!$B$69,"")</f>
        <v/>
      </c>
    </row>
    <row r="244" spans="1:34" x14ac:dyDescent="0.25">
      <c r="A244" s="107" t="str">
        <f>IF($AC244="x2","",IF($AC244="x1",IF(OR($L244=Basisblatt!$A$84,$Y244="ja"),"ja","nein"),"N/A"))</f>
        <v/>
      </c>
      <c r="B244" s="192" t="str">
        <f>IF($AC244="x2","",IF($AC244="x1",IF(OR($R244=Basisblatt!$A$84,$AA244="ja"),"ja","nein"),"N/A"))</f>
        <v/>
      </c>
      <c r="C244" s="188"/>
      <c r="D244" s="194"/>
      <c r="E244" s="144"/>
      <c r="F244" s="144"/>
      <c r="G244" s="145"/>
      <c r="H244" s="145"/>
      <c r="I244" s="145"/>
      <c r="J244" s="186"/>
      <c r="K244" s="181"/>
      <c r="L244" s="180" t="str">
        <f>IF($AC244="x1",IF(AND($H244=Basisblatt!$A$11,$J244&gt;=$E$8),Basisblatt!$A$85,Basisblatt!$A$84),"")</f>
        <v/>
      </c>
      <c r="M244" s="145"/>
      <c r="N244" s="145"/>
      <c r="O244" s="145"/>
      <c r="P244" s="178"/>
      <c r="Q244" s="181"/>
      <c r="R244" s="180" t="str">
        <f>IF($AC244="x1",IF(AND($H244=Basisblatt!$A$10,OR($J244&gt;=$E$8,$J244&gt;$E$10)),Basisblatt!$A$85,Basisblatt!$A$84),"")</f>
        <v/>
      </c>
      <c r="S244" s="145"/>
      <c r="T244" s="145"/>
      <c r="U244" s="145"/>
      <c r="V244" s="145"/>
      <c r="W244" s="178"/>
      <c r="X244" s="181"/>
      <c r="Y244" s="180" t="str">
        <f>IF(AND($AC244="x1",$L244=Basisblatt!$A$85),IF(OR($M244=Basisblatt!$A$38,AND($N244&lt;&gt;"",$N244&lt;=$AF244),$O244=Basisblatt!$A$43,AND($J244&lt;=$E$9,$P244=Basisblatt!$A$47))=TRUE,"ja","nein"),"")</f>
        <v/>
      </c>
      <c r="Z244" s="174"/>
      <c r="AA244" s="102" t="str">
        <f>IF(AND($AC244="x1",$R244=Basisblatt!$A$85),IF(OR(OR($S244=Basisblatt!$A$51,$S244=Basisblatt!$A$52,$S244=Basisblatt!$A$53,$S244=Basisblatt!$A$54,$S244=Basisblatt!$A$55),AND($T244&lt;&gt;"",$T244&lt;=AG244),AND(U244&lt;&gt;"",$U244&lt;=AH244),$V244=Basisblatt!$A271,$W244=Basisblatt!$A$47)=TRUE,"ja","nein"),"")</f>
        <v/>
      </c>
      <c r="AB244" s="102"/>
      <c r="AC244" s="175" t="str">
        <f t="shared" si="3"/>
        <v>x2</v>
      </c>
      <c r="AD244" s="161"/>
      <c r="AE244" s="19"/>
      <c r="AF244" s="106" t="str">
        <f>IF(AND($AC244="x1",$L244=Basisblatt!$A$85),VLOOKUP($G244,Basisblatt!$A$2:$B$5,2,FALSE),"")</f>
        <v/>
      </c>
      <c r="AG244" s="102" t="str">
        <f>IF(AND($AC244="x1",$R244=Basisblatt!$A$85),Basisblatt!$B$68,"")</f>
        <v/>
      </c>
      <c r="AH244" s="175" t="str">
        <f>IF(AND($AC244="x1",$R244=Basisblatt!$A$85),Basisblatt!$B$69,"")</f>
        <v/>
      </c>
    </row>
    <row r="245" spans="1:34" x14ac:dyDescent="0.25">
      <c r="A245" s="107" t="str">
        <f>IF($AC245="x2","",IF($AC245="x1",IF(OR($L245=Basisblatt!$A$84,$Y245="ja"),"ja","nein"),"N/A"))</f>
        <v/>
      </c>
      <c r="B245" s="192" t="str">
        <f>IF($AC245="x2","",IF($AC245="x1",IF(OR($R245=Basisblatt!$A$84,$AA245="ja"),"ja","nein"),"N/A"))</f>
        <v/>
      </c>
      <c r="C245" s="188"/>
      <c r="D245" s="194"/>
      <c r="E245" s="144"/>
      <c r="F245" s="144"/>
      <c r="G245" s="145"/>
      <c r="H245" s="145"/>
      <c r="I245" s="145"/>
      <c r="J245" s="186"/>
      <c r="K245" s="181"/>
      <c r="L245" s="180" t="str">
        <f>IF($AC245="x1",IF(AND($H245=Basisblatt!$A$11,$J245&gt;=$E$8),Basisblatt!$A$85,Basisblatt!$A$84),"")</f>
        <v/>
      </c>
      <c r="M245" s="145"/>
      <c r="N245" s="145"/>
      <c r="O245" s="145"/>
      <c r="P245" s="178"/>
      <c r="Q245" s="181"/>
      <c r="R245" s="180" t="str">
        <f>IF($AC245="x1",IF(AND($H245=Basisblatt!$A$10,OR($J245&gt;=$E$8,$J245&gt;$E$10)),Basisblatt!$A$85,Basisblatt!$A$84),"")</f>
        <v/>
      </c>
      <c r="S245" s="145"/>
      <c r="T245" s="145"/>
      <c r="U245" s="145"/>
      <c r="V245" s="145"/>
      <c r="W245" s="178"/>
      <c r="X245" s="181"/>
      <c r="Y245" s="180" t="str">
        <f>IF(AND($AC245="x1",$L245=Basisblatt!$A$85),IF(OR($M245=Basisblatt!$A$38,AND($N245&lt;&gt;"",$N245&lt;=$AF245),$O245=Basisblatt!$A$43,AND($J245&lt;=$E$9,$P245=Basisblatt!$A$47))=TRUE,"ja","nein"),"")</f>
        <v/>
      </c>
      <c r="Z245" s="174"/>
      <c r="AA245" s="102" t="str">
        <f>IF(AND($AC245="x1",$R245=Basisblatt!$A$85),IF(OR(OR($S245=Basisblatt!$A$51,$S245=Basisblatt!$A$52,$S245=Basisblatt!$A$53,$S245=Basisblatt!$A$54,$S245=Basisblatt!$A$55),AND($T245&lt;&gt;"",$T245&lt;=AG245),AND(U245&lt;&gt;"",$U245&lt;=AH245),$V245=Basisblatt!$A272,$W245=Basisblatt!$A$47)=TRUE,"ja","nein"),"")</f>
        <v/>
      </c>
      <c r="AB245" s="102"/>
      <c r="AC245" s="175" t="str">
        <f t="shared" si="3"/>
        <v>x2</v>
      </c>
      <c r="AD245" s="161"/>
      <c r="AE245" s="19"/>
      <c r="AF245" s="106" t="str">
        <f>IF(AND($AC245="x1",$L245=Basisblatt!$A$85),VLOOKUP($G245,Basisblatt!$A$2:$B$5,2,FALSE),"")</f>
        <v/>
      </c>
      <c r="AG245" s="102" t="str">
        <f>IF(AND($AC245="x1",$R245=Basisblatt!$A$85),Basisblatt!$B$68,"")</f>
        <v/>
      </c>
      <c r="AH245" s="175" t="str">
        <f>IF(AND($AC245="x1",$R245=Basisblatt!$A$85),Basisblatt!$B$69,"")</f>
        <v/>
      </c>
    </row>
    <row r="246" spans="1:34" x14ac:dyDescent="0.25">
      <c r="A246" s="107" t="str">
        <f>IF($AC246="x2","",IF($AC246="x1",IF(OR($L246=Basisblatt!$A$84,$Y246="ja"),"ja","nein"),"N/A"))</f>
        <v/>
      </c>
      <c r="B246" s="192" t="str">
        <f>IF($AC246="x2","",IF($AC246="x1",IF(OR($R246=Basisblatt!$A$84,$AA246="ja"),"ja","nein"),"N/A"))</f>
        <v/>
      </c>
      <c r="C246" s="188"/>
      <c r="D246" s="194"/>
      <c r="E246" s="144"/>
      <c r="F246" s="144"/>
      <c r="G246" s="145"/>
      <c r="H246" s="145"/>
      <c r="I246" s="145"/>
      <c r="J246" s="186"/>
      <c r="K246" s="181"/>
      <c r="L246" s="180" t="str">
        <f>IF($AC246="x1",IF(AND($H246=Basisblatt!$A$11,$J246&gt;=$E$8),Basisblatt!$A$85,Basisblatt!$A$84),"")</f>
        <v/>
      </c>
      <c r="M246" s="145"/>
      <c r="N246" s="145"/>
      <c r="O246" s="145"/>
      <c r="P246" s="178"/>
      <c r="Q246" s="181"/>
      <c r="R246" s="180" t="str">
        <f>IF($AC246="x1",IF(AND($H246=Basisblatt!$A$10,OR($J246&gt;=$E$8,$J246&gt;$E$10)),Basisblatt!$A$85,Basisblatt!$A$84),"")</f>
        <v/>
      </c>
      <c r="S246" s="145"/>
      <c r="T246" s="145"/>
      <c r="U246" s="145"/>
      <c r="V246" s="145"/>
      <c r="W246" s="178"/>
      <c r="X246" s="181"/>
      <c r="Y246" s="180" t="str">
        <f>IF(AND($AC246="x1",$L246=Basisblatt!$A$85),IF(OR($M246=Basisblatt!$A$38,AND($N246&lt;&gt;"",$N246&lt;=$AF246),$O246=Basisblatt!$A$43,AND($J246&lt;=$E$9,$P246=Basisblatt!$A$47))=TRUE,"ja","nein"),"")</f>
        <v/>
      </c>
      <c r="Z246" s="174"/>
      <c r="AA246" s="102" t="str">
        <f>IF(AND($AC246="x1",$R246=Basisblatt!$A$85),IF(OR(OR($S246=Basisblatt!$A$51,$S246=Basisblatt!$A$52,$S246=Basisblatt!$A$53,$S246=Basisblatt!$A$54,$S246=Basisblatt!$A$55),AND($T246&lt;&gt;"",$T246&lt;=AG246),AND(U246&lt;&gt;"",$U246&lt;=AH246),$V246=Basisblatt!$A273,$W246=Basisblatt!$A$47)=TRUE,"ja","nein"),"")</f>
        <v/>
      </c>
      <c r="AB246" s="102"/>
      <c r="AC246" s="175" t="str">
        <f t="shared" si="3"/>
        <v>x2</v>
      </c>
      <c r="AD246" s="161"/>
      <c r="AE246" s="19"/>
      <c r="AF246" s="106" t="str">
        <f>IF(AND($AC246="x1",$L246=Basisblatt!$A$85),VLOOKUP($G246,Basisblatt!$A$2:$B$5,2,FALSE),"")</f>
        <v/>
      </c>
      <c r="AG246" s="102" t="str">
        <f>IF(AND($AC246="x1",$R246=Basisblatt!$A$85),Basisblatt!$B$68,"")</f>
        <v/>
      </c>
      <c r="AH246" s="175" t="str">
        <f>IF(AND($AC246="x1",$R246=Basisblatt!$A$85),Basisblatt!$B$69,"")</f>
        <v/>
      </c>
    </row>
    <row r="247" spans="1:34" x14ac:dyDescent="0.25">
      <c r="A247" s="107" t="str">
        <f>IF($AC247="x2","",IF($AC247="x1",IF(OR($L247=Basisblatt!$A$84,$Y247="ja"),"ja","nein"),"N/A"))</f>
        <v/>
      </c>
      <c r="B247" s="192" t="str">
        <f>IF($AC247="x2","",IF($AC247="x1",IF(OR($R247=Basisblatt!$A$84,$AA247="ja"),"ja","nein"),"N/A"))</f>
        <v/>
      </c>
      <c r="C247" s="188"/>
      <c r="D247" s="194"/>
      <c r="E247" s="144"/>
      <c r="F247" s="144"/>
      <c r="G247" s="145"/>
      <c r="H247" s="145"/>
      <c r="I247" s="145"/>
      <c r="J247" s="186"/>
      <c r="K247" s="181"/>
      <c r="L247" s="180" t="str">
        <f>IF($AC247="x1",IF(AND($H247=Basisblatt!$A$11,$J247&gt;=$E$8),Basisblatt!$A$85,Basisblatt!$A$84),"")</f>
        <v/>
      </c>
      <c r="M247" s="145"/>
      <c r="N247" s="145"/>
      <c r="O247" s="145"/>
      <c r="P247" s="178"/>
      <c r="Q247" s="181"/>
      <c r="R247" s="180" t="str">
        <f>IF($AC247="x1",IF(AND($H247=Basisblatt!$A$10,OR($J247&gt;=$E$8,$J247&gt;$E$10)),Basisblatt!$A$85,Basisblatt!$A$84),"")</f>
        <v/>
      </c>
      <c r="S247" s="145"/>
      <c r="T247" s="145"/>
      <c r="U247" s="145"/>
      <c r="V247" s="145"/>
      <c r="W247" s="178"/>
      <c r="X247" s="181"/>
      <c r="Y247" s="180" t="str">
        <f>IF(AND($AC247="x1",$L247=Basisblatt!$A$85),IF(OR($M247=Basisblatt!$A$38,AND($N247&lt;&gt;"",$N247&lt;=$AF247),$O247=Basisblatt!$A$43,AND($J247&lt;=$E$9,$P247=Basisblatt!$A$47))=TRUE,"ja","nein"),"")</f>
        <v/>
      </c>
      <c r="Z247" s="174"/>
      <c r="AA247" s="102" t="str">
        <f>IF(AND($AC247="x1",$R247=Basisblatt!$A$85),IF(OR(OR($S247=Basisblatt!$A$51,$S247=Basisblatt!$A$52,$S247=Basisblatt!$A$53,$S247=Basisblatt!$A$54,$S247=Basisblatt!$A$55),AND($T247&lt;&gt;"",$T247&lt;=AG247),AND(U247&lt;&gt;"",$U247&lt;=AH247),$V247=Basisblatt!$A274,$W247=Basisblatt!$A$47)=TRUE,"ja","nein"),"")</f>
        <v/>
      </c>
      <c r="AB247" s="102"/>
      <c r="AC247" s="175" t="str">
        <f t="shared" si="3"/>
        <v>x2</v>
      </c>
      <c r="AD247" s="161"/>
      <c r="AE247" s="19"/>
      <c r="AF247" s="106" t="str">
        <f>IF(AND($AC247="x1",$L247=Basisblatt!$A$85),VLOOKUP($G247,Basisblatt!$A$2:$B$5,2,FALSE),"")</f>
        <v/>
      </c>
      <c r="AG247" s="102" t="str">
        <f>IF(AND($AC247="x1",$R247=Basisblatt!$A$85),Basisblatt!$B$68,"")</f>
        <v/>
      </c>
      <c r="AH247" s="175" t="str">
        <f>IF(AND($AC247="x1",$R247=Basisblatt!$A$85),Basisblatt!$B$69,"")</f>
        <v/>
      </c>
    </row>
    <row r="248" spans="1:34" x14ac:dyDescent="0.25">
      <c r="A248" s="107" t="str">
        <f>IF($AC248="x2","",IF($AC248="x1",IF(OR($L248=Basisblatt!$A$84,$Y248="ja"),"ja","nein"),"N/A"))</f>
        <v/>
      </c>
      <c r="B248" s="192" t="str">
        <f>IF($AC248="x2","",IF($AC248="x1",IF(OR($R248=Basisblatt!$A$84,$AA248="ja"),"ja","nein"),"N/A"))</f>
        <v/>
      </c>
      <c r="C248" s="188"/>
      <c r="D248" s="194"/>
      <c r="E248" s="144"/>
      <c r="F248" s="144"/>
      <c r="G248" s="145"/>
      <c r="H248" s="145"/>
      <c r="I248" s="145"/>
      <c r="J248" s="186"/>
      <c r="K248" s="181"/>
      <c r="L248" s="180" t="str">
        <f>IF($AC248="x1",IF(AND($H248=Basisblatt!$A$11,$J248&gt;=$E$8),Basisblatt!$A$85,Basisblatt!$A$84),"")</f>
        <v/>
      </c>
      <c r="M248" s="145"/>
      <c r="N248" s="145"/>
      <c r="O248" s="145"/>
      <c r="P248" s="178"/>
      <c r="Q248" s="181"/>
      <c r="R248" s="180" t="str">
        <f>IF($AC248="x1",IF(AND($H248=Basisblatt!$A$10,OR($J248&gt;=$E$8,$J248&gt;$E$10)),Basisblatt!$A$85,Basisblatt!$A$84),"")</f>
        <v/>
      </c>
      <c r="S248" s="145"/>
      <c r="T248" s="145"/>
      <c r="U248" s="145"/>
      <c r="V248" s="145"/>
      <c r="W248" s="178"/>
      <c r="X248" s="181"/>
      <c r="Y248" s="180" t="str">
        <f>IF(AND($AC248="x1",$L248=Basisblatt!$A$85),IF(OR($M248=Basisblatt!$A$38,AND($N248&lt;&gt;"",$N248&lt;=$AF248),$O248=Basisblatt!$A$43,AND($J248&lt;=$E$9,$P248=Basisblatt!$A$47))=TRUE,"ja","nein"),"")</f>
        <v/>
      </c>
      <c r="Z248" s="174"/>
      <c r="AA248" s="102" t="str">
        <f>IF(AND($AC248="x1",$R248=Basisblatt!$A$85),IF(OR(OR($S248=Basisblatt!$A$51,$S248=Basisblatt!$A$52,$S248=Basisblatt!$A$53,$S248=Basisblatt!$A$54,$S248=Basisblatt!$A$55),AND($T248&lt;&gt;"",$T248&lt;=AG248),AND(U248&lt;&gt;"",$U248&lt;=AH248),$V248=Basisblatt!$A275,$W248=Basisblatt!$A$47)=TRUE,"ja","nein"),"")</f>
        <v/>
      </c>
      <c r="AB248" s="102"/>
      <c r="AC248" s="175" t="str">
        <f t="shared" si="3"/>
        <v>x2</v>
      </c>
      <c r="AD248" s="161"/>
      <c r="AE248" s="19"/>
      <c r="AF248" s="106" t="str">
        <f>IF(AND($AC248="x1",$L248=Basisblatt!$A$85),VLOOKUP($G248,Basisblatt!$A$2:$B$5,2,FALSE),"")</f>
        <v/>
      </c>
      <c r="AG248" s="102" t="str">
        <f>IF(AND($AC248="x1",$R248=Basisblatt!$A$85),Basisblatt!$B$68,"")</f>
        <v/>
      </c>
      <c r="AH248" s="175" t="str">
        <f>IF(AND($AC248="x1",$R248=Basisblatt!$A$85),Basisblatt!$B$69,"")</f>
        <v/>
      </c>
    </row>
    <row r="249" spans="1:34" x14ac:dyDescent="0.25">
      <c r="A249" s="107" t="str">
        <f>IF($AC249="x2","",IF($AC249="x1",IF(OR($L249=Basisblatt!$A$84,$Y249="ja"),"ja","nein"),"N/A"))</f>
        <v/>
      </c>
      <c r="B249" s="192" t="str">
        <f>IF($AC249="x2","",IF($AC249="x1",IF(OR($R249=Basisblatt!$A$84,$AA249="ja"),"ja","nein"),"N/A"))</f>
        <v/>
      </c>
      <c r="C249" s="188"/>
      <c r="D249" s="194"/>
      <c r="E249" s="144"/>
      <c r="F249" s="144"/>
      <c r="G249" s="145"/>
      <c r="H249" s="145"/>
      <c r="I249" s="145"/>
      <c r="J249" s="186"/>
      <c r="K249" s="181"/>
      <c r="L249" s="180" t="str">
        <f>IF($AC249="x1",IF(AND($H249=Basisblatt!$A$11,$J249&gt;=$E$8),Basisblatt!$A$85,Basisblatt!$A$84),"")</f>
        <v/>
      </c>
      <c r="M249" s="145"/>
      <c r="N249" s="145"/>
      <c r="O249" s="145"/>
      <c r="P249" s="178"/>
      <c r="Q249" s="181"/>
      <c r="R249" s="180" t="str">
        <f>IF($AC249="x1",IF(AND($H249=Basisblatt!$A$10,OR($J249&gt;=$E$8,$J249&gt;$E$10)),Basisblatt!$A$85,Basisblatt!$A$84),"")</f>
        <v/>
      </c>
      <c r="S249" s="145"/>
      <c r="T249" s="145"/>
      <c r="U249" s="145"/>
      <c r="V249" s="145"/>
      <c r="W249" s="178"/>
      <c r="X249" s="181"/>
      <c r="Y249" s="180" t="str">
        <f>IF(AND($AC249="x1",$L249=Basisblatt!$A$85),IF(OR($M249=Basisblatt!$A$38,AND($N249&lt;&gt;"",$N249&lt;=$AF249),$O249=Basisblatt!$A$43,AND($J249&lt;=$E$9,$P249=Basisblatt!$A$47))=TRUE,"ja","nein"),"")</f>
        <v/>
      </c>
      <c r="Z249" s="174"/>
      <c r="AA249" s="102" t="str">
        <f>IF(AND($AC249="x1",$R249=Basisblatt!$A$85),IF(OR(OR($S249=Basisblatt!$A$51,$S249=Basisblatt!$A$52,$S249=Basisblatt!$A$53,$S249=Basisblatt!$A$54,$S249=Basisblatt!$A$55),AND($T249&lt;&gt;"",$T249&lt;=AG249),AND(U249&lt;&gt;"",$U249&lt;=AH249),$V249=Basisblatt!$A276,$W249=Basisblatt!$A$47)=TRUE,"ja","nein"),"")</f>
        <v/>
      </c>
      <c r="AB249" s="102"/>
      <c r="AC249" s="175" t="str">
        <f t="shared" si="3"/>
        <v>x2</v>
      </c>
      <c r="AD249" s="161"/>
      <c r="AE249" s="19"/>
      <c r="AF249" s="106" t="str">
        <f>IF(AND($AC249="x1",$L249=Basisblatt!$A$85),VLOOKUP($G249,Basisblatt!$A$2:$B$5,2,FALSE),"")</f>
        <v/>
      </c>
      <c r="AG249" s="102" t="str">
        <f>IF(AND($AC249="x1",$R249=Basisblatt!$A$85),Basisblatt!$B$68,"")</f>
        <v/>
      </c>
      <c r="AH249" s="175" t="str">
        <f>IF(AND($AC249="x1",$R249=Basisblatt!$A$85),Basisblatt!$B$69,"")</f>
        <v/>
      </c>
    </row>
    <row r="250" spans="1:34" x14ac:dyDescent="0.25">
      <c r="A250" s="107" t="str">
        <f>IF($AC250="x2","",IF($AC250="x1",IF(OR($L250=Basisblatt!$A$84,$Y250="ja"),"ja","nein"),"N/A"))</f>
        <v/>
      </c>
      <c r="B250" s="192" t="str">
        <f>IF($AC250="x2","",IF($AC250="x1",IF(OR($R250=Basisblatt!$A$84,$AA250="ja"),"ja","nein"),"N/A"))</f>
        <v/>
      </c>
      <c r="C250" s="188"/>
      <c r="D250" s="194"/>
      <c r="E250" s="144"/>
      <c r="F250" s="144"/>
      <c r="G250" s="145"/>
      <c r="H250" s="145"/>
      <c r="I250" s="145"/>
      <c r="J250" s="186"/>
      <c r="K250" s="181"/>
      <c r="L250" s="180" t="str">
        <f>IF($AC250="x1",IF(AND($H250=Basisblatt!$A$11,$J250&gt;=$E$8),Basisblatt!$A$85,Basisblatt!$A$84),"")</f>
        <v/>
      </c>
      <c r="M250" s="145"/>
      <c r="N250" s="145"/>
      <c r="O250" s="145"/>
      <c r="P250" s="178"/>
      <c r="Q250" s="181"/>
      <c r="R250" s="180" t="str">
        <f>IF($AC250="x1",IF(AND($H250=Basisblatt!$A$10,OR($J250&gt;=$E$8,$J250&gt;$E$10)),Basisblatt!$A$85,Basisblatt!$A$84),"")</f>
        <v/>
      </c>
      <c r="S250" s="145"/>
      <c r="T250" s="145"/>
      <c r="U250" s="145"/>
      <c r="V250" s="145"/>
      <c r="W250" s="178"/>
      <c r="X250" s="181"/>
      <c r="Y250" s="180" t="str">
        <f>IF(AND($AC250="x1",$L250=Basisblatt!$A$85),IF(OR($M250=Basisblatt!$A$38,AND($N250&lt;&gt;"",$N250&lt;=$AF250),$O250=Basisblatt!$A$43,AND($J250&lt;=$E$9,$P250=Basisblatt!$A$47))=TRUE,"ja","nein"),"")</f>
        <v/>
      </c>
      <c r="Z250" s="174"/>
      <c r="AA250" s="102" t="str">
        <f>IF(AND($AC250="x1",$R250=Basisblatt!$A$85),IF(OR(OR($S250=Basisblatt!$A$51,$S250=Basisblatt!$A$52,$S250=Basisblatt!$A$53,$S250=Basisblatt!$A$54,$S250=Basisblatt!$A$55),AND($T250&lt;&gt;"",$T250&lt;=AG250),AND(U250&lt;&gt;"",$U250&lt;=AH250),$V250=Basisblatt!$A277,$W250=Basisblatt!$A$47)=TRUE,"ja","nein"),"")</f>
        <v/>
      </c>
      <c r="AB250" s="102"/>
      <c r="AC250" s="175" t="str">
        <f t="shared" si="3"/>
        <v>x2</v>
      </c>
      <c r="AD250" s="161"/>
      <c r="AE250" s="19"/>
      <c r="AF250" s="106" t="str">
        <f>IF(AND($AC250="x1",$L250=Basisblatt!$A$85),VLOOKUP($G250,Basisblatt!$A$2:$B$5,2,FALSE),"")</f>
        <v/>
      </c>
      <c r="AG250" s="102" t="str">
        <f>IF(AND($AC250="x1",$R250=Basisblatt!$A$85),Basisblatt!$B$68,"")</f>
        <v/>
      </c>
      <c r="AH250" s="175" t="str">
        <f>IF(AND($AC250="x1",$R250=Basisblatt!$A$85),Basisblatt!$B$69,"")</f>
        <v/>
      </c>
    </row>
    <row r="251" spans="1:34" x14ac:dyDescent="0.25">
      <c r="A251" s="107" t="str">
        <f>IF($AC251="x2","",IF($AC251="x1",IF(OR($L251=Basisblatt!$A$84,$Y251="ja"),"ja","nein"),"N/A"))</f>
        <v/>
      </c>
      <c r="B251" s="192" t="str">
        <f>IF($AC251="x2","",IF($AC251="x1",IF(OR($R251=Basisblatt!$A$84,$AA251="ja"),"ja","nein"),"N/A"))</f>
        <v/>
      </c>
      <c r="C251" s="188"/>
      <c r="D251" s="194"/>
      <c r="E251" s="144"/>
      <c r="F251" s="144"/>
      <c r="G251" s="145"/>
      <c r="H251" s="145"/>
      <c r="I251" s="145"/>
      <c r="J251" s="186"/>
      <c r="K251" s="181"/>
      <c r="L251" s="180" t="str">
        <f>IF($AC251="x1",IF(AND($H251=Basisblatt!$A$11,$J251&gt;=$E$8),Basisblatt!$A$85,Basisblatt!$A$84),"")</f>
        <v/>
      </c>
      <c r="M251" s="145"/>
      <c r="N251" s="145"/>
      <c r="O251" s="145"/>
      <c r="P251" s="178"/>
      <c r="Q251" s="181"/>
      <c r="R251" s="180" t="str">
        <f>IF($AC251="x1",IF(AND($H251=Basisblatt!$A$10,OR($J251&gt;=$E$8,$J251&gt;$E$10)),Basisblatt!$A$85,Basisblatt!$A$84),"")</f>
        <v/>
      </c>
      <c r="S251" s="145"/>
      <c r="T251" s="145"/>
      <c r="U251" s="145"/>
      <c r="V251" s="145"/>
      <c r="W251" s="178"/>
      <c r="X251" s="181"/>
      <c r="Y251" s="180" t="str">
        <f>IF(AND($AC251="x1",$L251=Basisblatt!$A$85),IF(OR($M251=Basisblatt!$A$38,AND($N251&lt;&gt;"",$N251&lt;=$AF251),$O251=Basisblatt!$A$43,AND($J251&lt;=$E$9,$P251=Basisblatt!$A$47))=TRUE,"ja","nein"),"")</f>
        <v/>
      </c>
      <c r="Z251" s="174"/>
      <c r="AA251" s="102" t="str">
        <f>IF(AND($AC251="x1",$R251=Basisblatt!$A$85),IF(OR(OR($S251=Basisblatt!$A$51,$S251=Basisblatt!$A$52,$S251=Basisblatt!$A$53,$S251=Basisblatt!$A$54,$S251=Basisblatt!$A$55),AND($T251&lt;&gt;"",$T251&lt;=AG251),AND(U251&lt;&gt;"",$U251&lt;=AH251),$V251=Basisblatt!$A278,$W251=Basisblatt!$A$47)=TRUE,"ja","nein"),"")</f>
        <v/>
      </c>
      <c r="AB251" s="102"/>
      <c r="AC251" s="175" t="str">
        <f t="shared" si="3"/>
        <v>x2</v>
      </c>
      <c r="AD251" s="161"/>
      <c r="AE251" s="19"/>
      <c r="AF251" s="106" t="str">
        <f>IF(AND($AC251="x1",$L251=Basisblatt!$A$85),VLOOKUP($G251,Basisblatt!$A$2:$B$5,2,FALSE),"")</f>
        <v/>
      </c>
      <c r="AG251" s="102" t="str">
        <f>IF(AND($AC251="x1",$R251=Basisblatt!$A$85),Basisblatt!$B$68,"")</f>
        <v/>
      </c>
      <c r="AH251" s="175" t="str">
        <f>IF(AND($AC251="x1",$R251=Basisblatt!$A$85),Basisblatt!$B$69,"")</f>
        <v/>
      </c>
    </row>
    <row r="252" spans="1:34" x14ac:dyDescent="0.25">
      <c r="A252" s="107" t="str">
        <f>IF($AC252="x2","",IF($AC252="x1",IF(OR($L252=Basisblatt!$A$84,$Y252="ja"),"ja","nein"),"N/A"))</f>
        <v/>
      </c>
      <c r="B252" s="192" t="str">
        <f>IF($AC252="x2","",IF($AC252="x1",IF(OR($R252=Basisblatt!$A$84,$AA252="ja"),"ja","nein"),"N/A"))</f>
        <v/>
      </c>
      <c r="C252" s="188"/>
      <c r="D252" s="194"/>
      <c r="E252" s="144"/>
      <c r="F252" s="144"/>
      <c r="G252" s="145"/>
      <c r="H252" s="145"/>
      <c r="I252" s="145"/>
      <c r="J252" s="186"/>
      <c r="K252" s="181"/>
      <c r="L252" s="180" t="str">
        <f>IF($AC252="x1",IF(AND($H252=Basisblatt!$A$11,$J252&gt;=$E$8),Basisblatt!$A$85,Basisblatt!$A$84),"")</f>
        <v/>
      </c>
      <c r="M252" s="145"/>
      <c r="N252" s="145"/>
      <c r="O252" s="145"/>
      <c r="P252" s="178"/>
      <c r="Q252" s="181"/>
      <c r="R252" s="180" t="str">
        <f>IF($AC252="x1",IF(AND($H252=Basisblatt!$A$10,OR($J252&gt;=$E$8,$J252&gt;$E$10)),Basisblatt!$A$85,Basisblatt!$A$84),"")</f>
        <v/>
      </c>
      <c r="S252" s="145"/>
      <c r="T252" s="145"/>
      <c r="U252" s="145"/>
      <c r="V252" s="145"/>
      <c r="W252" s="178"/>
      <c r="X252" s="181"/>
      <c r="Y252" s="180" t="str">
        <f>IF(AND($AC252="x1",$L252=Basisblatt!$A$85),IF(OR($M252=Basisblatt!$A$38,AND($N252&lt;&gt;"",$N252&lt;=$AF252),$O252=Basisblatt!$A$43,AND($J252&lt;=$E$9,$P252=Basisblatt!$A$47))=TRUE,"ja","nein"),"")</f>
        <v/>
      </c>
      <c r="Z252" s="174"/>
      <c r="AA252" s="102" t="str">
        <f>IF(AND($AC252="x1",$R252=Basisblatt!$A$85),IF(OR(OR($S252=Basisblatt!$A$51,$S252=Basisblatt!$A$52,$S252=Basisblatt!$A$53,$S252=Basisblatt!$A$54,$S252=Basisblatt!$A$55),AND($T252&lt;&gt;"",$T252&lt;=AG252),AND(U252&lt;&gt;"",$U252&lt;=AH252),$V252=Basisblatt!$A279,$W252=Basisblatt!$A$47)=TRUE,"ja","nein"),"")</f>
        <v/>
      </c>
      <c r="AB252" s="102"/>
      <c r="AC252" s="175" t="str">
        <f t="shared" si="3"/>
        <v>x2</v>
      </c>
      <c r="AD252" s="161"/>
      <c r="AE252" s="19"/>
      <c r="AF252" s="106" t="str">
        <f>IF(AND($AC252="x1",$L252=Basisblatt!$A$85),VLOOKUP($G252,Basisblatt!$A$2:$B$5,2,FALSE),"")</f>
        <v/>
      </c>
      <c r="AG252" s="102" t="str">
        <f>IF(AND($AC252="x1",$R252=Basisblatt!$A$85),Basisblatt!$B$68,"")</f>
        <v/>
      </c>
      <c r="AH252" s="175" t="str">
        <f>IF(AND($AC252="x1",$R252=Basisblatt!$A$85),Basisblatt!$B$69,"")</f>
        <v/>
      </c>
    </row>
    <row r="253" spans="1:34" x14ac:dyDescent="0.25">
      <c r="A253" s="107" t="str">
        <f>IF($AC253="x2","",IF($AC253="x1",IF(OR($L253=Basisblatt!$A$84,$Y253="ja"),"ja","nein"),"N/A"))</f>
        <v/>
      </c>
      <c r="B253" s="192" t="str">
        <f>IF($AC253="x2","",IF($AC253="x1",IF(OR($R253=Basisblatt!$A$84,$AA253="ja"),"ja","nein"),"N/A"))</f>
        <v/>
      </c>
      <c r="C253" s="188"/>
      <c r="D253" s="194"/>
      <c r="E253" s="144"/>
      <c r="F253" s="144"/>
      <c r="G253" s="145"/>
      <c r="H253" s="145"/>
      <c r="I253" s="145"/>
      <c r="J253" s="186"/>
      <c r="K253" s="181"/>
      <c r="L253" s="180" t="str">
        <f>IF($AC253="x1",IF(AND($H253=Basisblatt!$A$11,$J253&gt;=$E$8),Basisblatt!$A$85,Basisblatt!$A$84),"")</f>
        <v/>
      </c>
      <c r="M253" s="145"/>
      <c r="N253" s="145"/>
      <c r="O253" s="145"/>
      <c r="P253" s="178"/>
      <c r="Q253" s="181"/>
      <c r="R253" s="180" t="str">
        <f>IF($AC253="x1",IF(AND($H253=Basisblatt!$A$10,OR($J253&gt;=$E$8,$J253&gt;$E$10)),Basisblatt!$A$85,Basisblatt!$A$84),"")</f>
        <v/>
      </c>
      <c r="S253" s="145"/>
      <c r="T253" s="145"/>
      <c r="U253" s="145"/>
      <c r="V253" s="145"/>
      <c r="W253" s="178"/>
      <c r="X253" s="181"/>
      <c r="Y253" s="180" t="str">
        <f>IF(AND($AC253="x1",$L253=Basisblatt!$A$85),IF(OR($M253=Basisblatt!$A$38,AND($N253&lt;&gt;"",$N253&lt;=$AF253),$O253=Basisblatt!$A$43,AND($J253&lt;=$E$9,$P253=Basisblatt!$A$47))=TRUE,"ja","nein"),"")</f>
        <v/>
      </c>
      <c r="Z253" s="174"/>
      <c r="AA253" s="102" t="str">
        <f>IF(AND($AC253="x1",$R253=Basisblatt!$A$85),IF(OR(OR($S253=Basisblatt!$A$51,$S253=Basisblatt!$A$52,$S253=Basisblatt!$A$53,$S253=Basisblatt!$A$54,$S253=Basisblatt!$A$55),AND($T253&lt;&gt;"",$T253&lt;=AG253),AND(U253&lt;&gt;"",$U253&lt;=AH253),$V253=Basisblatt!$A280,$W253=Basisblatt!$A$47)=TRUE,"ja","nein"),"")</f>
        <v/>
      </c>
      <c r="AB253" s="102"/>
      <c r="AC253" s="175" t="str">
        <f t="shared" si="3"/>
        <v>x2</v>
      </c>
      <c r="AD253" s="161"/>
      <c r="AE253" s="19"/>
      <c r="AF253" s="106" t="str">
        <f>IF(AND($AC253="x1",$L253=Basisblatt!$A$85),VLOOKUP($G253,Basisblatt!$A$2:$B$5,2,FALSE),"")</f>
        <v/>
      </c>
      <c r="AG253" s="102" t="str">
        <f>IF(AND($AC253="x1",$R253=Basisblatt!$A$85),Basisblatt!$B$68,"")</f>
        <v/>
      </c>
      <c r="AH253" s="175" t="str">
        <f>IF(AND($AC253="x1",$R253=Basisblatt!$A$85),Basisblatt!$B$69,"")</f>
        <v/>
      </c>
    </row>
    <row r="254" spans="1:34" x14ac:dyDescent="0.25">
      <c r="A254" s="107" t="str">
        <f>IF($AC254="x2","",IF($AC254="x1",IF(OR($L254=Basisblatt!$A$84,$Y254="ja"),"ja","nein"),"N/A"))</f>
        <v/>
      </c>
      <c r="B254" s="192" t="str">
        <f>IF($AC254="x2","",IF($AC254="x1",IF(OR($R254=Basisblatt!$A$84,$AA254="ja"),"ja","nein"),"N/A"))</f>
        <v/>
      </c>
      <c r="C254" s="188"/>
      <c r="D254" s="194"/>
      <c r="E254" s="144"/>
      <c r="F254" s="144"/>
      <c r="G254" s="145"/>
      <c r="H254" s="145"/>
      <c r="I254" s="145"/>
      <c r="J254" s="186"/>
      <c r="K254" s="181"/>
      <c r="L254" s="180" t="str">
        <f>IF($AC254="x1",IF(AND($H254=Basisblatt!$A$11,$J254&gt;=$E$8),Basisblatt!$A$85,Basisblatt!$A$84),"")</f>
        <v/>
      </c>
      <c r="M254" s="145"/>
      <c r="N254" s="145"/>
      <c r="O254" s="145"/>
      <c r="P254" s="178"/>
      <c r="Q254" s="181"/>
      <c r="R254" s="180" t="str">
        <f>IF($AC254="x1",IF(AND($H254=Basisblatt!$A$10,OR($J254&gt;=$E$8,$J254&gt;$E$10)),Basisblatt!$A$85,Basisblatt!$A$84),"")</f>
        <v/>
      </c>
      <c r="S254" s="145"/>
      <c r="T254" s="145"/>
      <c r="U254" s="145"/>
      <c r="V254" s="145"/>
      <c r="W254" s="178"/>
      <c r="X254" s="181"/>
      <c r="Y254" s="180" t="str">
        <f>IF(AND($AC254="x1",$L254=Basisblatt!$A$85),IF(OR($M254=Basisblatt!$A$38,AND($N254&lt;&gt;"",$N254&lt;=$AF254),$O254=Basisblatt!$A$43,AND($J254&lt;=$E$9,$P254=Basisblatt!$A$47))=TRUE,"ja","nein"),"")</f>
        <v/>
      </c>
      <c r="Z254" s="174"/>
      <c r="AA254" s="102" t="str">
        <f>IF(AND($AC254="x1",$R254=Basisblatt!$A$85),IF(OR(OR($S254=Basisblatt!$A$51,$S254=Basisblatt!$A$52,$S254=Basisblatt!$A$53,$S254=Basisblatt!$A$54,$S254=Basisblatt!$A$55),AND($T254&lt;&gt;"",$T254&lt;=AG254),AND(U254&lt;&gt;"",$U254&lt;=AH254),$V254=Basisblatt!$A281,$W254=Basisblatt!$A$47)=TRUE,"ja","nein"),"")</f>
        <v/>
      </c>
      <c r="AB254" s="102"/>
      <c r="AC254" s="175" t="str">
        <f t="shared" si="3"/>
        <v>x2</v>
      </c>
      <c r="AD254" s="161"/>
      <c r="AE254" s="19"/>
      <c r="AF254" s="106" t="str">
        <f>IF(AND($AC254="x1",$L254=Basisblatt!$A$85),VLOOKUP($G254,Basisblatt!$A$2:$B$5,2,FALSE),"")</f>
        <v/>
      </c>
      <c r="AG254" s="102" t="str">
        <f>IF(AND($AC254="x1",$R254=Basisblatt!$A$85),Basisblatt!$B$68,"")</f>
        <v/>
      </c>
      <c r="AH254" s="175" t="str">
        <f>IF(AND($AC254="x1",$R254=Basisblatt!$A$85),Basisblatt!$B$69,"")</f>
        <v/>
      </c>
    </row>
    <row r="255" spans="1:34" x14ac:dyDescent="0.25">
      <c r="A255" s="107" t="str">
        <f>IF($AC255="x2","",IF($AC255="x1",IF(OR($L255=Basisblatt!$A$84,$Y255="ja"),"ja","nein"),"N/A"))</f>
        <v/>
      </c>
      <c r="B255" s="192" t="str">
        <f>IF($AC255="x2","",IF($AC255="x1",IF(OR($R255=Basisblatt!$A$84,$AA255="ja"),"ja","nein"),"N/A"))</f>
        <v/>
      </c>
      <c r="C255" s="188"/>
      <c r="D255" s="194"/>
      <c r="E255" s="144"/>
      <c r="F255" s="144"/>
      <c r="G255" s="145"/>
      <c r="H255" s="145"/>
      <c r="I255" s="145"/>
      <c r="J255" s="186"/>
      <c r="K255" s="181"/>
      <c r="L255" s="180" t="str">
        <f>IF($AC255="x1",IF(AND($H255=Basisblatt!$A$11,$J255&gt;=$E$8),Basisblatt!$A$85,Basisblatt!$A$84),"")</f>
        <v/>
      </c>
      <c r="M255" s="145"/>
      <c r="N255" s="145"/>
      <c r="O255" s="145"/>
      <c r="P255" s="178"/>
      <c r="Q255" s="181"/>
      <c r="R255" s="180" t="str">
        <f>IF($AC255="x1",IF(AND($H255=Basisblatt!$A$10,OR($J255&gt;=$E$8,$J255&gt;$E$10)),Basisblatt!$A$85,Basisblatt!$A$84),"")</f>
        <v/>
      </c>
      <c r="S255" s="145"/>
      <c r="T255" s="145"/>
      <c r="U255" s="145"/>
      <c r="V255" s="145"/>
      <c r="W255" s="178"/>
      <c r="X255" s="181"/>
      <c r="Y255" s="180" t="str">
        <f>IF(AND($AC255="x1",$L255=Basisblatt!$A$85),IF(OR($M255=Basisblatt!$A$38,AND($N255&lt;&gt;"",$N255&lt;=$AF255),$O255=Basisblatt!$A$43,AND($J255&lt;=$E$9,$P255=Basisblatt!$A$47))=TRUE,"ja","nein"),"")</f>
        <v/>
      </c>
      <c r="Z255" s="174"/>
      <c r="AA255" s="102" t="str">
        <f>IF(AND($AC255="x1",$R255=Basisblatt!$A$85),IF(OR(OR($S255=Basisblatt!$A$51,$S255=Basisblatt!$A$52,$S255=Basisblatt!$A$53,$S255=Basisblatt!$A$54,$S255=Basisblatt!$A$55),AND($T255&lt;&gt;"",$T255&lt;=AG255),AND(U255&lt;&gt;"",$U255&lt;=AH255),$V255=Basisblatt!$A282,$W255=Basisblatt!$A$47)=TRUE,"ja","nein"),"")</f>
        <v/>
      </c>
      <c r="AB255" s="102"/>
      <c r="AC255" s="175" t="str">
        <f t="shared" si="3"/>
        <v>x2</v>
      </c>
      <c r="AD255" s="161"/>
      <c r="AE255" s="19"/>
      <c r="AF255" s="106" t="str">
        <f>IF(AND($AC255="x1",$L255=Basisblatt!$A$85),VLOOKUP($G255,Basisblatt!$A$2:$B$5,2,FALSE),"")</f>
        <v/>
      </c>
      <c r="AG255" s="102" t="str">
        <f>IF(AND($AC255="x1",$R255=Basisblatt!$A$85),Basisblatt!$B$68,"")</f>
        <v/>
      </c>
      <c r="AH255" s="175" t="str">
        <f>IF(AND($AC255="x1",$R255=Basisblatt!$A$85),Basisblatt!$B$69,"")</f>
        <v/>
      </c>
    </row>
    <row r="256" spans="1:34" x14ac:dyDescent="0.25">
      <c r="A256" s="107" t="str">
        <f>IF($AC256="x2","",IF($AC256="x1",IF(OR($L256=Basisblatt!$A$84,$Y256="ja"),"ja","nein"),"N/A"))</f>
        <v/>
      </c>
      <c r="B256" s="192" t="str">
        <f>IF($AC256="x2","",IF($AC256="x1",IF(OR($R256=Basisblatt!$A$84,$AA256="ja"),"ja","nein"),"N/A"))</f>
        <v/>
      </c>
      <c r="C256" s="188"/>
      <c r="D256" s="194"/>
      <c r="E256" s="144"/>
      <c r="F256" s="144"/>
      <c r="G256" s="145"/>
      <c r="H256" s="145"/>
      <c r="I256" s="145"/>
      <c r="J256" s="186"/>
      <c r="K256" s="181"/>
      <c r="L256" s="180" t="str">
        <f>IF($AC256="x1",IF(AND($H256=Basisblatt!$A$11,$J256&gt;=$E$8),Basisblatt!$A$85,Basisblatt!$A$84),"")</f>
        <v/>
      </c>
      <c r="M256" s="145"/>
      <c r="N256" s="145"/>
      <c r="O256" s="145"/>
      <c r="P256" s="178"/>
      <c r="Q256" s="181"/>
      <c r="R256" s="180" t="str">
        <f>IF($AC256="x1",IF(AND($H256=Basisblatt!$A$10,OR($J256&gt;=$E$8,$J256&gt;$E$10)),Basisblatt!$A$85,Basisblatt!$A$84),"")</f>
        <v/>
      </c>
      <c r="S256" s="145"/>
      <c r="T256" s="145"/>
      <c r="U256" s="145"/>
      <c r="V256" s="145"/>
      <c r="W256" s="178"/>
      <c r="X256" s="181"/>
      <c r="Y256" s="180" t="str">
        <f>IF(AND($AC256="x1",$L256=Basisblatt!$A$85),IF(OR($M256=Basisblatt!$A$38,AND($N256&lt;&gt;"",$N256&lt;=$AF256),$O256=Basisblatt!$A$43,AND($J256&lt;=$E$9,$P256=Basisblatt!$A$47))=TRUE,"ja","nein"),"")</f>
        <v/>
      </c>
      <c r="Z256" s="174"/>
      <c r="AA256" s="102" t="str">
        <f>IF(AND($AC256="x1",$R256=Basisblatt!$A$85),IF(OR(OR($S256=Basisblatt!$A$51,$S256=Basisblatt!$A$52,$S256=Basisblatt!$A$53,$S256=Basisblatt!$A$54,$S256=Basisblatt!$A$55),AND($T256&lt;&gt;"",$T256&lt;=AG256),AND(U256&lt;&gt;"",$U256&lt;=AH256),$V256=Basisblatt!$A283,$W256=Basisblatt!$A$47)=TRUE,"ja","nein"),"")</f>
        <v/>
      </c>
      <c r="AB256" s="102"/>
      <c r="AC256" s="175" t="str">
        <f t="shared" si="3"/>
        <v>x2</v>
      </c>
      <c r="AD256" s="161"/>
      <c r="AE256" s="19"/>
      <c r="AF256" s="106" t="str">
        <f>IF(AND($AC256="x1",$L256=Basisblatt!$A$85),VLOOKUP($G256,Basisblatt!$A$2:$B$5,2,FALSE),"")</f>
        <v/>
      </c>
      <c r="AG256" s="102" t="str">
        <f>IF(AND($AC256="x1",$R256=Basisblatt!$A$85),Basisblatt!$B$68,"")</f>
        <v/>
      </c>
      <c r="AH256" s="175" t="str">
        <f>IF(AND($AC256="x1",$R256=Basisblatt!$A$85),Basisblatt!$B$69,"")</f>
        <v/>
      </c>
    </row>
    <row r="257" spans="1:34" x14ac:dyDescent="0.25">
      <c r="A257" s="107" t="str">
        <f>IF($AC257="x2","",IF($AC257="x1",IF(OR($L257=Basisblatt!$A$84,$Y257="ja"),"ja","nein"),"N/A"))</f>
        <v/>
      </c>
      <c r="B257" s="192" t="str">
        <f>IF($AC257="x2","",IF($AC257="x1",IF(OR($R257=Basisblatt!$A$84,$AA257="ja"),"ja","nein"),"N/A"))</f>
        <v/>
      </c>
      <c r="C257" s="188"/>
      <c r="D257" s="194"/>
      <c r="E257" s="144"/>
      <c r="F257" s="144"/>
      <c r="G257" s="145"/>
      <c r="H257" s="145"/>
      <c r="I257" s="145"/>
      <c r="J257" s="186"/>
      <c r="K257" s="181"/>
      <c r="L257" s="180" t="str">
        <f>IF($AC257="x1",IF(AND($H257=Basisblatt!$A$11,$J257&gt;=$E$8),Basisblatt!$A$85,Basisblatt!$A$84),"")</f>
        <v/>
      </c>
      <c r="M257" s="145"/>
      <c r="N257" s="145"/>
      <c r="O257" s="145"/>
      <c r="P257" s="178"/>
      <c r="Q257" s="181"/>
      <c r="R257" s="180" t="str">
        <f>IF($AC257="x1",IF(AND($H257=Basisblatt!$A$10,OR($J257&gt;=$E$8,$J257&gt;$E$10)),Basisblatt!$A$85,Basisblatt!$A$84),"")</f>
        <v/>
      </c>
      <c r="S257" s="145"/>
      <c r="T257" s="145"/>
      <c r="U257" s="145"/>
      <c r="V257" s="145"/>
      <c r="W257" s="178"/>
      <c r="X257" s="181"/>
      <c r="Y257" s="180" t="str">
        <f>IF(AND($AC257="x1",$L257=Basisblatt!$A$85),IF(OR($M257=Basisblatt!$A$38,AND($N257&lt;&gt;"",$N257&lt;=$AF257),$O257=Basisblatt!$A$43,AND($J257&lt;=$E$9,$P257=Basisblatt!$A$47))=TRUE,"ja","nein"),"")</f>
        <v/>
      </c>
      <c r="Z257" s="174"/>
      <c r="AA257" s="102" t="str">
        <f>IF(AND($AC257="x1",$R257=Basisblatt!$A$85),IF(OR(OR($S257=Basisblatt!$A$51,$S257=Basisblatt!$A$52,$S257=Basisblatt!$A$53,$S257=Basisblatt!$A$54,$S257=Basisblatt!$A$55),AND($T257&lt;&gt;"",$T257&lt;=AG257),AND(U257&lt;&gt;"",$U257&lt;=AH257),$V257=Basisblatt!$A284,$W257=Basisblatt!$A$47)=TRUE,"ja","nein"),"")</f>
        <v/>
      </c>
      <c r="AB257" s="102"/>
      <c r="AC257" s="175" t="str">
        <f t="shared" si="3"/>
        <v>x2</v>
      </c>
      <c r="AD257" s="161"/>
      <c r="AE257" s="19"/>
      <c r="AF257" s="106" t="str">
        <f>IF(AND($AC257="x1",$L257=Basisblatt!$A$85),VLOOKUP($G257,Basisblatt!$A$2:$B$5,2,FALSE),"")</f>
        <v/>
      </c>
      <c r="AG257" s="102" t="str">
        <f>IF(AND($AC257="x1",$R257=Basisblatt!$A$85),Basisblatt!$B$68,"")</f>
        <v/>
      </c>
      <c r="AH257" s="175" t="str">
        <f>IF(AND($AC257="x1",$R257=Basisblatt!$A$85),Basisblatt!$B$69,"")</f>
        <v/>
      </c>
    </row>
    <row r="258" spans="1:34" x14ac:dyDescent="0.25">
      <c r="A258" s="107" t="str">
        <f>IF($AC258="x2","",IF($AC258="x1",IF(OR($L258=Basisblatt!$A$84,$Y258="ja"),"ja","nein"),"N/A"))</f>
        <v/>
      </c>
      <c r="B258" s="192" t="str">
        <f>IF($AC258="x2","",IF($AC258="x1",IF(OR($R258=Basisblatt!$A$84,$AA258="ja"),"ja","nein"),"N/A"))</f>
        <v/>
      </c>
      <c r="C258" s="188"/>
      <c r="D258" s="194"/>
      <c r="E258" s="144"/>
      <c r="F258" s="144"/>
      <c r="G258" s="145"/>
      <c r="H258" s="145"/>
      <c r="I258" s="145"/>
      <c r="J258" s="186"/>
      <c r="K258" s="181"/>
      <c r="L258" s="180" t="str">
        <f>IF($AC258="x1",IF(AND($H258=Basisblatt!$A$11,$J258&gt;=$E$8),Basisblatt!$A$85,Basisblatt!$A$84),"")</f>
        <v/>
      </c>
      <c r="M258" s="145"/>
      <c r="N258" s="145"/>
      <c r="O258" s="145"/>
      <c r="P258" s="178"/>
      <c r="Q258" s="181"/>
      <c r="R258" s="180" t="str">
        <f>IF($AC258="x1",IF(AND($H258=Basisblatt!$A$10,OR($J258&gt;=$E$8,$J258&gt;$E$10)),Basisblatt!$A$85,Basisblatt!$A$84),"")</f>
        <v/>
      </c>
      <c r="S258" s="145"/>
      <c r="T258" s="145"/>
      <c r="U258" s="145"/>
      <c r="V258" s="145"/>
      <c r="W258" s="178"/>
      <c r="X258" s="181"/>
      <c r="Y258" s="180" t="str">
        <f>IF(AND($AC258="x1",$L258=Basisblatt!$A$85),IF(OR($M258=Basisblatt!$A$38,AND($N258&lt;&gt;"",$N258&lt;=$AF258),$O258=Basisblatt!$A$43,AND($J258&lt;=$E$9,$P258=Basisblatt!$A$47))=TRUE,"ja","nein"),"")</f>
        <v/>
      </c>
      <c r="Z258" s="174"/>
      <c r="AA258" s="102" t="str">
        <f>IF(AND($AC258="x1",$R258=Basisblatt!$A$85),IF(OR(OR($S258=Basisblatt!$A$51,$S258=Basisblatt!$A$52,$S258=Basisblatt!$A$53,$S258=Basisblatt!$A$54,$S258=Basisblatt!$A$55),AND($T258&lt;&gt;"",$T258&lt;=AG258),AND(U258&lt;&gt;"",$U258&lt;=AH258),$V258=Basisblatt!$A285,$W258=Basisblatt!$A$47)=TRUE,"ja","nein"),"")</f>
        <v/>
      </c>
      <c r="AB258" s="102"/>
      <c r="AC258" s="175" t="str">
        <f t="shared" si="3"/>
        <v>x2</v>
      </c>
      <c r="AD258" s="161"/>
      <c r="AE258" s="19"/>
      <c r="AF258" s="106" t="str">
        <f>IF(AND($AC258="x1",$L258=Basisblatt!$A$85),VLOOKUP($G258,Basisblatt!$A$2:$B$5,2,FALSE),"")</f>
        <v/>
      </c>
      <c r="AG258" s="102" t="str">
        <f>IF(AND($AC258="x1",$R258=Basisblatt!$A$85),Basisblatt!$B$68,"")</f>
        <v/>
      </c>
      <c r="AH258" s="175" t="str">
        <f>IF(AND($AC258="x1",$R258=Basisblatt!$A$85),Basisblatt!$B$69,"")</f>
        <v/>
      </c>
    </row>
    <row r="259" spans="1:34" x14ac:dyDescent="0.25">
      <c r="A259" s="107" t="str">
        <f>IF($AC259="x2","",IF($AC259="x1",IF(OR($L259=Basisblatt!$A$84,$Y259="ja"),"ja","nein"),"N/A"))</f>
        <v/>
      </c>
      <c r="B259" s="192" t="str">
        <f>IF($AC259="x2","",IF($AC259="x1",IF(OR($R259=Basisblatt!$A$84,$AA259="ja"),"ja","nein"),"N/A"))</f>
        <v/>
      </c>
      <c r="C259" s="188"/>
      <c r="D259" s="194"/>
      <c r="E259" s="144"/>
      <c r="F259" s="144"/>
      <c r="G259" s="145"/>
      <c r="H259" s="145"/>
      <c r="I259" s="145"/>
      <c r="J259" s="186"/>
      <c r="K259" s="181"/>
      <c r="L259" s="180" t="str">
        <f>IF($AC259="x1",IF(AND($H259=Basisblatt!$A$11,$J259&gt;=$E$8),Basisblatt!$A$85,Basisblatt!$A$84),"")</f>
        <v/>
      </c>
      <c r="M259" s="145"/>
      <c r="N259" s="145"/>
      <c r="O259" s="145"/>
      <c r="P259" s="178"/>
      <c r="Q259" s="181"/>
      <c r="R259" s="180" t="str">
        <f>IF($AC259="x1",IF(AND($H259=Basisblatt!$A$10,OR($J259&gt;=$E$8,$J259&gt;$E$10)),Basisblatt!$A$85,Basisblatt!$A$84),"")</f>
        <v/>
      </c>
      <c r="S259" s="145"/>
      <c r="T259" s="145"/>
      <c r="U259" s="145"/>
      <c r="V259" s="145"/>
      <c r="W259" s="178"/>
      <c r="X259" s="181"/>
      <c r="Y259" s="180" t="str">
        <f>IF(AND($AC259="x1",$L259=Basisblatt!$A$85),IF(OR($M259=Basisblatt!$A$38,AND($N259&lt;&gt;"",$N259&lt;=$AF259),$O259=Basisblatt!$A$43,AND($J259&lt;=$E$9,$P259=Basisblatt!$A$47))=TRUE,"ja","nein"),"")</f>
        <v/>
      </c>
      <c r="Z259" s="174"/>
      <c r="AA259" s="102" t="str">
        <f>IF(AND($AC259="x1",$R259=Basisblatt!$A$85),IF(OR(OR($S259=Basisblatt!$A$51,$S259=Basisblatt!$A$52,$S259=Basisblatt!$A$53,$S259=Basisblatt!$A$54,$S259=Basisblatt!$A$55),AND($T259&lt;&gt;"",$T259&lt;=AG259),AND(U259&lt;&gt;"",$U259&lt;=AH259),$V259=Basisblatt!$A286,$W259=Basisblatt!$A$47)=TRUE,"ja","nein"),"")</f>
        <v/>
      </c>
      <c r="AB259" s="102"/>
      <c r="AC259" s="175" t="str">
        <f t="shared" si="3"/>
        <v>x2</v>
      </c>
      <c r="AD259" s="161"/>
      <c r="AE259" s="19"/>
      <c r="AF259" s="106" t="str">
        <f>IF(AND($AC259="x1",$L259=Basisblatt!$A$85),VLOOKUP($G259,Basisblatt!$A$2:$B$5,2,FALSE),"")</f>
        <v/>
      </c>
      <c r="AG259" s="102" t="str">
        <f>IF(AND($AC259="x1",$R259=Basisblatt!$A$85),Basisblatt!$B$68,"")</f>
        <v/>
      </c>
      <c r="AH259" s="175" t="str">
        <f>IF(AND($AC259="x1",$R259=Basisblatt!$A$85),Basisblatt!$B$69,"")</f>
        <v/>
      </c>
    </row>
    <row r="260" spans="1:34" x14ac:dyDescent="0.25">
      <c r="A260" s="107" t="str">
        <f>IF($AC260="x2","",IF($AC260="x1",IF(OR($L260=Basisblatt!$A$84,$Y260="ja"),"ja","nein"),"N/A"))</f>
        <v/>
      </c>
      <c r="B260" s="192" t="str">
        <f>IF($AC260="x2","",IF($AC260="x1",IF(OR($R260=Basisblatt!$A$84,$AA260="ja"),"ja","nein"),"N/A"))</f>
        <v/>
      </c>
      <c r="C260" s="188"/>
      <c r="D260" s="194"/>
      <c r="E260" s="144"/>
      <c r="F260" s="144"/>
      <c r="G260" s="145"/>
      <c r="H260" s="145"/>
      <c r="I260" s="145"/>
      <c r="J260" s="186"/>
      <c r="K260" s="181"/>
      <c r="L260" s="180" t="str">
        <f>IF($AC260="x1",IF(AND($H260=Basisblatt!$A$11,$J260&gt;=$E$8),Basisblatt!$A$85,Basisblatt!$A$84),"")</f>
        <v/>
      </c>
      <c r="M260" s="145"/>
      <c r="N260" s="145"/>
      <c r="O260" s="145"/>
      <c r="P260" s="178"/>
      <c r="Q260" s="181"/>
      <c r="R260" s="180" t="str">
        <f>IF($AC260="x1",IF(AND($H260=Basisblatt!$A$10,OR($J260&gt;=$E$8,$J260&gt;$E$10)),Basisblatt!$A$85,Basisblatt!$A$84),"")</f>
        <v/>
      </c>
      <c r="S260" s="145"/>
      <c r="T260" s="145"/>
      <c r="U260" s="145"/>
      <c r="V260" s="145"/>
      <c r="W260" s="178"/>
      <c r="X260" s="181"/>
      <c r="Y260" s="180" t="str">
        <f>IF(AND($AC260="x1",$L260=Basisblatt!$A$85),IF(OR($M260=Basisblatt!$A$38,AND($N260&lt;&gt;"",$N260&lt;=$AF260),$O260=Basisblatt!$A$43,AND($J260&lt;=$E$9,$P260=Basisblatt!$A$47))=TRUE,"ja","nein"),"")</f>
        <v/>
      </c>
      <c r="Z260" s="174"/>
      <c r="AA260" s="102" t="str">
        <f>IF(AND($AC260="x1",$R260=Basisblatt!$A$85),IF(OR(OR($S260=Basisblatt!$A$51,$S260=Basisblatt!$A$52,$S260=Basisblatt!$A$53,$S260=Basisblatt!$A$54,$S260=Basisblatt!$A$55),AND($T260&lt;&gt;"",$T260&lt;=AG260),AND(U260&lt;&gt;"",$U260&lt;=AH260),$V260=Basisblatt!$A287,$W260=Basisblatt!$A$47)=TRUE,"ja","nein"),"")</f>
        <v/>
      </c>
      <c r="AB260" s="102"/>
      <c r="AC260" s="175" t="str">
        <f t="shared" si="3"/>
        <v>x2</v>
      </c>
      <c r="AD260" s="161"/>
      <c r="AE260" s="19"/>
      <c r="AF260" s="106" t="str">
        <f>IF(AND($AC260="x1",$L260=Basisblatt!$A$85),VLOOKUP($G260,Basisblatt!$A$2:$B$5,2,FALSE),"")</f>
        <v/>
      </c>
      <c r="AG260" s="102" t="str">
        <f>IF(AND($AC260="x1",$R260=Basisblatt!$A$85),Basisblatt!$B$68,"")</f>
        <v/>
      </c>
      <c r="AH260" s="175" t="str">
        <f>IF(AND($AC260="x1",$R260=Basisblatt!$A$85),Basisblatt!$B$69,"")</f>
        <v/>
      </c>
    </row>
    <row r="261" spans="1:34" x14ac:dyDescent="0.25">
      <c r="A261" s="107" t="str">
        <f>IF($AC261="x2","",IF($AC261="x1",IF(OR($L261=Basisblatt!$A$84,$Y261="ja"),"ja","nein"),"N/A"))</f>
        <v/>
      </c>
      <c r="B261" s="192" t="str">
        <f>IF($AC261="x2","",IF($AC261="x1",IF(OR($R261=Basisblatt!$A$84,$AA261="ja"),"ja","nein"),"N/A"))</f>
        <v/>
      </c>
      <c r="C261" s="188"/>
      <c r="D261" s="194"/>
      <c r="E261" s="144"/>
      <c r="F261" s="144"/>
      <c r="G261" s="145"/>
      <c r="H261" s="145"/>
      <c r="I261" s="145"/>
      <c r="J261" s="186"/>
      <c r="K261" s="181"/>
      <c r="L261" s="180" t="str">
        <f>IF($AC261="x1",IF(AND($H261=Basisblatt!$A$11,$J261&gt;=$E$8),Basisblatt!$A$85,Basisblatt!$A$84),"")</f>
        <v/>
      </c>
      <c r="M261" s="145"/>
      <c r="N261" s="145"/>
      <c r="O261" s="145"/>
      <c r="P261" s="178"/>
      <c r="Q261" s="181"/>
      <c r="R261" s="180" t="str">
        <f>IF($AC261="x1",IF(AND($H261=Basisblatt!$A$10,OR($J261&gt;=$E$8,$J261&gt;$E$10)),Basisblatt!$A$85,Basisblatt!$A$84),"")</f>
        <v/>
      </c>
      <c r="S261" s="145"/>
      <c r="T261" s="145"/>
      <c r="U261" s="145"/>
      <c r="V261" s="145"/>
      <c r="W261" s="178"/>
      <c r="X261" s="181"/>
      <c r="Y261" s="180" t="str">
        <f>IF(AND($AC261="x1",$L261=Basisblatt!$A$85),IF(OR($M261=Basisblatt!$A$38,AND($N261&lt;&gt;"",$N261&lt;=$AF261),$O261=Basisblatt!$A$43,AND($J261&lt;=$E$9,$P261=Basisblatt!$A$47))=TRUE,"ja","nein"),"")</f>
        <v/>
      </c>
      <c r="Z261" s="174"/>
      <c r="AA261" s="102" t="str">
        <f>IF(AND($AC261="x1",$R261=Basisblatt!$A$85),IF(OR(OR($S261=Basisblatt!$A$51,$S261=Basisblatt!$A$52,$S261=Basisblatt!$A$53,$S261=Basisblatt!$A$54,$S261=Basisblatt!$A$55),AND($T261&lt;&gt;"",$T261&lt;=AG261),AND(U261&lt;&gt;"",$U261&lt;=AH261),$V261=Basisblatt!$A288,$W261=Basisblatt!$A$47)=TRUE,"ja","nein"),"")</f>
        <v/>
      </c>
      <c r="AB261" s="102"/>
      <c r="AC261" s="175" t="str">
        <f t="shared" si="3"/>
        <v>x2</v>
      </c>
      <c r="AD261" s="161"/>
      <c r="AE261" s="19"/>
      <c r="AF261" s="106" t="str">
        <f>IF(AND($AC261="x1",$L261=Basisblatt!$A$85),VLOOKUP($G261,Basisblatt!$A$2:$B$5,2,FALSE),"")</f>
        <v/>
      </c>
      <c r="AG261" s="102" t="str">
        <f>IF(AND($AC261="x1",$R261=Basisblatt!$A$85),Basisblatt!$B$68,"")</f>
        <v/>
      </c>
      <c r="AH261" s="175" t="str">
        <f>IF(AND($AC261="x1",$R261=Basisblatt!$A$85),Basisblatt!$B$69,"")</f>
        <v/>
      </c>
    </row>
    <row r="262" spans="1:34" x14ac:dyDescent="0.25">
      <c r="A262" s="107" t="str">
        <f>IF($AC262="x2","",IF($AC262="x1",IF(OR($L262=Basisblatt!$A$84,$Y262="ja"),"ja","nein"),"N/A"))</f>
        <v/>
      </c>
      <c r="B262" s="192" t="str">
        <f>IF($AC262="x2","",IF($AC262="x1",IF(OR($R262=Basisblatt!$A$84,$AA262="ja"),"ja","nein"),"N/A"))</f>
        <v/>
      </c>
      <c r="C262" s="188"/>
      <c r="D262" s="194"/>
      <c r="E262" s="144"/>
      <c r="F262" s="144"/>
      <c r="G262" s="145"/>
      <c r="H262" s="145"/>
      <c r="I262" s="145"/>
      <c r="J262" s="186"/>
      <c r="K262" s="181"/>
      <c r="L262" s="180" t="str">
        <f>IF($AC262="x1",IF(AND($H262=Basisblatt!$A$11,$J262&gt;=$E$8),Basisblatt!$A$85,Basisblatt!$A$84),"")</f>
        <v/>
      </c>
      <c r="M262" s="145"/>
      <c r="N262" s="145"/>
      <c r="O262" s="145"/>
      <c r="P262" s="178"/>
      <c r="Q262" s="181"/>
      <c r="R262" s="180" t="str">
        <f>IF($AC262="x1",IF(AND($H262=Basisblatt!$A$10,OR($J262&gt;=$E$8,$J262&gt;$E$10)),Basisblatt!$A$85,Basisblatt!$A$84),"")</f>
        <v/>
      </c>
      <c r="S262" s="145"/>
      <c r="T262" s="145"/>
      <c r="U262" s="145"/>
      <c r="V262" s="145"/>
      <c r="W262" s="178"/>
      <c r="X262" s="181"/>
      <c r="Y262" s="180" t="str">
        <f>IF(AND($AC262="x1",$L262=Basisblatt!$A$85),IF(OR($M262=Basisblatt!$A$38,AND($N262&lt;&gt;"",$N262&lt;=$AF262),$O262=Basisblatt!$A$43,AND($J262&lt;=$E$9,$P262=Basisblatt!$A$47))=TRUE,"ja","nein"),"")</f>
        <v/>
      </c>
      <c r="Z262" s="174"/>
      <c r="AA262" s="102" t="str">
        <f>IF(AND($AC262="x1",$R262=Basisblatt!$A$85),IF(OR(OR($S262=Basisblatt!$A$51,$S262=Basisblatt!$A$52,$S262=Basisblatt!$A$53,$S262=Basisblatt!$A$54,$S262=Basisblatt!$A$55),AND($T262&lt;&gt;"",$T262&lt;=AG262),AND(U262&lt;&gt;"",$U262&lt;=AH262),$V262=Basisblatt!$A289,$W262=Basisblatt!$A$47)=TRUE,"ja","nein"),"")</f>
        <v/>
      </c>
      <c r="AB262" s="102"/>
      <c r="AC262" s="175" t="str">
        <f t="shared" si="3"/>
        <v>x2</v>
      </c>
      <c r="AD262" s="161"/>
      <c r="AE262" s="19"/>
      <c r="AF262" s="106" t="str">
        <f>IF(AND($AC262="x1",$L262=Basisblatt!$A$85),VLOOKUP($G262,Basisblatt!$A$2:$B$5,2,FALSE),"")</f>
        <v/>
      </c>
      <c r="AG262" s="102" t="str">
        <f>IF(AND($AC262="x1",$R262=Basisblatt!$A$85),Basisblatt!$B$68,"")</f>
        <v/>
      </c>
      <c r="AH262" s="175" t="str">
        <f>IF(AND($AC262="x1",$R262=Basisblatt!$A$85),Basisblatt!$B$69,"")</f>
        <v/>
      </c>
    </row>
    <row r="263" spans="1:34" x14ac:dyDescent="0.25">
      <c r="A263" s="107" t="str">
        <f>IF($AC263="x2","",IF($AC263="x1",IF(OR($L263=Basisblatt!$A$84,$Y263="ja"),"ja","nein"),"N/A"))</f>
        <v/>
      </c>
      <c r="B263" s="192" t="str">
        <f>IF($AC263="x2","",IF($AC263="x1",IF(OR($R263=Basisblatt!$A$84,$AA263="ja"),"ja","nein"),"N/A"))</f>
        <v/>
      </c>
      <c r="C263" s="188"/>
      <c r="D263" s="194"/>
      <c r="E263" s="144"/>
      <c r="F263" s="144"/>
      <c r="G263" s="145"/>
      <c r="H263" s="145"/>
      <c r="I263" s="145"/>
      <c r="J263" s="186"/>
      <c r="K263" s="181"/>
      <c r="L263" s="180" t="str">
        <f>IF($AC263="x1",IF(AND($H263=Basisblatt!$A$11,$J263&gt;=$E$8),Basisblatt!$A$85,Basisblatt!$A$84),"")</f>
        <v/>
      </c>
      <c r="M263" s="145"/>
      <c r="N263" s="145"/>
      <c r="O263" s="145"/>
      <c r="P263" s="178"/>
      <c r="Q263" s="181"/>
      <c r="R263" s="180" t="str">
        <f>IF($AC263="x1",IF(AND($H263=Basisblatt!$A$10,OR($J263&gt;=$E$8,$J263&gt;$E$10)),Basisblatt!$A$85,Basisblatt!$A$84),"")</f>
        <v/>
      </c>
      <c r="S263" s="145"/>
      <c r="T263" s="145"/>
      <c r="U263" s="145"/>
      <c r="V263" s="145"/>
      <c r="W263" s="178"/>
      <c r="X263" s="181"/>
      <c r="Y263" s="180" t="str">
        <f>IF(AND($AC263="x1",$L263=Basisblatt!$A$85),IF(OR($M263=Basisblatt!$A$38,AND($N263&lt;&gt;"",$N263&lt;=$AF263),$O263=Basisblatt!$A$43,AND($J263&lt;=$E$9,$P263=Basisblatt!$A$47))=TRUE,"ja","nein"),"")</f>
        <v/>
      </c>
      <c r="Z263" s="174"/>
      <c r="AA263" s="102" t="str">
        <f>IF(AND($AC263="x1",$R263=Basisblatt!$A$85),IF(OR(OR($S263=Basisblatt!$A$51,$S263=Basisblatt!$A$52,$S263=Basisblatt!$A$53,$S263=Basisblatt!$A$54,$S263=Basisblatt!$A$55),AND($T263&lt;&gt;"",$T263&lt;=AG263),AND(U263&lt;&gt;"",$U263&lt;=AH263),$V263=Basisblatt!$A290,$W263=Basisblatt!$A$47)=TRUE,"ja","nein"),"")</f>
        <v/>
      </c>
      <c r="AB263" s="102"/>
      <c r="AC263" s="175" t="str">
        <f t="shared" si="3"/>
        <v>x2</v>
      </c>
      <c r="AD263" s="161"/>
      <c r="AE263" s="19"/>
      <c r="AF263" s="106" t="str">
        <f>IF(AND($AC263="x1",$L263=Basisblatt!$A$85),VLOOKUP($G263,Basisblatt!$A$2:$B$5,2,FALSE),"")</f>
        <v/>
      </c>
      <c r="AG263" s="102" t="str">
        <f>IF(AND($AC263="x1",$R263=Basisblatt!$A$85),Basisblatt!$B$68,"")</f>
        <v/>
      </c>
      <c r="AH263" s="175" t="str">
        <f>IF(AND($AC263="x1",$R263=Basisblatt!$A$85),Basisblatt!$B$69,"")</f>
        <v/>
      </c>
    </row>
    <row r="264" spans="1:34" x14ac:dyDescent="0.25">
      <c r="A264" s="107" t="str">
        <f>IF($AC264="x2","",IF($AC264="x1",IF(OR($L264=Basisblatt!$A$84,$Y264="ja"),"ja","nein"),"N/A"))</f>
        <v/>
      </c>
      <c r="B264" s="192" t="str">
        <f>IF($AC264="x2","",IF($AC264="x1",IF(OR($R264=Basisblatt!$A$84,$AA264="ja"),"ja","nein"),"N/A"))</f>
        <v/>
      </c>
      <c r="C264" s="188"/>
      <c r="D264" s="194"/>
      <c r="E264" s="144"/>
      <c r="F264" s="144"/>
      <c r="G264" s="145"/>
      <c r="H264" s="145"/>
      <c r="I264" s="145"/>
      <c r="J264" s="186"/>
      <c r="K264" s="181"/>
      <c r="L264" s="180" t="str">
        <f>IF($AC264="x1",IF(AND($H264=Basisblatt!$A$11,$J264&gt;=$E$8),Basisblatt!$A$85,Basisblatt!$A$84),"")</f>
        <v/>
      </c>
      <c r="M264" s="145"/>
      <c r="N264" s="145"/>
      <c r="O264" s="145"/>
      <c r="P264" s="178"/>
      <c r="Q264" s="181"/>
      <c r="R264" s="180" t="str">
        <f>IF($AC264="x1",IF(AND($H264=Basisblatt!$A$10,OR($J264&gt;=$E$8,$J264&gt;$E$10)),Basisblatt!$A$85,Basisblatt!$A$84),"")</f>
        <v/>
      </c>
      <c r="S264" s="145"/>
      <c r="T264" s="145"/>
      <c r="U264" s="145"/>
      <c r="V264" s="145"/>
      <c r="W264" s="178"/>
      <c r="X264" s="181"/>
      <c r="Y264" s="180" t="str">
        <f>IF(AND($AC264="x1",$L264=Basisblatt!$A$85),IF(OR($M264=Basisblatt!$A$38,AND($N264&lt;&gt;"",$N264&lt;=$AF264),$O264=Basisblatt!$A$43,AND($J264&lt;=$E$9,$P264=Basisblatt!$A$47))=TRUE,"ja","nein"),"")</f>
        <v/>
      </c>
      <c r="Z264" s="174"/>
      <c r="AA264" s="102" t="str">
        <f>IF(AND($AC264="x1",$R264=Basisblatt!$A$85),IF(OR(OR($S264=Basisblatt!$A$51,$S264=Basisblatt!$A$52,$S264=Basisblatt!$A$53,$S264=Basisblatt!$A$54,$S264=Basisblatt!$A$55),AND($T264&lt;&gt;"",$T264&lt;=AG264),AND(U264&lt;&gt;"",$U264&lt;=AH264),$V264=Basisblatt!$A291,$W264=Basisblatt!$A$47)=TRUE,"ja","nein"),"")</f>
        <v/>
      </c>
      <c r="AB264" s="102"/>
      <c r="AC264" s="175" t="str">
        <f t="shared" si="3"/>
        <v>x2</v>
      </c>
      <c r="AD264" s="161"/>
      <c r="AE264" s="19"/>
      <c r="AF264" s="106" t="str">
        <f>IF(AND($AC264="x1",$L264=Basisblatt!$A$85),VLOOKUP($G264,Basisblatt!$A$2:$B$5,2,FALSE),"")</f>
        <v/>
      </c>
      <c r="AG264" s="102" t="str">
        <f>IF(AND($AC264="x1",$R264=Basisblatt!$A$85),Basisblatt!$B$68,"")</f>
        <v/>
      </c>
      <c r="AH264" s="175" t="str">
        <f>IF(AND($AC264="x1",$R264=Basisblatt!$A$85),Basisblatt!$B$69,"")</f>
        <v/>
      </c>
    </row>
    <row r="265" spans="1:34" x14ac:dyDescent="0.25">
      <c r="A265" s="107" t="str">
        <f>IF($AC265="x2","",IF($AC265="x1",IF(OR($L265=Basisblatt!$A$84,$Y265="ja"),"ja","nein"),"N/A"))</f>
        <v/>
      </c>
      <c r="B265" s="192" t="str">
        <f>IF($AC265="x2","",IF($AC265="x1",IF(OR($R265=Basisblatt!$A$84,$AA265="ja"),"ja","nein"),"N/A"))</f>
        <v/>
      </c>
      <c r="C265" s="188"/>
      <c r="D265" s="194"/>
      <c r="E265" s="144"/>
      <c r="F265" s="144"/>
      <c r="G265" s="145"/>
      <c r="H265" s="145"/>
      <c r="I265" s="145"/>
      <c r="J265" s="186"/>
      <c r="K265" s="181"/>
      <c r="L265" s="180" t="str">
        <f>IF($AC265="x1",IF(AND($H265=Basisblatt!$A$11,$J265&gt;=$E$8),Basisblatt!$A$85,Basisblatt!$A$84),"")</f>
        <v/>
      </c>
      <c r="M265" s="145"/>
      <c r="N265" s="145"/>
      <c r="O265" s="145"/>
      <c r="P265" s="178"/>
      <c r="Q265" s="181"/>
      <c r="R265" s="180" t="str">
        <f>IF($AC265="x1",IF(AND($H265=Basisblatt!$A$10,OR($J265&gt;=$E$8,$J265&gt;$E$10)),Basisblatt!$A$85,Basisblatt!$A$84),"")</f>
        <v/>
      </c>
      <c r="S265" s="145"/>
      <c r="T265" s="145"/>
      <c r="U265" s="145"/>
      <c r="V265" s="145"/>
      <c r="W265" s="178"/>
      <c r="X265" s="181"/>
      <c r="Y265" s="180" t="str">
        <f>IF(AND($AC265="x1",$L265=Basisblatt!$A$85),IF(OR($M265=Basisblatt!$A$38,AND($N265&lt;&gt;"",$N265&lt;=$AF265),$O265=Basisblatt!$A$43,AND($J265&lt;=$E$9,$P265=Basisblatt!$A$47))=TRUE,"ja","nein"),"")</f>
        <v/>
      </c>
      <c r="Z265" s="174"/>
      <c r="AA265" s="102" t="str">
        <f>IF(AND($AC265="x1",$R265=Basisblatt!$A$85),IF(OR(OR($S265=Basisblatt!$A$51,$S265=Basisblatt!$A$52,$S265=Basisblatt!$A$53,$S265=Basisblatt!$A$54,$S265=Basisblatt!$A$55),AND($T265&lt;&gt;"",$T265&lt;=AG265),AND(U265&lt;&gt;"",$U265&lt;=AH265),$V265=Basisblatt!$A292,$W265=Basisblatt!$A$47)=TRUE,"ja","nein"),"")</f>
        <v/>
      </c>
      <c r="AB265" s="102"/>
      <c r="AC265" s="175" t="str">
        <f t="shared" si="3"/>
        <v>x2</v>
      </c>
      <c r="AD265" s="161"/>
      <c r="AE265" s="19"/>
      <c r="AF265" s="106" t="str">
        <f>IF(AND($AC265="x1",$L265=Basisblatt!$A$85),VLOOKUP($G265,Basisblatt!$A$2:$B$5,2,FALSE),"")</f>
        <v/>
      </c>
      <c r="AG265" s="102" t="str">
        <f>IF(AND($AC265="x1",$R265=Basisblatt!$A$85),Basisblatt!$B$68,"")</f>
        <v/>
      </c>
      <c r="AH265" s="175" t="str">
        <f>IF(AND($AC265="x1",$R265=Basisblatt!$A$85),Basisblatt!$B$69,"")</f>
        <v/>
      </c>
    </row>
    <row r="266" spans="1:34" x14ac:dyDescent="0.25">
      <c r="A266" s="107" t="str">
        <f>IF($AC266="x2","",IF($AC266="x1",IF(OR($L266=Basisblatt!$A$84,$Y266="ja"),"ja","nein"),"N/A"))</f>
        <v/>
      </c>
      <c r="B266" s="192" t="str">
        <f>IF($AC266="x2","",IF($AC266="x1",IF(OR($R266=Basisblatt!$A$84,$AA266="ja"),"ja","nein"),"N/A"))</f>
        <v/>
      </c>
      <c r="C266" s="188"/>
      <c r="D266" s="194"/>
      <c r="E266" s="144"/>
      <c r="F266" s="144"/>
      <c r="G266" s="145"/>
      <c r="H266" s="145"/>
      <c r="I266" s="145"/>
      <c r="J266" s="186"/>
      <c r="K266" s="181"/>
      <c r="L266" s="180" t="str">
        <f>IF($AC266="x1",IF(AND($H266=Basisblatt!$A$11,$J266&gt;=$E$8),Basisblatt!$A$85,Basisblatt!$A$84),"")</f>
        <v/>
      </c>
      <c r="M266" s="145"/>
      <c r="N266" s="145"/>
      <c r="O266" s="145"/>
      <c r="P266" s="178"/>
      <c r="Q266" s="181"/>
      <c r="R266" s="180" t="str">
        <f>IF($AC266="x1",IF(AND($H266=Basisblatt!$A$10,OR($J266&gt;=$E$8,$J266&gt;$E$10)),Basisblatt!$A$85,Basisblatt!$A$84),"")</f>
        <v/>
      </c>
      <c r="S266" s="145"/>
      <c r="T266" s="145"/>
      <c r="U266" s="145"/>
      <c r="V266" s="145"/>
      <c r="W266" s="178"/>
      <c r="X266" s="181"/>
      <c r="Y266" s="180" t="str">
        <f>IF(AND($AC266="x1",$L266=Basisblatt!$A$85),IF(OR($M266=Basisblatt!$A$38,AND($N266&lt;&gt;"",$N266&lt;=$AF266),$O266=Basisblatt!$A$43,AND($J266&lt;=$E$9,$P266=Basisblatt!$A$47))=TRUE,"ja","nein"),"")</f>
        <v/>
      </c>
      <c r="Z266" s="174"/>
      <c r="AA266" s="102" t="str">
        <f>IF(AND($AC266="x1",$R266=Basisblatt!$A$85),IF(OR(OR($S266=Basisblatt!$A$51,$S266=Basisblatt!$A$52,$S266=Basisblatt!$A$53,$S266=Basisblatt!$A$54,$S266=Basisblatt!$A$55),AND($T266&lt;&gt;"",$T266&lt;=AG266),AND(U266&lt;&gt;"",$U266&lt;=AH266),$V266=Basisblatt!$A293,$W266=Basisblatt!$A$47)=TRUE,"ja","nein"),"")</f>
        <v/>
      </c>
      <c r="AB266" s="102"/>
      <c r="AC266" s="175" t="str">
        <f t="shared" si="3"/>
        <v>x2</v>
      </c>
      <c r="AD266" s="161"/>
      <c r="AE266" s="19"/>
      <c r="AF266" s="106" t="str">
        <f>IF(AND($AC266="x1",$L266=Basisblatt!$A$85),VLOOKUP($G266,Basisblatt!$A$2:$B$5,2,FALSE),"")</f>
        <v/>
      </c>
      <c r="AG266" s="102" t="str">
        <f>IF(AND($AC266="x1",$R266=Basisblatt!$A$85),Basisblatt!$B$68,"")</f>
        <v/>
      </c>
      <c r="AH266" s="175" t="str">
        <f>IF(AND($AC266="x1",$R266=Basisblatt!$A$85),Basisblatt!$B$69,"")</f>
        <v/>
      </c>
    </row>
    <row r="267" spans="1:34" x14ac:dyDescent="0.25">
      <c r="A267" s="107" t="str">
        <f>IF($AC267="x2","",IF($AC267="x1",IF(OR($L267=Basisblatt!$A$84,$Y267="ja"),"ja","nein"),"N/A"))</f>
        <v/>
      </c>
      <c r="B267" s="192" t="str">
        <f>IF($AC267="x2","",IF($AC267="x1",IF(OR($R267=Basisblatt!$A$84,$AA267="ja"),"ja","nein"),"N/A"))</f>
        <v/>
      </c>
      <c r="C267" s="188"/>
      <c r="D267" s="194"/>
      <c r="E267" s="144"/>
      <c r="F267" s="144"/>
      <c r="G267" s="145"/>
      <c r="H267" s="145"/>
      <c r="I267" s="145"/>
      <c r="J267" s="186"/>
      <c r="K267" s="181"/>
      <c r="L267" s="180" t="str">
        <f>IF($AC267="x1",IF(AND($H267=Basisblatt!$A$11,$J267&gt;=$E$8),Basisblatt!$A$85,Basisblatt!$A$84),"")</f>
        <v/>
      </c>
      <c r="M267" s="145"/>
      <c r="N267" s="145"/>
      <c r="O267" s="145"/>
      <c r="P267" s="178"/>
      <c r="Q267" s="181"/>
      <c r="R267" s="180" t="str">
        <f>IF($AC267="x1",IF(AND($H267=Basisblatt!$A$10,OR($J267&gt;=$E$8,$J267&gt;$E$10)),Basisblatt!$A$85,Basisblatt!$A$84),"")</f>
        <v/>
      </c>
      <c r="S267" s="145"/>
      <c r="T267" s="145"/>
      <c r="U267" s="145"/>
      <c r="V267" s="145"/>
      <c r="W267" s="178"/>
      <c r="X267" s="181"/>
      <c r="Y267" s="180" t="str">
        <f>IF(AND($AC267="x1",$L267=Basisblatt!$A$85),IF(OR($M267=Basisblatt!$A$38,AND($N267&lt;&gt;"",$N267&lt;=$AF267),$O267=Basisblatt!$A$43,AND($J267&lt;=$E$9,$P267=Basisblatt!$A$47))=TRUE,"ja","nein"),"")</f>
        <v/>
      </c>
      <c r="Z267" s="174"/>
      <c r="AA267" s="102" t="str">
        <f>IF(AND($AC267="x1",$R267=Basisblatt!$A$85),IF(OR(OR($S267=Basisblatt!$A$51,$S267=Basisblatt!$A$52,$S267=Basisblatt!$A$53,$S267=Basisblatt!$A$54,$S267=Basisblatt!$A$55),AND($T267&lt;&gt;"",$T267&lt;=AG267),AND(U267&lt;&gt;"",$U267&lt;=AH267),$V267=Basisblatt!$A294,$W267=Basisblatt!$A$47)=TRUE,"ja","nein"),"")</f>
        <v/>
      </c>
      <c r="AB267" s="102"/>
      <c r="AC267" s="175" t="str">
        <f t="shared" si="3"/>
        <v>x2</v>
      </c>
      <c r="AD267" s="161"/>
      <c r="AE267" s="19"/>
      <c r="AF267" s="106" t="str">
        <f>IF(AND($AC267="x1",$L267=Basisblatt!$A$85),VLOOKUP($G267,Basisblatt!$A$2:$B$5,2,FALSE),"")</f>
        <v/>
      </c>
      <c r="AG267" s="102" t="str">
        <f>IF(AND($AC267="x1",$R267=Basisblatt!$A$85),Basisblatt!$B$68,"")</f>
        <v/>
      </c>
      <c r="AH267" s="175" t="str">
        <f>IF(AND($AC267="x1",$R267=Basisblatt!$A$85),Basisblatt!$B$69,"")</f>
        <v/>
      </c>
    </row>
    <row r="268" spans="1:34" x14ac:dyDescent="0.25">
      <c r="A268" s="107" t="str">
        <f>IF($AC268="x2","",IF($AC268="x1",IF(OR($L268=Basisblatt!$A$84,$Y268="ja"),"ja","nein"),"N/A"))</f>
        <v/>
      </c>
      <c r="B268" s="192" t="str">
        <f>IF($AC268="x2","",IF($AC268="x1",IF(OR($R268=Basisblatt!$A$84,$AA268="ja"),"ja","nein"),"N/A"))</f>
        <v/>
      </c>
      <c r="C268" s="188"/>
      <c r="D268" s="194"/>
      <c r="E268" s="144"/>
      <c r="F268" s="144"/>
      <c r="G268" s="145"/>
      <c r="H268" s="145"/>
      <c r="I268" s="145"/>
      <c r="J268" s="186"/>
      <c r="K268" s="181"/>
      <c r="L268" s="180" t="str">
        <f>IF($AC268="x1",IF(AND($H268=Basisblatt!$A$11,$J268&gt;=$E$8),Basisblatt!$A$85,Basisblatt!$A$84),"")</f>
        <v/>
      </c>
      <c r="M268" s="145"/>
      <c r="N268" s="145"/>
      <c r="O268" s="145"/>
      <c r="P268" s="178"/>
      <c r="Q268" s="181"/>
      <c r="R268" s="180" t="str">
        <f>IF($AC268="x1",IF(AND($H268=Basisblatt!$A$10,OR($J268&gt;=$E$8,$J268&gt;$E$10)),Basisblatt!$A$85,Basisblatt!$A$84),"")</f>
        <v/>
      </c>
      <c r="S268" s="145"/>
      <c r="T268" s="145"/>
      <c r="U268" s="145"/>
      <c r="V268" s="145"/>
      <c r="W268" s="178"/>
      <c r="X268" s="181"/>
      <c r="Y268" s="180" t="str">
        <f>IF(AND($AC268="x1",$L268=Basisblatt!$A$85),IF(OR($M268=Basisblatt!$A$38,AND($N268&lt;&gt;"",$N268&lt;=$AF268),$O268=Basisblatt!$A$43,AND($J268&lt;=$E$9,$P268=Basisblatt!$A$47))=TRUE,"ja","nein"),"")</f>
        <v/>
      </c>
      <c r="Z268" s="174"/>
      <c r="AA268" s="102" t="str">
        <f>IF(AND($AC268="x1",$R268=Basisblatt!$A$85),IF(OR(OR($S268=Basisblatt!$A$51,$S268=Basisblatt!$A$52,$S268=Basisblatt!$A$53,$S268=Basisblatt!$A$54,$S268=Basisblatt!$A$55),AND($T268&lt;&gt;"",$T268&lt;=AG268),AND(U268&lt;&gt;"",$U268&lt;=AH268),$V268=Basisblatt!$A295,$W268=Basisblatt!$A$47)=TRUE,"ja","nein"),"")</f>
        <v/>
      </c>
      <c r="AB268" s="102"/>
      <c r="AC268" s="175" t="str">
        <f t="shared" si="3"/>
        <v>x2</v>
      </c>
      <c r="AD268" s="161"/>
      <c r="AE268" s="19"/>
      <c r="AF268" s="106" t="str">
        <f>IF(AND($AC268="x1",$L268=Basisblatt!$A$85),VLOOKUP($G268,Basisblatt!$A$2:$B$5,2,FALSE),"")</f>
        <v/>
      </c>
      <c r="AG268" s="102" t="str">
        <f>IF(AND($AC268="x1",$R268=Basisblatt!$A$85),Basisblatt!$B$68,"")</f>
        <v/>
      </c>
      <c r="AH268" s="175" t="str">
        <f>IF(AND($AC268="x1",$R268=Basisblatt!$A$85),Basisblatt!$B$69,"")</f>
        <v/>
      </c>
    </row>
    <row r="269" spans="1:34" x14ac:dyDescent="0.25">
      <c r="A269" s="107" t="str">
        <f>IF($AC269="x2","",IF($AC269="x1",IF(OR($L269=Basisblatt!$A$84,$Y269="ja"),"ja","nein"),"N/A"))</f>
        <v/>
      </c>
      <c r="B269" s="192" t="str">
        <f>IF($AC269="x2","",IF($AC269="x1",IF(OR($R269=Basisblatt!$A$84,$AA269="ja"),"ja","nein"),"N/A"))</f>
        <v/>
      </c>
      <c r="C269" s="188"/>
      <c r="D269" s="194"/>
      <c r="E269" s="144"/>
      <c r="F269" s="144"/>
      <c r="G269" s="145"/>
      <c r="H269" s="145"/>
      <c r="I269" s="145"/>
      <c r="J269" s="186"/>
      <c r="K269" s="181"/>
      <c r="L269" s="180" t="str">
        <f>IF($AC269="x1",IF(AND($H269=Basisblatt!$A$11,$J269&gt;=$E$8),Basisblatt!$A$85,Basisblatt!$A$84),"")</f>
        <v/>
      </c>
      <c r="M269" s="145"/>
      <c r="N269" s="145"/>
      <c r="O269" s="145"/>
      <c r="P269" s="178"/>
      <c r="Q269" s="181"/>
      <c r="R269" s="180" t="str">
        <f>IF($AC269="x1",IF(AND($H269=Basisblatt!$A$10,OR($J269&gt;=$E$8,$J269&gt;$E$10)),Basisblatt!$A$85,Basisblatt!$A$84),"")</f>
        <v/>
      </c>
      <c r="S269" s="145"/>
      <c r="T269" s="145"/>
      <c r="U269" s="145"/>
      <c r="V269" s="145"/>
      <c r="W269" s="178"/>
      <c r="X269" s="181"/>
      <c r="Y269" s="180" t="str">
        <f>IF(AND($AC269="x1",$L269=Basisblatt!$A$85),IF(OR($M269=Basisblatt!$A$38,AND($N269&lt;&gt;"",$N269&lt;=$AF269),$O269=Basisblatt!$A$43,AND($J269&lt;=$E$9,$P269=Basisblatt!$A$47))=TRUE,"ja","nein"),"")</f>
        <v/>
      </c>
      <c r="Z269" s="174"/>
      <c r="AA269" s="102" t="str">
        <f>IF(AND($AC269="x1",$R269=Basisblatt!$A$85),IF(OR(OR($S269=Basisblatt!$A$51,$S269=Basisblatt!$A$52,$S269=Basisblatt!$A$53,$S269=Basisblatt!$A$54,$S269=Basisblatt!$A$55),AND($T269&lt;&gt;"",$T269&lt;=AG269),AND(U269&lt;&gt;"",$U269&lt;=AH269),$V269=Basisblatt!$A296,$W269=Basisblatt!$A$47)=TRUE,"ja","nein"),"")</f>
        <v/>
      </c>
      <c r="AB269" s="102"/>
      <c r="AC269" s="175" t="str">
        <f t="shared" si="3"/>
        <v>x2</v>
      </c>
      <c r="AD269" s="161"/>
      <c r="AE269" s="19"/>
      <c r="AF269" s="106" t="str">
        <f>IF(AND($AC269="x1",$L269=Basisblatt!$A$85),VLOOKUP($G269,Basisblatt!$A$2:$B$5,2,FALSE),"")</f>
        <v/>
      </c>
      <c r="AG269" s="102" t="str">
        <f>IF(AND($AC269="x1",$R269=Basisblatt!$A$85),Basisblatt!$B$68,"")</f>
        <v/>
      </c>
      <c r="AH269" s="175" t="str">
        <f>IF(AND($AC269="x1",$R269=Basisblatt!$A$85),Basisblatt!$B$69,"")</f>
        <v/>
      </c>
    </row>
    <row r="270" spans="1:34" x14ac:dyDescent="0.25">
      <c r="A270" s="107" t="str">
        <f>IF($AC270="x2","",IF($AC270="x1",IF(OR($L270=Basisblatt!$A$84,$Y270="ja"),"ja","nein"),"N/A"))</f>
        <v/>
      </c>
      <c r="B270" s="192" t="str">
        <f>IF($AC270="x2","",IF($AC270="x1",IF(OR($R270=Basisblatt!$A$84,$AA270="ja"),"ja","nein"),"N/A"))</f>
        <v/>
      </c>
      <c r="C270" s="188"/>
      <c r="D270" s="194"/>
      <c r="E270" s="144"/>
      <c r="F270" s="144"/>
      <c r="G270" s="145"/>
      <c r="H270" s="145"/>
      <c r="I270" s="145"/>
      <c r="J270" s="186"/>
      <c r="K270" s="181"/>
      <c r="L270" s="180" t="str">
        <f>IF($AC270="x1",IF(AND($H270=Basisblatt!$A$11,$J270&gt;=$E$8),Basisblatt!$A$85,Basisblatt!$A$84),"")</f>
        <v/>
      </c>
      <c r="M270" s="145"/>
      <c r="N270" s="145"/>
      <c r="O270" s="145"/>
      <c r="P270" s="178"/>
      <c r="Q270" s="181"/>
      <c r="R270" s="180" t="str">
        <f>IF($AC270="x1",IF(AND($H270=Basisblatt!$A$10,OR($J270&gt;=$E$8,$J270&gt;$E$10)),Basisblatt!$A$85,Basisblatt!$A$84),"")</f>
        <v/>
      </c>
      <c r="S270" s="145"/>
      <c r="T270" s="145"/>
      <c r="U270" s="145"/>
      <c r="V270" s="145"/>
      <c r="W270" s="178"/>
      <c r="X270" s="181"/>
      <c r="Y270" s="180" t="str">
        <f>IF(AND($AC270="x1",$L270=Basisblatt!$A$85),IF(OR($M270=Basisblatt!$A$38,AND($N270&lt;&gt;"",$N270&lt;=$AF270),$O270=Basisblatt!$A$43,AND($J270&lt;=$E$9,$P270=Basisblatt!$A$47))=TRUE,"ja","nein"),"")</f>
        <v/>
      </c>
      <c r="Z270" s="174"/>
      <c r="AA270" s="102" t="str">
        <f>IF(AND($AC270="x1",$R270=Basisblatt!$A$85),IF(OR(OR($S270=Basisblatt!$A$51,$S270=Basisblatt!$A$52,$S270=Basisblatt!$A$53,$S270=Basisblatt!$A$54,$S270=Basisblatt!$A$55),AND($T270&lt;&gt;"",$T270&lt;=AG270),AND(U270&lt;&gt;"",$U270&lt;=AH270),$V270=Basisblatt!$A297,$W270=Basisblatt!$A$47)=TRUE,"ja","nein"),"")</f>
        <v/>
      </c>
      <c r="AB270" s="102"/>
      <c r="AC270" s="175" t="str">
        <f t="shared" si="3"/>
        <v>x2</v>
      </c>
      <c r="AD270" s="161"/>
      <c r="AE270" s="19"/>
      <c r="AF270" s="106" t="str">
        <f>IF(AND($AC270="x1",$L270=Basisblatt!$A$85),VLOOKUP($G270,Basisblatt!$A$2:$B$5,2,FALSE),"")</f>
        <v/>
      </c>
      <c r="AG270" s="102" t="str">
        <f>IF(AND($AC270="x1",$R270=Basisblatt!$A$85),Basisblatt!$B$68,"")</f>
        <v/>
      </c>
      <c r="AH270" s="175" t="str">
        <f>IF(AND($AC270="x1",$R270=Basisblatt!$A$85),Basisblatt!$B$69,"")</f>
        <v/>
      </c>
    </row>
    <row r="271" spans="1:34" x14ac:dyDescent="0.25">
      <c r="A271" s="107" t="str">
        <f>IF($AC271="x2","",IF($AC271="x1",IF(OR($L271=Basisblatt!$A$84,$Y271="ja"),"ja","nein"),"N/A"))</f>
        <v/>
      </c>
      <c r="B271" s="192" t="str">
        <f>IF($AC271="x2","",IF($AC271="x1",IF(OR($R271=Basisblatt!$A$84,$AA271="ja"),"ja","nein"),"N/A"))</f>
        <v/>
      </c>
      <c r="C271" s="188"/>
      <c r="D271" s="194"/>
      <c r="E271" s="144"/>
      <c r="F271" s="144"/>
      <c r="G271" s="145"/>
      <c r="H271" s="145"/>
      <c r="I271" s="145"/>
      <c r="J271" s="186"/>
      <c r="K271" s="181"/>
      <c r="L271" s="180" t="str">
        <f>IF($AC271="x1",IF(AND($H271=Basisblatt!$A$11,$J271&gt;=$E$8),Basisblatt!$A$85,Basisblatt!$A$84),"")</f>
        <v/>
      </c>
      <c r="M271" s="145"/>
      <c r="N271" s="145"/>
      <c r="O271" s="145"/>
      <c r="P271" s="178"/>
      <c r="Q271" s="181"/>
      <c r="R271" s="180" t="str">
        <f>IF($AC271="x1",IF(AND($H271=Basisblatt!$A$10,OR($J271&gt;=$E$8,$J271&gt;$E$10)),Basisblatt!$A$85,Basisblatt!$A$84),"")</f>
        <v/>
      </c>
      <c r="S271" s="145"/>
      <c r="T271" s="145"/>
      <c r="U271" s="145"/>
      <c r="V271" s="145"/>
      <c r="W271" s="178"/>
      <c r="X271" s="181"/>
      <c r="Y271" s="180" t="str">
        <f>IF(AND($AC271="x1",$L271=Basisblatt!$A$85),IF(OR($M271=Basisblatt!$A$38,AND($N271&lt;&gt;"",$N271&lt;=$AF271),$O271=Basisblatt!$A$43,AND($J271&lt;=$E$9,$P271=Basisblatt!$A$47))=TRUE,"ja","nein"),"")</f>
        <v/>
      </c>
      <c r="Z271" s="174"/>
      <c r="AA271" s="102" t="str">
        <f>IF(AND($AC271="x1",$R271=Basisblatt!$A$85),IF(OR(OR($S271=Basisblatt!$A$51,$S271=Basisblatt!$A$52,$S271=Basisblatt!$A$53,$S271=Basisblatt!$A$54,$S271=Basisblatt!$A$55),AND($T271&lt;&gt;"",$T271&lt;=AG271),AND(U271&lt;&gt;"",$U271&lt;=AH271),$V271=Basisblatt!$A298,$W271=Basisblatt!$A$47)=TRUE,"ja","nein"),"")</f>
        <v/>
      </c>
      <c r="AB271" s="102"/>
      <c r="AC271" s="175" t="str">
        <f t="shared" si="3"/>
        <v>x2</v>
      </c>
      <c r="AD271" s="161"/>
      <c r="AE271" s="19"/>
      <c r="AF271" s="106" t="str">
        <f>IF(AND($AC271="x1",$L271=Basisblatt!$A$85),VLOOKUP($G271,Basisblatt!$A$2:$B$5,2,FALSE),"")</f>
        <v/>
      </c>
      <c r="AG271" s="102" t="str">
        <f>IF(AND($AC271="x1",$R271=Basisblatt!$A$85),Basisblatt!$B$68,"")</f>
        <v/>
      </c>
      <c r="AH271" s="175" t="str">
        <f>IF(AND($AC271="x1",$R271=Basisblatt!$A$85),Basisblatt!$B$69,"")</f>
        <v/>
      </c>
    </row>
    <row r="272" spans="1:34" x14ac:dyDescent="0.25">
      <c r="A272" s="107" t="str">
        <f>IF($AC272="x2","",IF($AC272="x1",IF(OR($L272=Basisblatt!$A$84,$Y272="ja"),"ja","nein"),"N/A"))</f>
        <v/>
      </c>
      <c r="B272" s="192" t="str">
        <f>IF($AC272="x2","",IF($AC272="x1",IF(OR($R272=Basisblatt!$A$84,$AA272="ja"),"ja","nein"),"N/A"))</f>
        <v/>
      </c>
      <c r="C272" s="188"/>
      <c r="D272" s="194"/>
      <c r="E272" s="144"/>
      <c r="F272" s="144"/>
      <c r="G272" s="145"/>
      <c r="H272" s="145"/>
      <c r="I272" s="145"/>
      <c r="J272" s="186"/>
      <c r="K272" s="181"/>
      <c r="L272" s="180" t="str">
        <f>IF($AC272="x1",IF(AND($H272=Basisblatt!$A$11,$J272&gt;=$E$8),Basisblatt!$A$85,Basisblatt!$A$84),"")</f>
        <v/>
      </c>
      <c r="M272" s="145"/>
      <c r="N272" s="145"/>
      <c r="O272" s="145"/>
      <c r="P272" s="178"/>
      <c r="Q272" s="181"/>
      <c r="R272" s="180" t="str">
        <f>IF($AC272="x1",IF(AND($H272=Basisblatt!$A$10,OR($J272&gt;=$E$8,$J272&gt;$E$10)),Basisblatt!$A$85,Basisblatt!$A$84),"")</f>
        <v/>
      </c>
      <c r="S272" s="145"/>
      <c r="T272" s="145"/>
      <c r="U272" s="145"/>
      <c r="V272" s="145"/>
      <c r="W272" s="178"/>
      <c r="X272" s="181"/>
      <c r="Y272" s="180" t="str">
        <f>IF(AND($AC272="x1",$L272=Basisblatt!$A$85),IF(OR($M272=Basisblatt!$A$38,AND($N272&lt;&gt;"",$N272&lt;=$AF272),$O272=Basisblatt!$A$43,AND($J272&lt;=$E$9,$P272=Basisblatt!$A$47))=TRUE,"ja","nein"),"")</f>
        <v/>
      </c>
      <c r="Z272" s="174"/>
      <c r="AA272" s="102" t="str">
        <f>IF(AND($AC272="x1",$R272=Basisblatt!$A$85),IF(OR(OR($S272=Basisblatt!$A$51,$S272=Basisblatt!$A$52,$S272=Basisblatt!$A$53,$S272=Basisblatt!$A$54,$S272=Basisblatt!$A$55),AND($T272&lt;&gt;"",$T272&lt;=AG272),AND(U272&lt;&gt;"",$U272&lt;=AH272),$V272=Basisblatt!$A299,$W272=Basisblatt!$A$47)=TRUE,"ja","nein"),"")</f>
        <v/>
      </c>
      <c r="AB272" s="102"/>
      <c r="AC272" s="175" t="str">
        <f t="shared" si="3"/>
        <v>x2</v>
      </c>
      <c r="AD272" s="161"/>
      <c r="AE272" s="19"/>
      <c r="AF272" s="106" t="str">
        <f>IF(AND($AC272="x1",$L272=Basisblatt!$A$85),VLOOKUP($G272,Basisblatt!$A$2:$B$5,2,FALSE),"")</f>
        <v/>
      </c>
      <c r="AG272" s="102" t="str">
        <f>IF(AND($AC272="x1",$R272=Basisblatt!$A$85),Basisblatt!$B$68,"")</f>
        <v/>
      </c>
      <c r="AH272" s="175" t="str">
        <f>IF(AND($AC272="x1",$R272=Basisblatt!$A$85),Basisblatt!$B$69,"")</f>
        <v/>
      </c>
    </row>
    <row r="273" spans="1:34" x14ac:dyDescent="0.25">
      <c r="A273" s="107" t="str">
        <f>IF($AC273="x2","",IF($AC273="x1",IF(OR($L273=Basisblatt!$A$84,$Y273="ja"),"ja","nein"),"N/A"))</f>
        <v/>
      </c>
      <c r="B273" s="192" t="str">
        <f>IF($AC273="x2","",IF($AC273="x1",IF(OR($R273=Basisblatt!$A$84,$AA273="ja"),"ja","nein"),"N/A"))</f>
        <v/>
      </c>
      <c r="C273" s="188"/>
      <c r="D273" s="194"/>
      <c r="E273" s="144"/>
      <c r="F273" s="144"/>
      <c r="G273" s="145"/>
      <c r="H273" s="145"/>
      <c r="I273" s="145"/>
      <c r="J273" s="186"/>
      <c r="K273" s="181"/>
      <c r="L273" s="180" t="str">
        <f>IF($AC273="x1",IF(AND($H273=Basisblatt!$A$11,$J273&gt;=$E$8),Basisblatt!$A$85,Basisblatt!$A$84),"")</f>
        <v/>
      </c>
      <c r="M273" s="145"/>
      <c r="N273" s="145"/>
      <c r="O273" s="145"/>
      <c r="P273" s="178"/>
      <c r="Q273" s="181"/>
      <c r="R273" s="180" t="str">
        <f>IF($AC273="x1",IF(AND($H273=Basisblatt!$A$10,OR($J273&gt;=$E$8,$J273&gt;$E$10)),Basisblatt!$A$85,Basisblatt!$A$84),"")</f>
        <v/>
      </c>
      <c r="S273" s="145"/>
      <c r="T273" s="145"/>
      <c r="U273" s="145"/>
      <c r="V273" s="145"/>
      <c r="W273" s="178"/>
      <c r="X273" s="181"/>
      <c r="Y273" s="180" t="str">
        <f>IF(AND($AC273="x1",$L273=Basisblatt!$A$85),IF(OR($M273=Basisblatt!$A$38,AND($N273&lt;&gt;"",$N273&lt;=$AF273),$O273=Basisblatt!$A$43,AND($J273&lt;=$E$9,$P273=Basisblatt!$A$47))=TRUE,"ja","nein"),"")</f>
        <v/>
      </c>
      <c r="Z273" s="174"/>
      <c r="AA273" s="102" t="str">
        <f>IF(AND($AC273="x1",$R273=Basisblatt!$A$85),IF(OR(OR($S273=Basisblatt!$A$51,$S273=Basisblatt!$A$52,$S273=Basisblatt!$A$53,$S273=Basisblatt!$A$54,$S273=Basisblatt!$A$55),AND($T273&lt;&gt;"",$T273&lt;=AG273),AND(U273&lt;&gt;"",$U273&lt;=AH273),$V273=Basisblatt!$A300,$W273=Basisblatt!$A$47)=TRUE,"ja","nein"),"")</f>
        <v/>
      </c>
      <c r="AB273" s="102"/>
      <c r="AC273" s="175" t="str">
        <f t="shared" ref="AC273:AC336" si="4">IF(COUNTA($D273:$J273)=7,"x1",IF(COUNTA($D273:$J273)=0,"x2","o"))</f>
        <v>x2</v>
      </c>
      <c r="AD273" s="161"/>
      <c r="AE273" s="19"/>
      <c r="AF273" s="106" t="str">
        <f>IF(AND($AC273="x1",$L273=Basisblatt!$A$85),VLOOKUP($G273,Basisblatt!$A$2:$B$5,2,FALSE),"")</f>
        <v/>
      </c>
      <c r="AG273" s="102" t="str">
        <f>IF(AND($AC273="x1",$R273=Basisblatt!$A$85),Basisblatt!$B$68,"")</f>
        <v/>
      </c>
      <c r="AH273" s="175" t="str">
        <f>IF(AND($AC273="x1",$R273=Basisblatt!$A$85),Basisblatt!$B$69,"")</f>
        <v/>
      </c>
    </row>
    <row r="274" spans="1:34" x14ac:dyDescent="0.25">
      <c r="A274" s="107" t="str">
        <f>IF($AC274="x2","",IF($AC274="x1",IF(OR($L274=Basisblatt!$A$84,$Y274="ja"),"ja","nein"),"N/A"))</f>
        <v/>
      </c>
      <c r="B274" s="192" t="str">
        <f>IF($AC274="x2","",IF($AC274="x1",IF(OR($R274=Basisblatt!$A$84,$AA274="ja"),"ja","nein"),"N/A"))</f>
        <v/>
      </c>
      <c r="C274" s="188"/>
      <c r="D274" s="194"/>
      <c r="E274" s="144"/>
      <c r="F274" s="144"/>
      <c r="G274" s="145"/>
      <c r="H274" s="145"/>
      <c r="I274" s="145"/>
      <c r="J274" s="186"/>
      <c r="K274" s="181"/>
      <c r="L274" s="180" t="str">
        <f>IF($AC274="x1",IF(AND($H274=Basisblatt!$A$11,$J274&gt;=$E$8),Basisblatt!$A$85,Basisblatt!$A$84),"")</f>
        <v/>
      </c>
      <c r="M274" s="145"/>
      <c r="N274" s="145"/>
      <c r="O274" s="145"/>
      <c r="P274" s="178"/>
      <c r="Q274" s="181"/>
      <c r="R274" s="180" t="str">
        <f>IF($AC274="x1",IF(AND($H274=Basisblatt!$A$10,OR($J274&gt;=$E$8,$J274&gt;$E$10)),Basisblatt!$A$85,Basisblatt!$A$84),"")</f>
        <v/>
      </c>
      <c r="S274" s="145"/>
      <c r="T274" s="145"/>
      <c r="U274" s="145"/>
      <c r="V274" s="145"/>
      <c r="W274" s="178"/>
      <c r="X274" s="181"/>
      <c r="Y274" s="180" t="str">
        <f>IF(AND($AC274="x1",$L274=Basisblatt!$A$85),IF(OR($M274=Basisblatt!$A$38,AND($N274&lt;&gt;"",$N274&lt;=$AF274),$O274=Basisblatt!$A$43,AND($J274&lt;=$E$9,$P274=Basisblatt!$A$47))=TRUE,"ja","nein"),"")</f>
        <v/>
      </c>
      <c r="Z274" s="174"/>
      <c r="AA274" s="102" t="str">
        <f>IF(AND($AC274="x1",$R274=Basisblatt!$A$85),IF(OR(OR($S274=Basisblatt!$A$51,$S274=Basisblatt!$A$52,$S274=Basisblatt!$A$53,$S274=Basisblatt!$A$54,$S274=Basisblatt!$A$55),AND($T274&lt;&gt;"",$T274&lt;=AG274),AND(U274&lt;&gt;"",$U274&lt;=AH274),$V274=Basisblatt!$A301,$W274=Basisblatt!$A$47)=TRUE,"ja","nein"),"")</f>
        <v/>
      </c>
      <c r="AB274" s="102"/>
      <c r="AC274" s="175" t="str">
        <f t="shared" si="4"/>
        <v>x2</v>
      </c>
      <c r="AD274" s="161"/>
      <c r="AE274" s="19"/>
      <c r="AF274" s="106" t="str">
        <f>IF(AND($AC274="x1",$L274=Basisblatt!$A$85),VLOOKUP($G274,Basisblatt!$A$2:$B$5,2,FALSE),"")</f>
        <v/>
      </c>
      <c r="AG274" s="102" t="str">
        <f>IF(AND($AC274="x1",$R274=Basisblatt!$A$85),Basisblatt!$B$68,"")</f>
        <v/>
      </c>
      <c r="AH274" s="175" t="str">
        <f>IF(AND($AC274="x1",$R274=Basisblatt!$A$85),Basisblatt!$B$69,"")</f>
        <v/>
      </c>
    </row>
    <row r="275" spans="1:34" x14ac:dyDescent="0.25">
      <c r="A275" s="107" t="str">
        <f>IF($AC275="x2","",IF($AC275="x1",IF(OR($L275=Basisblatt!$A$84,$Y275="ja"),"ja","nein"),"N/A"))</f>
        <v/>
      </c>
      <c r="B275" s="192" t="str">
        <f>IF($AC275="x2","",IF($AC275="x1",IF(OR($R275=Basisblatt!$A$84,$AA275="ja"),"ja","nein"),"N/A"))</f>
        <v/>
      </c>
      <c r="C275" s="188"/>
      <c r="D275" s="194"/>
      <c r="E275" s="144"/>
      <c r="F275" s="144"/>
      <c r="G275" s="145"/>
      <c r="H275" s="145"/>
      <c r="I275" s="145"/>
      <c r="J275" s="186"/>
      <c r="K275" s="181"/>
      <c r="L275" s="180" t="str">
        <f>IF($AC275="x1",IF(AND($H275=Basisblatt!$A$11,$J275&gt;=$E$8),Basisblatt!$A$85,Basisblatt!$A$84),"")</f>
        <v/>
      </c>
      <c r="M275" s="145"/>
      <c r="N275" s="145"/>
      <c r="O275" s="145"/>
      <c r="P275" s="178"/>
      <c r="Q275" s="181"/>
      <c r="R275" s="180" t="str">
        <f>IF($AC275="x1",IF(AND($H275=Basisblatt!$A$10,OR($J275&gt;=$E$8,$J275&gt;$E$10)),Basisblatt!$A$85,Basisblatt!$A$84),"")</f>
        <v/>
      </c>
      <c r="S275" s="145"/>
      <c r="T275" s="145"/>
      <c r="U275" s="145"/>
      <c r="V275" s="145"/>
      <c r="W275" s="178"/>
      <c r="X275" s="181"/>
      <c r="Y275" s="180" t="str">
        <f>IF(AND($AC275="x1",$L275=Basisblatt!$A$85),IF(OR($M275=Basisblatt!$A$38,AND($N275&lt;&gt;"",$N275&lt;=$AF275),$O275=Basisblatt!$A$43,AND($J275&lt;=$E$9,$P275=Basisblatt!$A$47))=TRUE,"ja","nein"),"")</f>
        <v/>
      </c>
      <c r="Z275" s="174"/>
      <c r="AA275" s="102" t="str">
        <f>IF(AND($AC275="x1",$R275=Basisblatt!$A$85),IF(OR(OR($S275=Basisblatt!$A$51,$S275=Basisblatt!$A$52,$S275=Basisblatt!$A$53,$S275=Basisblatt!$A$54,$S275=Basisblatt!$A$55),AND($T275&lt;&gt;"",$T275&lt;=AG275),AND(U275&lt;&gt;"",$U275&lt;=AH275),$V275=Basisblatt!$A302,$W275=Basisblatt!$A$47)=TRUE,"ja","nein"),"")</f>
        <v/>
      </c>
      <c r="AB275" s="102"/>
      <c r="AC275" s="175" t="str">
        <f t="shared" si="4"/>
        <v>x2</v>
      </c>
      <c r="AD275" s="161"/>
      <c r="AE275" s="19"/>
      <c r="AF275" s="106" t="str">
        <f>IF(AND($AC275="x1",$L275=Basisblatt!$A$85),VLOOKUP($G275,Basisblatt!$A$2:$B$5,2,FALSE),"")</f>
        <v/>
      </c>
      <c r="AG275" s="102" t="str">
        <f>IF(AND($AC275="x1",$R275=Basisblatt!$A$85),Basisblatt!$B$68,"")</f>
        <v/>
      </c>
      <c r="AH275" s="175" t="str">
        <f>IF(AND($AC275="x1",$R275=Basisblatt!$A$85),Basisblatt!$B$69,"")</f>
        <v/>
      </c>
    </row>
    <row r="276" spans="1:34" x14ac:dyDescent="0.25">
      <c r="A276" s="107" t="str">
        <f>IF($AC276="x2","",IF($AC276="x1",IF(OR($L276=Basisblatt!$A$84,$Y276="ja"),"ja","nein"),"N/A"))</f>
        <v/>
      </c>
      <c r="B276" s="192" t="str">
        <f>IF($AC276="x2","",IF($AC276="x1",IF(OR($R276=Basisblatt!$A$84,$AA276="ja"),"ja","nein"),"N/A"))</f>
        <v/>
      </c>
      <c r="C276" s="188"/>
      <c r="D276" s="194"/>
      <c r="E276" s="144"/>
      <c r="F276" s="144"/>
      <c r="G276" s="145"/>
      <c r="H276" s="145"/>
      <c r="I276" s="145"/>
      <c r="J276" s="186"/>
      <c r="K276" s="181"/>
      <c r="L276" s="180" t="str">
        <f>IF($AC276="x1",IF(AND($H276=Basisblatt!$A$11,$J276&gt;=$E$8),Basisblatt!$A$85,Basisblatt!$A$84),"")</f>
        <v/>
      </c>
      <c r="M276" s="145"/>
      <c r="N276" s="145"/>
      <c r="O276" s="145"/>
      <c r="P276" s="178"/>
      <c r="Q276" s="181"/>
      <c r="R276" s="180" t="str">
        <f>IF($AC276="x1",IF(AND($H276=Basisblatt!$A$10,OR($J276&gt;=$E$8,$J276&gt;$E$10)),Basisblatt!$A$85,Basisblatt!$A$84),"")</f>
        <v/>
      </c>
      <c r="S276" s="145"/>
      <c r="T276" s="145"/>
      <c r="U276" s="145"/>
      <c r="V276" s="145"/>
      <c r="W276" s="178"/>
      <c r="X276" s="181"/>
      <c r="Y276" s="180" t="str">
        <f>IF(AND($AC276="x1",$L276=Basisblatt!$A$85),IF(OR($M276=Basisblatt!$A$38,AND($N276&lt;&gt;"",$N276&lt;=$AF276),$O276=Basisblatt!$A$43,AND($J276&lt;=$E$9,$P276=Basisblatt!$A$47))=TRUE,"ja","nein"),"")</f>
        <v/>
      </c>
      <c r="Z276" s="174"/>
      <c r="AA276" s="102" t="str">
        <f>IF(AND($AC276="x1",$R276=Basisblatt!$A$85),IF(OR(OR($S276=Basisblatt!$A$51,$S276=Basisblatt!$A$52,$S276=Basisblatt!$A$53,$S276=Basisblatt!$A$54,$S276=Basisblatt!$A$55),AND($T276&lt;&gt;"",$T276&lt;=AG276),AND(U276&lt;&gt;"",$U276&lt;=AH276),$V276=Basisblatt!$A303,$W276=Basisblatt!$A$47)=TRUE,"ja","nein"),"")</f>
        <v/>
      </c>
      <c r="AB276" s="102"/>
      <c r="AC276" s="175" t="str">
        <f t="shared" si="4"/>
        <v>x2</v>
      </c>
      <c r="AD276" s="161"/>
      <c r="AE276" s="19"/>
      <c r="AF276" s="106" t="str">
        <f>IF(AND($AC276="x1",$L276=Basisblatt!$A$85),VLOOKUP($G276,Basisblatt!$A$2:$B$5,2,FALSE),"")</f>
        <v/>
      </c>
      <c r="AG276" s="102" t="str">
        <f>IF(AND($AC276="x1",$R276=Basisblatt!$A$85),Basisblatt!$B$68,"")</f>
        <v/>
      </c>
      <c r="AH276" s="175" t="str">
        <f>IF(AND($AC276="x1",$R276=Basisblatt!$A$85),Basisblatt!$B$69,"")</f>
        <v/>
      </c>
    </row>
    <row r="277" spans="1:34" x14ac:dyDescent="0.25">
      <c r="A277" s="107" t="str">
        <f>IF($AC277="x2","",IF($AC277="x1",IF(OR($L277=Basisblatt!$A$84,$Y277="ja"),"ja","nein"),"N/A"))</f>
        <v/>
      </c>
      <c r="B277" s="192" t="str">
        <f>IF($AC277="x2","",IF($AC277="x1",IF(OR($R277=Basisblatt!$A$84,$AA277="ja"),"ja","nein"),"N/A"))</f>
        <v/>
      </c>
      <c r="C277" s="188"/>
      <c r="D277" s="194"/>
      <c r="E277" s="144"/>
      <c r="F277" s="144"/>
      <c r="G277" s="145"/>
      <c r="H277" s="145"/>
      <c r="I277" s="145"/>
      <c r="J277" s="186"/>
      <c r="K277" s="181"/>
      <c r="L277" s="180" t="str">
        <f>IF($AC277="x1",IF(AND($H277=Basisblatt!$A$11,$J277&gt;=$E$8),Basisblatt!$A$85,Basisblatt!$A$84),"")</f>
        <v/>
      </c>
      <c r="M277" s="145"/>
      <c r="N277" s="145"/>
      <c r="O277" s="145"/>
      <c r="P277" s="178"/>
      <c r="Q277" s="181"/>
      <c r="R277" s="180" t="str">
        <f>IF($AC277="x1",IF(AND($H277=Basisblatt!$A$10,OR($J277&gt;=$E$8,$J277&gt;$E$10)),Basisblatt!$A$85,Basisblatt!$A$84),"")</f>
        <v/>
      </c>
      <c r="S277" s="145"/>
      <c r="T277" s="145"/>
      <c r="U277" s="145"/>
      <c r="V277" s="145"/>
      <c r="W277" s="178"/>
      <c r="X277" s="181"/>
      <c r="Y277" s="180" t="str">
        <f>IF(AND($AC277="x1",$L277=Basisblatt!$A$85),IF(OR($M277=Basisblatt!$A$38,AND($N277&lt;&gt;"",$N277&lt;=$AF277),$O277=Basisblatt!$A$43,AND($J277&lt;=$E$9,$P277=Basisblatt!$A$47))=TRUE,"ja","nein"),"")</f>
        <v/>
      </c>
      <c r="Z277" s="174"/>
      <c r="AA277" s="102" t="str">
        <f>IF(AND($AC277="x1",$R277=Basisblatt!$A$85),IF(OR(OR($S277=Basisblatt!$A$51,$S277=Basisblatt!$A$52,$S277=Basisblatt!$A$53,$S277=Basisblatt!$A$54,$S277=Basisblatt!$A$55),AND($T277&lt;&gt;"",$T277&lt;=AG277),AND(U277&lt;&gt;"",$U277&lt;=AH277),$V277=Basisblatt!$A304,$W277=Basisblatt!$A$47)=TRUE,"ja","nein"),"")</f>
        <v/>
      </c>
      <c r="AB277" s="102"/>
      <c r="AC277" s="175" t="str">
        <f t="shared" si="4"/>
        <v>x2</v>
      </c>
      <c r="AD277" s="161"/>
      <c r="AE277" s="19"/>
      <c r="AF277" s="106" t="str">
        <f>IF(AND($AC277="x1",$L277=Basisblatt!$A$85),VLOOKUP($G277,Basisblatt!$A$2:$B$5,2,FALSE),"")</f>
        <v/>
      </c>
      <c r="AG277" s="102" t="str">
        <f>IF(AND($AC277="x1",$R277=Basisblatt!$A$85),Basisblatt!$B$68,"")</f>
        <v/>
      </c>
      <c r="AH277" s="175" t="str">
        <f>IF(AND($AC277="x1",$R277=Basisblatt!$A$85),Basisblatt!$B$69,"")</f>
        <v/>
      </c>
    </row>
    <row r="278" spans="1:34" x14ac:dyDescent="0.25">
      <c r="A278" s="107" t="str">
        <f>IF($AC278="x2","",IF($AC278="x1",IF(OR($L278=Basisblatt!$A$84,$Y278="ja"),"ja","nein"),"N/A"))</f>
        <v/>
      </c>
      <c r="B278" s="192" t="str">
        <f>IF($AC278="x2","",IF($AC278="x1",IF(OR($R278=Basisblatt!$A$84,$AA278="ja"),"ja","nein"),"N/A"))</f>
        <v/>
      </c>
      <c r="C278" s="188"/>
      <c r="D278" s="194"/>
      <c r="E278" s="144"/>
      <c r="F278" s="144"/>
      <c r="G278" s="145"/>
      <c r="H278" s="145"/>
      <c r="I278" s="145"/>
      <c r="J278" s="186"/>
      <c r="K278" s="181"/>
      <c r="L278" s="180" t="str">
        <f>IF($AC278="x1",IF(AND($H278=Basisblatt!$A$11,$J278&gt;=$E$8),Basisblatt!$A$85,Basisblatt!$A$84),"")</f>
        <v/>
      </c>
      <c r="M278" s="145"/>
      <c r="N278" s="145"/>
      <c r="O278" s="145"/>
      <c r="P278" s="178"/>
      <c r="Q278" s="181"/>
      <c r="R278" s="180" t="str">
        <f>IF($AC278="x1",IF(AND($H278=Basisblatt!$A$10,OR($J278&gt;=$E$8,$J278&gt;$E$10)),Basisblatt!$A$85,Basisblatt!$A$84),"")</f>
        <v/>
      </c>
      <c r="S278" s="145"/>
      <c r="T278" s="145"/>
      <c r="U278" s="145"/>
      <c r="V278" s="145"/>
      <c r="W278" s="178"/>
      <c r="X278" s="181"/>
      <c r="Y278" s="180" t="str">
        <f>IF(AND($AC278="x1",$L278=Basisblatt!$A$85),IF(OR($M278=Basisblatt!$A$38,AND($N278&lt;&gt;"",$N278&lt;=$AF278),$O278=Basisblatt!$A$43,AND($J278&lt;=$E$9,$P278=Basisblatt!$A$47))=TRUE,"ja","nein"),"")</f>
        <v/>
      </c>
      <c r="Z278" s="174"/>
      <c r="AA278" s="102" t="str">
        <f>IF(AND($AC278="x1",$R278=Basisblatt!$A$85),IF(OR(OR($S278=Basisblatt!$A$51,$S278=Basisblatt!$A$52,$S278=Basisblatt!$A$53,$S278=Basisblatt!$A$54,$S278=Basisblatt!$A$55),AND($T278&lt;&gt;"",$T278&lt;=AG278),AND(U278&lt;&gt;"",$U278&lt;=AH278),$V278=Basisblatt!$A305,$W278=Basisblatt!$A$47)=TRUE,"ja","nein"),"")</f>
        <v/>
      </c>
      <c r="AB278" s="102"/>
      <c r="AC278" s="175" t="str">
        <f t="shared" si="4"/>
        <v>x2</v>
      </c>
      <c r="AD278" s="161"/>
      <c r="AE278" s="19"/>
      <c r="AF278" s="106" t="str">
        <f>IF(AND($AC278="x1",$L278=Basisblatt!$A$85),VLOOKUP($G278,Basisblatt!$A$2:$B$5,2,FALSE),"")</f>
        <v/>
      </c>
      <c r="AG278" s="102" t="str">
        <f>IF(AND($AC278="x1",$R278=Basisblatt!$A$85),Basisblatt!$B$68,"")</f>
        <v/>
      </c>
      <c r="AH278" s="175" t="str">
        <f>IF(AND($AC278="x1",$R278=Basisblatt!$A$85),Basisblatt!$B$69,"")</f>
        <v/>
      </c>
    </row>
    <row r="279" spans="1:34" x14ac:dyDescent="0.25">
      <c r="A279" s="107" t="str">
        <f>IF($AC279="x2","",IF($AC279="x1",IF(OR($L279=Basisblatt!$A$84,$Y279="ja"),"ja","nein"),"N/A"))</f>
        <v/>
      </c>
      <c r="B279" s="192" t="str">
        <f>IF($AC279="x2","",IF($AC279="x1",IF(OR($R279=Basisblatt!$A$84,$AA279="ja"),"ja","nein"),"N/A"))</f>
        <v/>
      </c>
      <c r="C279" s="188"/>
      <c r="D279" s="194"/>
      <c r="E279" s="144"/>
      <c r="F279" s="144"/>
      <c r="G279" s="145"/>
      <c r="H279" s="145"/>
      <c r="I279" s="145"/>
      <c r="J279" s="186"/>
      <c r="K279" s="181"/>
      <c r="L279" s="180" t="str">
        <f>IF($AC279="x1",IF(AND($H279=Basisblatt!$A$11,$J279&gt;=$E$8),Basisblatt!$A$85,Basisblatt!$A$84),"")</f>
        <v/>
      </c>
      <c r="M279" s="145"/>
      <c r="N279" s="145"/>
      <c r="O279" s="145"/>
      <c r="P279" s="178"/>
      <c r="Q279" s="181"/>
      <c r="R279" s="180" t="str">
        <f>IF($AC279="x1",IF(AND($H279=Basisblatt!$A$10,OR($J279&gt;=$E$8,$J279&gt;$E$10)),Basisblatt!$A$85,Basisblatt!$A$84),"")</f>
        <v/>
      </c>
      <c r="S279" s="145"/>
      <c r="T279" s="145"/>
      <c r="U279" s="145"/>
      <c r="V279" s="145"/>
      <c r="W279" s="178"/>
      <c r="X279" s="181"/>
      <c r="Y279" s="180" t="str">
        <f>IF(AND($AC279="x1",$L279=Basisblatt!$A$85),IF(OR($M279=Basisblatt!$A$38,AND($N279&lt;&gt;"",$N279&lt;=$AF279),$O279=Basisblatt!$A$43,AND($J279&lt;=$E$9,$P279=Basisblatt!$A$47))=TRUE,"ja","nein"),"")</f>
        <v/>
      </c>
      <c r="Z279" s="174"/>
      <c r="AA279" s="102" t="str">
        <f>IF(AND($AC279="x1",$R279=Basisblatt!$A$85),IF(OR(OR($S279=Basisblatt!$A$51,$S279=Basisblatt!$A$52,$S279=Basisblatt!$A$53,$S279=Basisblatt!$A$54,$S279=Basisblatt!$A$55),AND($T279&lt;&gt;"",$T279&lt;=AG279),AND(U279&lt;&gt;"",$U279&lt;=AH279),$V279=Basisblatt!$A306,$W279=Basisblatt!$A$47)=TRUE,"ja","nein"),"")</f>
        <v/>
      </c>
      <c r="AB279" s="102"/>
      <c r="AC279" s="175" t="str">
        <f t="shared" si="4"/>
        <v>x2</v>
      </c>
      <c r="AD279" s="161"/>
      <c r="AE279" s="19"/>
      <c r="AF279" s="106" t="str">
        <f>IF(AND($AC279="x1",$L279=Basisblatt!$A$85),VLOOKUP($G279,Basisblatt!$A$2:$B$5,2,FALSE),"")</f>
        <v/>
      </c>
      <c r="AG279" s="102" t="str">
        <f>IF(AND($AC279="x1",$R279=Basisblatt!$A$85),Basisblatt!$B$68,"")</f>
        <v/>
      </c>
      <c r="AH279" s="175" t="str">
        <f>IF(AND($AC279="x1",$R279=Basisblatt!$A$85),Basisblatt!$B$69,"")</f>
        <v/>
      </c>
    </row>
    <row r="280" spans="1:34" x14ac:dyDescent="0.25">
      <c r="A280" s="107" t="str">
        <f>IF($AC280="x2","",IF($AC280="x1",IF(OR($L280=Basisblatt!$A$84,$Y280="ja"),"ja","nein"),"N/A"))</f>
        <v/>
      </c>
      <c r="B280" s="192" t="str">
        <f>IF($AC280="x2","",IF($AC280="x1",IF(OR($R280=Basisblatt!$A$84,$AA280="ja"),"ja","nein"),"N/A"))</f>
        <v/>
      </c>
      <c r="C280" s="188"/>
      <c r="D280" s="194"/>
      <c r="E280" s="144"/>
      <c r="F280" s="144"/>
      <c r="G280" s="145"/>
      <c r="H280" s="145"/>
      <c r="I280" s="145"/>
      <c r="J280" s="186"/>
      <c r="K280" s="181"/>
      <c r="L280" s="180" t="str">
        <f>IF($AC280="x1",IF(AND($H280=Basisblatt!$A$11,$J280&gt;=$E$8),Basisblatt!$A$85,Basisblatt!$A$84),"")</f>
        <v/>
      </c>
      <c r="M280" s="145"/>
      <c r="N280" s="145"/>
      <c r="O280" s="145"/>
      <c r="P280" s="178"/>
      <c r="Q280" s="181"/>
      <c r="R280" s="180" t="str">
        <f>IF($AC280="x1",IF(AND($H280=Basisblatt!$A$10,OR($J280&gt;=$E$8,$J280&gt;$E$10)),Basisblatt!$A$85,Basisblatt!$A$84),"")</f>
        <v/>
      </c>
      <c r="S280" s="145"/>
      <c r="T280" s="145"/>
      <c r="U280" s="145"/>
      <c r="V280" s="145"/>
      <c r="W280" s="178"/>
      <c r="X280" s="181"/>
      <c r="Y280" s="180" t="str">
        <f>IF(AND($AC280="x1",$L280=Basisblatt!$A$85),IF(OR($M280=Basisblatt!$A$38,AND($N280&lt;&gt;"",$N280&lt;=$AF280),$O280=Basisblatt!$A$43,AND($J280&lt;=$E$9,$P280=Basisblatt!$A$47))=TRUE,"ja","nein"),"")</f>
        <v/>
      </c>
      <c r="Z280" s="174"/>
      <c r="AA280" s="102" t="str">
        <f>IF(AND($AC280="x1",$R280=Basisblatt!$A$85),IF(OR(OR($S280=Basisblatt!$A$51,$S280=Basisblatt!$A$52,$S280=Basisblatt!$A$53,$S280=Basisblatt!$A$54,$S280=Basisblatt!$A$55),AND($T280&lt;&gt;"",$T280&lt;=AG280),AND(U280&lt;&gt;"",$U280&lt;=AH280),$V280=Basisblatt!$A307,$W280=Basisblatt!$A$47)=TRUE,"ja","nein"),"")</f>
        <v/>
      </c>
      <c r="AB280" s="102"/>
      <c r="AC280" s="175" t="str">
        <f t="shared" si="4"/>
        <v>x2</v>
      </c>
      <c r="AD280" s="161"/>
      <c r="AE280" s="19"/>
      <c r="AF280" s="106" t="str">
        <f>IF(AND($AC280="x1",$L280=Basisblatt!$A$85),VLOOKUP($G280,Basisblatt!$A$2:$B$5,2,FALSE),"")</f>
        <v/>
      </c>
      <c r="AG280" s="102" t="str">
        <f>IF(AND($AC280="x1",$R280=Basisblatt!$A$85),Basisblatt!$B$68,"")</f>
        <v/>
      </c>
      <c r="AH280" s="175" t="str">
        <f>IF(AND($AC280="x1",$R280=Basisblatt!$A$85),Basisblatt!$B$69,"")</f>
        <v/>
      </c>
    </row>
    <row r="281" spans="1:34" x14ac:dyDescent="0.25">
      <c r="A281" s="107" t="str">
        <f>IF($AC281="x2","",IF($AC281="x1",IF(OR($L281=Basisblatt!$A$84,$Y281="ja"),"ja","nein"),"N/A"))</f>
        <v/>
      </c>
      <c r="B281" s="192" t="str">
        <f>IF($AC281="x2","",IF($AC281="x1",IF(OR($R281=Basisblatt!$A$84,$AA281="ja"),"ja","nein"),"N/A"))</f>
        <v/>
      </c>
      <c r="C281" s="188"/>
      <c r="D281" s="194"/>
      <c r="E281" s="144"/>
      <c r="F281" s="144"/>
      <c r="G281" s="145"/>
      <c r="H281" s="145"/>
      <c r="I281" s="145"/>
      <c r="J281" s="186"/>
      <c r="K281" s="181"/>
      <c r="L281" s="180" t="str">
        <f>IF($AC281="x1",IF(AND($H281=Basisblatt!$A$11,$J281&gt;=$E$8),Basisblatt!$A$85,Basisblatt!$A$84),"")</f>
        <v/>
      </c>
      <c r="M281" s="145"/>
      <c r="N281" s="145"/>
      <c r="O281" s="145"/>
      <c r="P281" s="178"/>
      <c r="Q281" s="181"/>
      <c r="R281" s="180" t="str">
        <f>IF($AC281="x1",IF(AND($H281=Basisblatt!$A$10,OR($J281&gt;=$E$8,$J281&gt;$E$10)),Basisblatt!$A$85,Basisblatt!$A$84),"")</f>
        <v/>
      </c>
      <c r="S281" s="145"/>
      <c r="T281" s="145"/>
      <c r="U281" s="145"/>
      <c r="V281" s="145"/>
      <c r="W281" s="178"/>
      <c r="X281" s="181"/>
      <c r="Y281" s="180" t="str">
        <f>IF(AND($AC281="x1",$L281=Basisblatt!$A$85),IF(OR($M281=Basisblatt!$A$38,AND($N281&lt;&gt;"",$N281&lt;=$AF281),$O281=Basisblatt!$A$43,AND($J281&lt;=$E$9,$P281=Basisblatt!$A$47))=TRUE,"ja","nein"),"")</f>
        <v/>
      </c>
      <c r="Z281" s="174"/>
      <c r="AA281" s="102" t="str">
        <f>IF(AND($AC281="x1",$R281=Basisblatt!$A$85),IF(OR(OR($S281=Basisblatt!$A$51,$S281=Basisblatt!$A$52,$S281=Basisblatt!$A$53,$S281=Basisblatt!$A$54,$S281=Basisblatt!$A$55),AND($T281&lt;&gt;"",$T281&lt;=AG281),AND(U281&lt;&gt;"",$U281&lt;=AH281),$V281=Basisblatt!$A308,$W281=Basisblatt!$A$47)=TRUE,"ja","nein"),"")</f>
        <v/>
      </c>
      <c r="AB281" s="102"/>
      <c r="AC281" s="175" t="str">
        <f t="shared" si="4"/>
        <v>x2</v>
      </c>
      <c r="AD281" s="161"/>
      <c r="AE281" s="19"/>
      <c r="AF281" s="106" t="str">
        <f>IF(AND($AC281="x1",$L281=Basisblatt!$A$85),VLOOKUP($G281,Basisblatt!$A$2:$B$5,2,FALSE),"")</f>
        <v/>
      </c>
      <c r="AG281" s="102" t="str">
        <f>IF(AND($AC281="x1",$R281=Basisblatt!$A$85),Basisblatt!$B$68,"")</f>
        <v/>
      </c>
      <c r="AH281" s="175" t="str">
        <f>IF(AND($AC281="x1",$R281=Basisblatt!$A$85),Basisblatt!$B$69,"")</f>
        <v/>
      </c>
    </row>
    <row r="282" spans="1:34" x14ac:dyDescent="0.25">
      <c r="A282" s="107" t="str">
        <f>IF($AC282="x2","",IF($AC282="x1",IF(OR($L282=Basisblatt!$A$84,$Y282="ja"),"ja","nein"),"N/A"))</f>
        <v/>
      </c>
      <c r="B282" s="192" t="str">
        <f>IF($AC282="x2","",IF($AC282="x1",IF(OR($R282=Basisblatt!$A$84,$AA282="ja"),"ja","nein"),"N/A"))</f>
        <v/>
      </c>
      <c r="C282" s="188"/>
      <c r="D282" s="194"/>
      <c r="E282" s="144"/>
      <c r="F282" s="144"/>
      <c r="G282" s="145"/>
      <c r="H282" s="145"/>
      <c r="I282" s="145"/>
      <c r="J282" s="186"/>
      <c r="K282" s="181"/>
      <c r="L282" s="180" t="str">
        <f>IF($AC282="x1",IF(AND($H282=Basisblatt!$A$11,$J282&gt;=$E$8),Basisblatt!$A$85,Basisblatt!$A$84),"")</f>
        <v/>
      </c>
      <c r="M282" s="145"/>
      <c r="N282" s="145"/>
      <c r="O282" s="145"/>
      <c r="P282" s="178"/>
      <c r="Q282" s="181"/>
      <c r="R282" s="180" t="str">
        <f>IF($AC282="x1",IF(AND($H282=Basisblatt!$A$10,OR($J282&gt;=$E$8,$J282&gt;$E$10)),Basisblatt!$A$85,Basisblatt!$A$84),"")</f>
        <v/>
      </c>
      <c r="S282" s="145"/>
      <c r="T282" s="145"/>
      <c r="U282" s="145"/>
      <c r="V282" s="145"/>
      <c r="W282" s="178"/>
      <c r="X282" s="181"/>
      <c r="Y282" s="180" t="str">
        <f>IF(AND($AC282="x1",$L282=Basisblatt!$A$85),IF(OR($M282=Basisblatt!$A$38,AND($N282&lt;&gt;"",$N282&lt;=$AF282),$O282=Basisblatt!$A$43,AND($J282&lt;=$E$9,$P282=Basisblatt!$A$47))=TRUE,"ja","nein"),"")</f>
        <v/>
      </c>
      <c r="Z282" s="174"/>
      <c r="AA282" s="102" t="str">
        <f>IF(AND($AC282="x1",$R282=Basisblatt!$A$85),IF(OR(OR($S282=Basisblatt!$A$51,$S282=Basisblatt!$A$52,$S282=Basisblatt!$A$53,$S282=Basisblatt!$A$54,$S282=Basisblatt!$A$55),AND($T282&lt;&gt;"",$T282&lt;=AG282),AND(U282&lt;&gt;"",$U282&lt;=AH282),$V282=Basisblatt!$A309,$W282=Basisblatt!$A$47)=TRUE,"ja","nein"),"")</f>
        <v/>
      </c>
      <c r="AB282" s="102"/>
      <c r="AC282" s="175" t="str">
        <f t="shared" si="4"/>
        <v>x2</v>
      </c>
      <c r="AD282" s="161"/>
      <c r="AE282" s="19"/>
      <c r="AF282" s="106" t="str">
        <f>IF(AND($AC282="x1",$L282=Basisblatt!$A$85),VLOOKUP($G282,Basisblatt!$A$2:$B$5,2,FALSE),"")</f>
        <v/>
      </c>
      <c r="AG282" s="102" t="str">
        <f>IF(AND($AC282="x1",$R282=Basisblatt!$A$85),Basisblatt!$B$68,"")</f>
        <v/>
      </c>
      <c r="AH282" s="175" t="str">
        <f>IF(AND($AC282="x1",$R282=Basisblatt!$A$85),Basisblatt!$B$69,"")</f>
        <v/>
      </c>
    </row>
    <row r="283" spans="1:34" x14ac:dyDescent="0.25">
      <c r="A283" s="107" t="str">
        <f>IF($AC283="x2","",IF($AC283="x1",IF(OR($L283=Basisblatt!$A$84,$Y283="ja"),"ja","nein"),"N/A"))</f>
        <v/>
      </c>
      <c r="B283" s="192" t="str">
        <f>IF($AC283="x2","",IF($AC283="x1",IF(OR($R283=Basisblatt!$A$84,$AA283="ja"),"ja","nein"),"N/A"))</f>
        <v/>
      </c>
      <c r="C283" s="188"/>
      <c r="D283" s="194"/>
      <c r="E283" s="144"/>
      <c r="F283" s="144"/>
      <c r="G283" s="145"/>
      <c r="H283" s="145"/>
      <c r="I283" s="145"/>
      <c r="J283" s="186"/>
      <c r="K283" s="181"/>
      <c r="L283" s="180" t="str">
        <f>IF($AC283="x1",IF(AND($H283=Basisblatt!$A$11,$J283&gt;=$E$8),Basisblatt!$A$85,Basisblatt!$A$84),"")</f>
        <v/>
      </c>
      <c r="M283" s="145"/>
      <c r="N283" s="145"/>
      <c r="O283" s="145"/>
      <c r="P283" s="178"/>
      <c r="Q283" s="181"/>
      <c r="R283" s="180" t="str">
        <f>IF($AC283="x1",IF(AND($H283=Basisblatt!$A$10,OR($J283&gt;=$E$8,$J283&gt;$E$10)),Basisblatt!$A$85,Basisblatt!$A$84),"")</f>
        <v/>
      </c>
      <c r="S283" s="145"/>
      <c r="T283" s="145"/>
      <c r="U283" s="145"/>
      <c r="V283" s="145"/>
      <c r="W283" s="178"/>
      <c r="X283" s="181"/>
      <c r="Y283" s="180" t="str">
        <f>IF(AND($AC283="x1",$L283=Basisblatt!$A$85),IF(OR($M283=Basisblatt!$A$38,AND($N283&lt;&gt;"",$N283&lt;=$AF283),$O283=Basisblatt!$A$43,AND($J283&lt;=$E$9,$P283=Basisblatt!$A$47))=TRUE,"ja","nein"),"")</f>
        <v/>
      </c>
      <c r="Z283" s="174"/>
      <c r="AA283" s="102" t="str">
        <f>IF(AND($AC283="x1",$R283=Basisblatt!$A$85),IF(OR(OR($S283=Basisblatt!$A$51,$S283=Basisblatt!$A$52,$S283=Basisblatt!$A$53,$S283=Basisblatt!$A$54,$S283=Basisblatt!$A$55),AND($T283&lt;&gt;"",$T283&lt;=AG283),AND(U283&lt;&gt;"",$U283&lt;=AH283),$V283=Basisblatt!$A310,$W283=Basisblatt!$A$47)=TRUE,"ja","nein"),"")</f>
        <v/>
      </c>
      <c r="AB283" s="102"/>
      <c r="AC283" s="175" t="str">
        <f t="shared" si="4"/>
        <v>x2</v>
      </c>
      <c r="AD283" s="161"/>
      <c r="AE283" s="19"/>
      <c r="AF283" s="106" t="str">
        <f>IF(AND($AC283="x1",$L283=Basisblatt!$A$85),VLOOKUP($G283,Basisblatt!$A$2:$B$5,2,FALSE),"")</f>
        <v/>
      </c>
      <c r="AG283" s="102" t="str">
        <f>IF(AND($AC283="x1",$R283=Basisblatt!$A$85),Basisblatt!$B$68,"")</f>
        <v/>
      </c>
      <c r="AH283" s="175" t="str">
        <f>IF(AND($AC283="x1",$R283=Basisblatt!$A$85),Basisblatt!$B$69,"")</f>
        <v/>
      </c>
    </row>
    <row r="284" spans="1:34" x14ac:dyDescent="0.25">
      <c r="A284" s="107" t="str">
        <f>IF($AC284="x2","",IF($AC284="x1",IF(OR($L284=Basisblatt!$A$84,$Y284="ja"),"ja","nein"),"N/A"))</f>
        <v/>
      </c>
      <c r="B284" s="192" t="str">
        <f>IF($AC284="x2","",IF($AC284="x1",IF(OR($R284=Basisblatt!$A$84,$AA284="ja"),"ja","nein"),"N/A"))</f>
        <v/>
      </c>
      <c r="C284" s="188"/>
      <c r="D284" s="194"/>
      <c r="E284" s="144"/>
      <c r="F284" s="144"/>
      <c r="G284" s="145"/>
      <c r="H284" s="145"/>
      <c r="I284" s="145"/>
      <c r="J284" s="186"/>
      <c r="K284" s="181"/>
      <c r="L284" s="180" t="str">
        <f>IF($AC284="x1",IF(AND($H284=Basisblatt!$A$11,$J284&gt;=$E$8),Basisblatt!$A$85,Basisblatt!$A$84),"")</f>
        <v/>
      </c>
      <c r="M284" s="145"/>
      <c r="N284" s="145"/>
      <c r="O284" s="145"/>
      <c r="P284" s="178"/>
      <c r="Q284" s="181"/>
      <c r="R284" s="180" t="str">
        <f>IF($AC284="x1",IF(AND($H284=Basisblatt!$A$10,OR($J284&gt;=$E$8,$J284&gt;$E$10)),Basisblatt!$A$85,Basisblatt!$A$84),"")</f>
        <v/>
      </c>
      <c r="S284" s="145"/>
      <c r="T284" s="145"/>
      <c r="U284" s="145"/>
      <c r="V284" s="145"/>
      <c r="W284" s="178"/>
      <c r="X284" s="181"/>
      <c r="Y284" s="180" t="str">
        <f>IF(AND($AC284="x1",$L284=Basisblatt!$A$85),IF(OR($M284=Basisblatt!$A$38,AND($N284&lt;&gt;"",$N284&lt;=$AF284),$O284=Basisblatt!$A$43,AND($J284&lt;=$E$9,$P284=Basisblatt!$A$47))=TRUE,"ja","nein"),"")</f>
        <v/>
      </c>
      <c r="Z284" s="174"/>
      <c r="AA284" s="102" t="str">
        <f>IF(AND($AC284="x1",$R284=Basisblatt!$A$85),IF(OR(OR($S284=Basisblatt!$A$51,$S284=Basisblatt!$A$52,$S284=Basisblatt!$A$53,$S284=Basisblatt!$A$54,$S284=Basisblatt!$A$55),AND($T284&lt;&gt;"",$T284&lt;=AG284),AND(U284&lt;&gt;"",$U284&lt;=AH284),$V284=Basisblatt!$A311,$W284=Basisblatt!$A$47)=TRUE,"ja","nein"),"")</f>
        <v/>
      </c>
      <c r="AB284" s="102"/>
      <c r="AC284" s="175" t="str">
        <f t="shared" si="4"/>
        <v>x2</v>
      </c>
      <c r="AD284" s="161"/>
      <c r="AE284" s="19"/>
      <c r="AF284" s="106" t="str">
        <f>IF(AND($AC284="x1",$L284=Basisblatt!$A$85),VLOOKUP($G284,Basisblatt!$A$2:$B$5,2,FALSE),"")</f>
        <v/>
      </c>
      <c r="AG284" s="102" t="str">
        <f>IF(AND($AC284="x1",$R284=Basisblatt!$A$85),Basisblatt!$B$68,"")</f>
        <v/>
      </c>
      <c r="AH284" s="175" t="str">
        <f>IF(AND($AC284="x1",$R284=Basisblatt!$A$85),Basisblatt!$B$69,"")</f>
        <v/>
      </c>
    </row>
    <row r="285" spans="1:34" x14ac:dyDescent="0.25">
      <c r="A285" s="107" t="str">
        <f>IF($AC285="x2","",IF($AC285="x1",IF(OR($L285=Basisblatt!$A$84,$Y285="ja"),"ja","nein"),"N/A"))</f>
        <v/>
      </c>
      <c r="B285" s="192" t="str">
        <f>IF($AC285="x2","",IF($AC285="x1",IF(OR($R285=Basisblatt!$A$84,$AA285="ja"),"ja","nein"),"N/A"))</f>
        <v/>
      </c>
      <c r="C285" s="188"/>
      <c r="D285" s="194"/>
      <c r="E285" s="144"/>
      <c r="F285" s="144"/>
      <c r="G285" s="145"/>
      <c r="H285" s="145"/>
      <c r="I285" s="145"/>
      <c r="J285" s="186"/>
      <c r="K285" s="181"/>
      <c r="L285" s="180" t="str">
        <f>IF($AC285="x1",IF(AND($H285=Basisblatt!$A$11,$J285&gt;=$E$8),Basisblatt!$A$85,Basisblatt!$A$84),"")</f>
        <v/>
      </c>
      <c r="M285" s="145"/>
      <c r="N285" s="145"/>
      <c r="O285" s="145"/>
      <c r="P285" s="178"/>
      <c r="Q285" s="181"/>
      <c r="R285" s="180" t="str">
        <f>IF($AC285="x1",IF(AND($H285=Basisblatt!$A$10,OR($J285&gt;=$E$8,$J285&gt;$E$10)),Basisblatt!$A$85,Basisblatt!$A$84),"")</f>
        <v/>
      </c>
      <c r="S285" s="145"/>
      <c r="T285" s="145"/>
      <c r="U285" s="145"/>
      <c r="V285" s="145"/>
      <c r="W285" s="178"/>
      <c r="X285" s="181"/>
      <c r="Y285" s="180" t="str">
        <f>IF(AND($AC285="x1",$L285=Basisblatt!$A$85),IF(OR($M285=Basisblatt!$A$38,AND($N285&lt;&gt;"",$N285&lt;=$AF285),$O285=Basisblatt!$A$43,AND($J285&lt;=$E$9,$P285=Basisblatt!$A$47))=TRUE,"ja","nein"),"")</f>
        <v/>
      </c>
      <c r="Z285" s="174"/>
      <c r="AA285" s="102" t="str">
        <f>IF(AND($AC285="x1",$R285=Basisblatt!$A$85),IF(OR(OR($S285=Basisblatt!$A$51,$S285=Basisblatt!$A$52,$S285=Basisblatt!$A$53,$S285=Basisblatt!$A$54,$S285=Basisblatt!$A$55),AND($T285&lt;&gt;"",$T285&lt;=AG285),AND(U285&lt;&gt;"",$U285&lt;=AH285),$V285=Basisblatt!$A312,$W285=Basisblatt!$A$47)=TRUE,"ja","nein"),"")</f>
        <v/>
      </c>
      <c r="AB285" s="102"/>
      <c r="AC285" s="175" t="str">
        <f t="shared" si="4"/>
        <v>x2</v>
      </c>
      <c r="AD285" s="161"/>
      <c r="AE285" s="19"/>
      <c r="AF285" s="106" t="str">
        <f>IF(AND($AC285="x1",$L285=Basisblatt!$A$85),VLOOKUP($G285,Basisblatt!$A$2:$B$5,2,FALSE),"")</f>
        <v/>
      </c>
      <c r="AG285" s="102" t="str">
        <f>IF(AND($AC285="x1",$R285=Basisblatt!$A$85),Basisblatt!$B$68,"")</f>
        <v/>
      </c>
      <c r="AH285" s="175" t="str">
        <f>IF(AND($AC285="x1",$R285=Basisblatt!$A$85),Basisblatt!$B$69,"")</f>
        <v/>
      </c>
    </row>
    <row r="286" spans="1:34" x14ac:dyDescent="0.25">
      <c r="A286" s="107" t="str">
        <f>IF($AC286="x2","",IF($AC286="x1",IF(OR($L286=Basisblatt!$A$84,$Y286="ja"),"ja","nein"),"N/A"))</f>
        <v/>
      </c>
      <c r="B286" s="192" t="str">
        <f>IF($AC286="x2","",IF($AC286="x1",IF(OR($R286=Basisblatt!$A$84,$AA286="ja"),"ja","nein"),"N/A"))</f>
        <v/>
      </c>
      <c r="C286" s="188"/>
      <c r="D286" s="194"/>
      <c r="E286" s="144"/>
      <c r="F286" s="144"/>
      <c r="G286" s="145"/>
      <c r="H286" s="145"/>
      <c r="I286" s="145"/>
      <c r="J286" s="186"/>
      <c r="K286" s="181"/>
      <c r="L286" s="180" t="str">
        <f>IF($AC286="x1",IF(AND($H286=Basisblatt!$A$11,$J286&gt;=$E$8),Basisblatt!$A$85,Basisblatt!$A$84),"")</f>
        <v/>
      </c>
      <c r="M286" s="145"/>
      <c r="N286" s="145"/>
      <c r="O286" s="145"/>
      <c r="P286" s="178"/>
      <c r="Q286" s="181"/>
      <c r="R286" s="180" t="str">
        <f>IF($AC286="x1",IF(AND($H286=Basisblatt!$A$10,OR($J286&gt;=$E$8,$J286&gt;$E$10)),Basisblatt!$A$85,Basisblatt!$A$84),"")</f>
        <v/>
      </c>
      <c r="S286" s="145"/>
      <c r="T286" s="145"/>
      <c r="U286" s="145"/>
      <c r="V286" s="145"/>
      <c r="W286" s="178"/>
      <c r="X286" s="181"/>
      <c r="Y286" s="180" t="str">
        <f>IF(AND($AC286="x1",$L286=Basisblatt!$A$85),IF(OR($M286=Basisblatt!$A$38,AND($N286&lt;&gt;"",$N286&lt;=$AF286),$O286=Basisblatt!$A$43,AND($J286&lt;=$E$9,$P286=Basisblatt!$A$47))=TRUE,"ja","nein"),"")</f>
        <v/>
      </c>
      <c r="Z286" s="174"/>
      <c r="AA286" s="102" t="str">
        <f>IF(AND($AC286="x1",$R286=Basisblatt!$A$85),IF(OR(OR($S286=Basisblatt!$A$51,$S286=Basisblatt!$A$52,$S286=Basisblatt!$A$53,$S286=Basisblatt!$A$54,$S286=Basisblatt!$A$55),AND($T286&lt;&gt;"",$T286&lt;=AG286),AND(U286&lt;&gt;"",$U286&lt;=AH286),$V286=Basisblatt!$A313,$W286=Basisblatt!$A$47)=TRUE,"ja","nein"),"")</f>
        <v/>
      </c>
      <c r="AB286" s="102"/>
      <c r="AC286" s="175" t="str">
        <f t="shared" si="4"/>
        <v>x2</v>
      </c>
      <c r="AD286" s="161"/>
      <c r="AE286" s="19"/>
      <c r="AF286" s="106" t="str">
        <f>IF(AND($AC286="x1",$L286=Basisblatt!$A$85),VLOOKUP($G286,Basisblatt!$A$2:$B$5,2,FALSE),"")</f>
        <v/>
      </c>
      <c r="AG286" s="102" t="str">
        <f>IF(AND($AC286="x1",$R286=Basisblatt!$A$85),Basisblatt!$B$68,"")</f>
        <v/>
      </c>
      <c r="AH286" s="175" t="str">
        <f>IF(AND($AC286="x1",$R286=Basisblatt!$A$85),Basisblatt!$B$69,"")</f>
        <v/>
      </c>
    </row>
    <row r="287" spans="1:34" x14ac:dyDescent="0.25">
      <c r="A287" s="107" t="str">
        <f>IF($AC287="x2","",IF($AC287="x1",IF(OR($L287=Basisblatt!$A$84,$Y287="ja"),"ja","nein"),"N/A"))</f>
        <v/>
      </c>
      <c r="B287" s="192" t="str">
        <f>IF($AC287="x2","",IF($AC287="x1",IF(OR($R287=Basisblatt!$A$84,$AA287="ja"),"ja","nein"),"N/A"))</f>
        <v/>
      </c>
      <c r="C287" s="188"/>
      <c r="D287" s="194"/>
      <c r="E287" s="144"/>
      <c r="F287" s="144"/>
      <c r="G287" s="145"/>
      <c r="H287" s="145"/>
      <c r="I287" s="145"/>
      <c r="J287" s="186"/>
      <c r="K287" s="181"/>
      <c r="L287" s="180" t="str">
        <f>IF($AC287="x1",IF(AND($H287=Basisblatt!$A$11,$J287&gt;=$E$8),Basisblatt!$A$85,Basisblatt!$A$84),"")</f>
        <v/>
      </c>
      <c r="M287" s="145"/>
      <c r="N287" s="145"/>
      <c r="O287" s="145"/>
      <c r="P287" s="178"/>
      <c r="Q287" s="181"/>
      <c r="R287" s="180" t="str">
        <f>IF($AC287="x1",IF(AND($H287=Basisblatt!$A$10,OR($J287&gt;=$E$8,$J287&gt;$E$10)),Basisblatt!$A$85,Basisblatt!$A$84),"")</f>
        <v/>
      </c>
      <c r="S287" s="145"/>
      <c r="T287" s="145"/>
      <c r="U287" s="145"/>
      <c r="V287" s="145"/>
      <c r="W287" s="178"/>
      <c r="X287" s="181"/>
      <c r="Y287" s="180" t="str">
        <f>IF(AND($AC287="x1",$L287=Basisblatt!$A$85),IF(OR($M287=Basisblatt!$A$38,AND($N287&lt;&gt;"",$N287&lt;=$AF287),$O287=Basisblatt!$A$43,AND($J287&lt;=$E$9,$P287=Basisblatt!$A$47))=TRUE,"ja","nein"),"")</f>
        <v/>
      </c>
      <c r="Z287" s="174"/>
      <c r="AA287" s="102" t="str">
        <f>IF(AND($AC287="x1",$R287=Basisblatt!$A$85),IF(OR(OR($S287=Basisblatt!$A$51,$S287=Basisblatt!$A$52,$S287=Basisblatt!$A$53,$S287=Basisblatt!$A$54,$S287=Basisblatt!$A$55),AND($T287&lt;&gt;"",$T287&lt;=AG287),AND(U287&lt;&gt;"",$U287&lt;=AH287),$V287=Basisblatt!$A314,$W287=Basisblatt!$A$47)=TRUE,"ja","nein"),"")</f>
        <v/>
      </c>
      <c r="AB287" s="102"/>
      <c r="AC287" s="175" t="str">
        <f t="shared" si="4"/>
        <v>x2</v>
      </c>
      <c r="AD287" s="161"/>
      <c r="AE287" s="19"/>
      <c r="AF287" s="106" t="str">
        <f>IF(AND($AC287="x1",$L287=Basisblatt!$A$85),VLOOKUP($G287,Basisblatt!$A$2:$B$5,2,FALSE),"")</f>
        <v/>
      </c>
      <c r="AG287" s="102" t="str">
        <f>IF(AND($AC287="x1",$R287=Basisblatt!$A$85),Basisblatt!$B$68,"")</f>
        <v/>
      </c>
      <c r="AH287" s="175" t="str">
        <f>IF(AND($AC287="x1",$R287=Basisblatt!$A$85),Basisblatt!$B$69,"")</f>
        <v/>
      </c>
    </row>
    <row r="288" spans="1:34" x14ac:dyDescent="0.25">
      <c r="A288" s="107" t="str">
        <f>IF($AC288="x2","",IF($AC288="x1",IF(OR($L288=Basisblatt!$A$84,$Y288="ja"),"ja","nein"),"N/A"))</f>
        <v/>
      </c>
      <c r="B288" s="192" t="str">
        <f>IF($AC288="x2","",IF($AC288="x1",IF(OR($R288=Basisblatt!$A$84,$AA288="ja"),"ja","nein"),"N/A"))</f>
        <v/>
      </c>
      <c r="C288" s="188"/>
      <c r="D288" s="194"/>
      <c r="E288" s="144"/>
      <c r="F288" s="144"/>
      <c r="G288" s="145"/>
      <c r="H288" s="145"/>
      <c r="I288" s="145"/>
      <c r="J288" s="186"/>
      <c r="K288" s="181"/>
      <c r="L288" s="180" t="str">
        <f>IF($AC288="x1",IF(AND($H288=Basisblatt!$A$11,$J288&gt;=$E$8),Basisblatt!$A$85,Basisblatt!$A$84),"")</f>
        <v/>
      </c>
      <c r="M288" s="145"/>
      <c r="N288" s="145"/>
      <c r="O288" s="145"/>
      <c r="P288" s="178"/>
      <c r="Q288" s="181"/>
      <c r="R288" s="180" t="str">
        <f>IF($AC288="x1",IF(AND($H288=Basisblatt!$A$10,OR($J288&gt;=$E$8,$J288&gt;$E$10)),Basisblatt!$A$85,Basisblatt!$A$84),"")</f>
        <v/>
      </c>
      <c r="S288" s="145"/>
      <c r="T288" s="145"/>
      <c r="U288" s="145"/>
      <c r="V288" s="145"/>
      <c r="W288" s="178"/>
      <c r="X288" s="181"/>
      <c r="Y288" s="180" t="str">
        <f>IF(AND($AC288="x1",$L288=Basisblatt!$A$85),IF(OR($M288=Basisblatt!$A$38,AND($N288&lt;&gt;"",$N288&lt;=$AF288),$O288=Basisblatt!$A$43,AND($J288&lt;=$E$9,$P288=Basisblatt!$A$47))=TRUE,"ja","nein"),"")</f>
        <v/>
      </c>
      <c r="Z288" s="174"/>
      <c r="AA288" s="102" t="str">
        <f>IF(AND($AC288="x1",$R288=Basisblatt!$A$85),IF(OR(OR($S288=Basisblatt!$A$51,$S288=Basisblatt!$A$52,$S288=Basisblatt!$A$53,$S288=Basisblatt!$A$54,$S288=Basisblatt!$A$55),AND($T288&lt;&gt;"",$T288&lt;=AG288),AND(U288&lt;&gt;"",$U288&lt;=AH288),$V288=Basisblatt!$A315,$W288=Basisblatt!$A$47)=TRUE,"ja","nein"),"")</f>
        <v/>
      </c>
      <c r="AB288" s="102"/>
      <c r="AC288" s="175" t="str">
        <f t="shared" si="4"/>
        <v>x2</v>
      </c>
      <c r="AD288" s="161"/>
      <c r="AE288" s="19"/>
      <c r="AF288" s="106" t="str">
        <f>IF(AND($AC288="x1",$L288=Basisblatt!$A$85),VLOOKUP($G288,Basisblatt!$A$2:$B$5,2,FALSE),"")</f>
        <v/>
      </c>
      <c r="AG288" s="102" t="str">
        <f>IF(AND($AC288="x1",$R288=Basisblatt!$A$85),Basisblatt!$B$68,"")</f>
        <v/>
      </c>
      <c r="AH288" s="175" t="str">
        <f>IF(AND($AC288="x1",$R288=Basisblatt!$A$85),Basisblatt!$B$69,"")</f>
        <v/>
      </c>
    </row>
    <row r="289" spans="1:34" x14ac:dyDescent="0.25">
      <c r="A289" s="107" t="str">
        <f>IF($AC289="x2","",IF($AC289="x1",IF(OR($L289=Basisblatt!$A$84,$Y289="ja"),"ja","nein"),"N/A"))</f>
        <v/>
      </c>
      <c r="B289" s="192" t="str">
        <f>IF($AC289="x2","",IF($AC289="x1",IF(OR($R289=Basisblatt!$A$84,$AA289="ja"),"ja","nein"),"N/A"))</f>
        <v/>
      </c>
      <c r="C289" s="188"/>
      <c r="D289" s="194"/>
      <c r="E289" s="144"/>
      <c r="F289" s="144"/>
      <c r="G289" s="145"/>
      <c r="H289" s="145"/>
      <c r="I289" s="145"/>
      <c r="J289" s="186"/>
      <c r="K289" s="181"/>
      <c r="L289" s="180" t="str">
        <f>IF($AC289="x1",IF(AND($H289=Basisblatt!$A$11,$J289&gt;=$E$8),Basisblatt!$A$85,Basisblatt!$A$84),"")</f>
        <v/>
      </c>
      <c r="M289" s="145"/>
      <c r="N289" s="145"/>
      <c r="O289" s="145"/>
      <c r="P289" s="178"/>
      <c r="Q289" s="181"/>
      <c r="R289" s="180" t="str">
        <f>IF($AC289="x1",IF(AND($H289=Basisblatt!$A$10,OR($J289&gt;=$E$8,$J289&gt;$E$10)),Basisblatt!$A$85,Basisblatt!$A$84),"")</f>
        <v/>
      </c>
      <c r="S289" s="145"/>
      <c r="T289" s="145"/>
      <c r="U289" s="145"/>
      <c r="V289" s="145"/>
      <c r="W289" s="178"/>
      <c r="X289" s="181"/>
      <c r="Y289" s="180" t="str">
        <f>IF(AND($AC289="x1",$L289=Basisblatt!$A$85),IF(OR($M289=Basisblatt!$A$38,AND($N289&lt;&gt;"",$N289&lt;=$AF289),$O289=Basisblatt!$A$43,AND($J289&lt;=$E$9,$P289=Basisblatt!$A$47))=TRUE,"ja","nein"),"")</f>
        <v/>
      </c>
      <c r="Z289" s="174"/>
      <c r="AA289" s="102" t="str">
        <f>IF(AND($AC289="x1",$R289=Basisblatt!$A$85),IF(OR(OR($S289=Basisblatt!$A$51,$S289=Basisblatt!$A$52,$S289=Basisblatt!$A$53,$S289=Basisblatt!$A$54,$S289=Basisblatt!$A$55),AND($T289&lt;&gt;"",$T289&lt;=AG289),AND(U289&lt;&gt;"",$U289&lt;=AH289),$V289=Basisblatt!$A316,$W289=Basisblatt!$A$47)=TRUE,"ja","nein"),"")</f>
        <v/>
      </c>
      <c r="AB289" s="102"/>
      <c r="AC289" s="175" t="str">
        <f t="shared" si="4"/>
        <v>x2</v>
      </c>
      <c r="AD289" s="161"/>
      <c r="AE289" s="19"/>
      <c r="AF289" s="106" t="str">
        <f>IF(AND($AC289="x1",$L289=Basisblatt!$A$85),VLOOKUP($G289,Basisblatt!$A$2:$B$5,2,FALSE),"")</f>
        <v/>
      </c>
      <c r="AG289" s="102" t="str">
        <f>IF(AND($AC289="x1",$R289=Basisblatt!$A$85),Basisblatt!$B$68,"")</f>
        <v/>
      </c>
      <c r="AH289" s="175" t="str">
        <f>IF(AND($AC289="x1",$R289=Basisblatt!$A$85),Basisblatt!$B$69,"")</f>
        <v/>
      </c>
    </row>
    <row r="290" spans="1:34" x14ac:dyDescent="0.25">
      <c r="A290" s="107" t="str">
        <f>IF($AC290="x2","",IF($AC290="x1",IF(OR($L290=Basisblatt!$A$84,$Y290="ja"),"ja","nein"),"N/A"))</f>
        <v/>
      </c>
      <c r="B290" s="192" t="str">
        <f>IF($AC290="x2","",IF($AC290="x1",IF(OR($R290=Basisblatt!$A$84,$AA290="ja"),"ja","nein"),"N/A"))</f>
        <v/>
      </c>
      <c r="C290" s="188"/>
      <c r="D290" s="194"/>
      <c r="E290" s="144"/>
      <c r="F290" s="144"/>
      <c r="G290" s="145"/>
      <c r="H290" s="145"/>
      <c r="I290" s="145"/>
      <c r="J290" s="186"/>
      <c r="K290" s="181"/>
      <c r="L290" s="180" t="str">
        <f>IF($AC290="x1",IF(AND($H290=Basisblatt!$A$11,$J290&gt;=$E$8),Basisblatt!$A$85,Basisblatt!$A$84),"")</f>
        <v/>
      </c>
      <c r="M290" s="145"/>
      <c r="N290" s="145"/>
      <c r="O290" s="145"/>
      <c r="P290" s="178"/>
      <c r="Q290" s="181"/>
      <c r="R290" s="180" t="str">
        <f>IF($AC290="x1",IF(AND($H290=Basisblatt!$A$10,OR($J290&gt;=$E$8,$J290&gt;$E$10)),Basisblatt!$A$85,Basisblatt!$A$84),"")</f>
        <v/>
      </c>
      <c r="S290" s="145"/>
      <c r="T290" s="145"/>
      <c r="U290" s="145"/>
      <c r="V290" s="145"/>
      <c r="W290" s="178"/>
      <c r="X290" s="181"/>
      <c r="Y290" s="180" t="str">
        <f>IF(AND($AC290="x1",$L290=Basisblatt!$A$85),IF(OR($M290=Basisblatt!$A$38,AND($N290&lt;&gt;"",$N290&lt;=$AF290),$O290=Basisblatt!$A$43,AND($J290&lt;=$E$9,$P290=Basisblatt!$A$47))=TRUE,"ja","nein"),"")</f>
        <v/>
      </c>
      <c r="Z290" s="174"/>
      <c r="AA290" s="102" t="str">
        <f>IF(AND($AC290="x1",$R290=Basisblatt!$A$85),IF(OR(OR($S290=Basisblatt!$A$51,$S290=Basisblatt!$A$52,$S290=Basisblatt!$A$53,$S290=Basisblatt!$A$54,$S290=Basisblatt!$A$55),AND($T290&lt;&gt;"",$T290&lt;=AG290),AND(U290&lt;&gt;"",$U290&lt;=AH290),$V290=Basisblatt!$A317,$W290=Basisblatt!$A$47)=TRUE,"ja","nein"),"")</f>
        <v/>
      </c>
      <c r="AB290" s="102"/>
      <c r="AC290" s="175" t="str">
        <f t="shared" si="4"/>
        <v>x2</v>
      </c>
      <c r="AD290" s="161"/>
      <c r="AE290" s="19"/>
      <c r="AF290" s="106" t="str">
        <f>IF(AND($AC290="x1",$L290=Basisblatt!$A$85),VLOOKUP($G290,Basisblatt!$A$2:$B$5,2,FALSE),"")</f>
        <v/>
      </c>
      <c r="AG290" s="102" t="str">
        <f>IF(AND($AC290="x1",$R290=Basisblatt!$A$85),Basisblatt!$B$68,"")</f>
        <v/>
      </c>
      <c r="AH290" s="175" t="str">
        <f>IF(AND($AC290="x1",$R290=Basisblatt!$A$85),Basisblatt!$B$69,"")</f>
        <v/>
      </c>
    </row>
    <row r="291" spans="1:34" x14ac:dyDescent="0.25">
      <c r="A291" s="107" t="str">
        <f>IF($AC291="x2","",IF($AC291="x1",IF(OR($L291=Basisblatt!$A$84,$Y291="ja"),"ja","nein"),"N/A"))</f>
        <v/>
      </c>
      <c r="B291" s="192" t="str">
        <f>IF($AC291="x2","",IF($AC291="x1",IF(OR($R291=Basisblatt!$A$84,$AA291="ja"),"ja","nein"),"N/A"))</f>
        <v/>
      </c>
      <c r="C291" s="188"/>
      <c r="D291" s="194"/>
      <c r="E291" s="144"/>
      <c r="F291" s="144"/>
      <c r="G291" s="145"/>
      <c r="H291" s="145"/>
      <c r="I291" s="145"/>
      <c r="J291" s="186"/>
      <c r="K291" s="181"/>
      <c r="L291" s="180" t="str">
        <f>IF($AC291="x1",IF(AND($H291=Basisblatt!$A$11,$J291&gt;=$E$8),Basisblatt!$A$85,Basisblatt!$A$84),"")</f>
        <v/>
      </c>
      <c r="M291" s="145"/>
      <c r="N291" s="145"/>
      <c r="O291" s="145"/>
      <c r="P291" s="178"/>
      <c r="Q291" s="181"/>
      <c r="R291" s="180" t="str">
        <f>IF($AC291="x1",IF(AND($H291=Basisblatt!$A$10,OR($J291&gt;=$E$8,$J291&gt;$E$10)),Basisblatt!$A$85,Basisblatt!$A$84),"")</f>
        <v/>
      </c>
      <c r="S291" s="145"/>
      <c r="T291" s="145"/>
      <c r="U291" s="145"/>
      <c r="V291" s="145"/>
      <c r="W291" s="178"/>
      <c r="X291" s="181"/>
      <c r="Y291" s="180" t="str">
        <f>IF(AND($AC291="x1",$L291=Basisblatt!$A$85),IF(OR($M291=Basisblatt!$A$38,AND($N291&lt;&gt;"",$N291&lt;=$AF291),$O291=Basisblatt!$A$43,AND($J291&lt;=$E$9,$P291=Basisblatt!$A$47))=TRUE,"ja","nein"),"")</f>
        <v/>
      </c>
      <c r="Z291" s="174"/>
      <c r="AA291" s="102" t="str">
        <f>IF(AND($AC291="x1",$R291=Basisblatt!$A$85),IF(OR(OR($S291=Basisblatt!$A$51,$S291=Basisblatt!$A$52,$S291=Basisblatt!$A$53,$S291=Basisblatt!$A$54,$S291=Basisblatt!$A$55),AND($T291&lt;&gt;"",$T291&lt;=AG291),AND(U291&lt;&gt;"",$U291&lt;=AH291),$V291=Basisblatt!$A318,$W291=Basisblatt!$A$47)=TRUE,"ja","nein"),"")</f>
        <v/>
      </c>
      <c r="AB291" s="102"/>
      <c r="AC291" s="175" t="str">
        <f t="shared" si="4"/>
        <v>x2</v>
      </c>
      <c r="AD291" s="161"/>
      <c r="AE291" s="19"/>
      <c r="AF291" s="106" t="str">
        <f>IF(AND($AC291="x1",$L291=Basisblatt!$A$85),VLOOKUP($G291,Basisblatt!$A$2:$B$5,2,FALSE),"")</f>
        <v/>
      </c>
      <c r="AG291" s="102" t="str">
        <f>IF(AND($AC291="x1",$R291=Basisblatt!$A$85),Basisblatt!$B$68,"")</f>
        <v/>
      </c>
      <c r="AH291" s="175" t="str">
        <f>IF(AND($AC291="x1",$R291=Basisblatt!$A$85),Basisblatt!$B$69,"")</f>
        <v/>
      </c>
    </row>
    <row r="292" spans="1:34" x14ac:dyDescent="0.25">
      <c r="A292" s="107" t="str">
        <f>IF($AC292="x2","",IF($AC292="x1",IF(OR($L292=Basisblatt!$A$84,$Y292="ja"),"ja","nein"),"N/A"))</f>
        <v/>
      </c>
      <c r="B292" s="192" t="str">
        <f>IF($AC292="x2","",IF($AC292="x1",IF(OR($R292=Basisblatt!$A$84,$AA292="ja"),"ja","nein"),"N/A"))</f>
        <v/>
      </c>
      <c r="C292" s="188"/>
      <c r="D292" s="194"/>
      <c r="E292" s="144"/>
      <c r="F292" s="144"/>
      <c r="G292" s="145"/>
      <c r="H292" s="145"/>
      <c r="I292" s="145"/>
      <c r="J292" s="186"/>
      <c r="K292" s="181"/>
      <c r="L292" s="180" t="str">
        <f>IF($AC292="x1",IF(AND($H292=Basisblatt!$A$11,$J292&gt;=$E$8),Basisblatt!$A$85,Basisblatt!$A$84),"")</f>
        <v/>
      </c>
      <c r="M292" s="145"/>
      <c r="N292" s="145"/>
      <c r="O292" s="145"/>
      <c r="P292" s="178"/>
      <c r="Q292" s="181"/>
      <c r="R292" s="180" t="str">
        <f>IF($AC292="x1",IF(AND($H292=Basisblatt!$A$10,OR($J292&gt;=$E$8,$J292&gt;$E$10)),Basisblatt!$A$85,Basisblatt!$A$84),"")</f>
        <v/>
      </c>
      <c r="S292" s="145"/>
      <c r="T292" s="145"/>
      <c r="U292" s="145"/>
      <c r="V292" s="145"/>
      <c r="W292" s="178"/>
      <c r="X292" s="181"/>
      <c r="Y292" s="180" t="str">
        <f>IF(AND($AC292="x1",$L292=Basisblatt!$A$85),IF(OR($M292=Basisblatt!$A$38,AND($N292&lt;&gt;"",$N292&lt;=$AF292),$O292=Basisblatt!$A$43,AND($J292&lt;=$E$9,$P292=Basisblatt!$A$47))=TRUE,"ja","nein"),"")</f>
        <v/>
      </c>
      <c r="Z292" s="174"/>
      <c r="AA292" s="102" t="str">
        <f>IF(AND($AC292="x1",$R292=Basisblatt!$A$85),IF(OR(OR($S292=Basisblatt!$A$51,$S292=Basisblatt!$A$52,$S292=Basisblatt!$A$53,$S292=Basisblatt!$A$54,$S292=Basisblatt!$A$55),AND($T292&lt;&gt;"",$T292&lt;=AG292),AND(U292&lt;&gt;"",$U292&lt;=AH292),$V292=Basisblatt!$A319,$W292=Basisblatt!$A$47)=TRUE,"ja","nein"),"")</f>
        <v/>
      </c>
      <c r="AB292" s="102"/>
      <c r="AC292" s="175" t="str">
        <f t="shared" si="4"/>
        <v>x2</v>
      </c>
      <c r="AD292" s="161"/>
      <c r="AE292" s="19"/>
      <c r="AF292" s="106" t="str">
        <f>IF(AND($AC292="x1",$L292=Basisblatt!$A$85),VLOOKUP($G292,Basisblatt!$A$2:$B$5,2,FALSE),"")</f>
        <v/>
      </c>
      <c r="AG292" s="102" t="str">
        <f>IF(AND($AC292="x1",$R292=Basisblatt!$A$85),Basisblatt!$B$68,"")</f>
        <v/>
      </c>
      <c r="AH292" s="175" t="str">
        <f>IF(AND($AC292="x1",$R292=Basisblatt!$A$85),Basisblatt!$B$69,"")</f>
        <v/>
      </c>
    </row>
    <row r="293" spans="1:34" x14ac:dyDescent="0.25">
      <c r="A293" s="107" t="str">
        <f>IF($AC293="x2","",IF($AC293="x1",IF(OR($L293=Basisblatt!$A$84,$Y293="ja"),"ja","nein"),"N/A"))</f>
        <v/>
      </c>
      <c r="B293" s="192" t="str">
        <f>IF($AC293="x2","",IF($AC293="x1",IF(OR($R293=Basisblatt!$A$84,$AA293="ja"),"ja","nein"),"N/A"))</f>
        <v/>
      </c>
      <c r="C293" s="188"/>
      <c r="D293" s="194"/>
      <c r="E293" s="144"/>
      <c r="F293" s="144"/>
      <c r="G293" s="145"/>
      <c r="H293" s="145"/>
      <c r="I293" s="145"/>
      <c r="J293" s="186"/>
      <c r="K293" s="181"/>
      <c r="L293" s="180" t="str">
        <f>IF($AC293="x1",IF(AND($H293=Basisblatt!$A$11,$J293&gt;=$E$8),Basisblatt!$A$85,Basisblatt!$A$84),"")</f>
        <v/>
      </c>
      <c r="M293" s="145"/>
      <c r="N293" s="145"/>
      <c r="O293" s="145"/>
      <c r="P293" s="178"/>
      <c r="Q293" s="181"/>
      <c r="R293" s="180" t="str">
        <f>IF($AC293="x1",IF(AND($H293=Basisblatt!$A$10,OR($J293&gt;=$E$8,$J293&gt;$E$10)),Basisblatt!$A$85,Basisblatt!$A$84),"")</f>
        <v/>
      </c>
      <c r="S293" s="145"/>
      <c r="T293" s="145"/>
      <c r="U293" s="145"/>
      <c r="V293" s="145"/>
      <c r="W293" s="178"/>
      <c r="X293" s="181"/>
      <c r="Y293" s="180" t="str">
        <f>IF(AND($AC293="x1",$L293=Basisblatt!$A$85),IF(OR($M293=Basisblatt!$A$38,AND($N293&lt;&gt;"",$N293&lt;=$AF293),$O293=Basisblatt!$A$43,AND($J293&lt;=$E$9,$P293=Basisblatt!$A$47))=TRUE,"ja","nein"),"")</f>
        <v/>
      </c>
      <c r="Z293" s="174"/>
      <c r="AA293" s="102" t="str">
        <f>IF(AND($AC293="x1",$R293=Basisblatt!$A$85),IF(OR(OR($S293=Basisblatt!$A$51,$S293=Basisblatt!$A$52,$S293=Basisblatt!$A$53,$S293=Basisblatt!$A$54,$S293=Basisblatt!$A$55),AND($T293&lt;&gt;"",$T293&lt;=AG293),AND(U293&lt;&gt;"",$U293&lt;=AH293),$V293=Basisblatt!$A320,$W293=Basisblatt!$A$47)=TRUE,"ja","nein"),"")</f>
        <v/>
      </c>
      <c r="AB293" s="102"/>
      <c r="AC293" s="175" t="str">
        <f t="shared" si="4"/>
        <v>x2</v>
      </c>
      <c r="AD293" s="161"/>
      <c r="AE293" s="19"/>
      <c r="AF293" s="106" t="str">
        <f>IF(AND($AC293="x1",$L293=Basisblatt!$A$85),VLOOKUP($G293,Basisblatt!$A$2:$B$5,2,FALSE),"")</f>
        <v/>
      </c>
      <c r="AG293" s="102" t="str">
        <f>IF(AND($AC293="x1",$R293=Basisblatt!$A$85),Basisblatt!$B$68,"")</f>
        <v/>
      </c>
      <c r="AH293" s="175" t="str">
        <f>IF(AND($AC293="x1",$R293=Basisblatt!$A$85),Basisblatt!$B$69,"")</f>
        <v/>
      </c>
    </row>
    <row r="294" spans="1:34" x14ac:dyDescent="0.25">
      <c r="A294" s="107" t="str">
        <f>IF($AC294="x2","",IF($AC294="x1",IF(OR($L294=Basisblatt!$A$84,$Y294="ja"),"ja","nein"),"N/A"))</f>
        <v/>
      </c>
      <c r="B294" s="192" t="str">
        <f>IF($AC294="x2","",IF($AC294="x1",IF(OR($R294=Basisblatt!$A$84,$AA294="ja"),"ja","nein"),"N/A"))</f>
        <v/>
      </c>
      <c r="C294" s="188"/>
      <c r="D294" s="194"/>
      <c r="E294" s="144"/>
      <c r="F294" s="144"/>
      <c r="G294" s="145"/>
      <c r="H294" s="145"/>
      <c r="I294" s="145"/>
      <c r="J294" s="186"/>
      <c r="K294" s="181"/>
      <c r="L294" s="180" t="str">
        <f>IF($AC294="x1",IF(AND($H294=Basisblatt!$A$11,$J294&gt;=$E$8),Basisblatt!$A$85,Basisblatt!$A$84),"")</f>
        <v/>
      </c>
      <c r="M294" s="145"/>
      <c r="N294" s="145"/>
      <c r="O294" s="145"/>
      <c r="P294" s="178"/>
      <c r="Q294" s="181"/>
      <c r="R294" s="180" t="str">
        <f>IF($AC294="x1",IF(AND($H294=Basisblatt!$A$10,OR($J294&gt;=$E$8,$J294&gt;$E$10)),Basisblatt!$A$85,Basisblatt!$A$84),"")</f>
        <v/>
      </c>
      <c r="S294" s="145"/>
      <c r="T294" s="145"/>
      <c r="U294" s="145"/>
      <c r="V294" s="145"/>
      <c r="W294" s="178"/>
      <c r="X294" s="181"/>
      <c r="Y294" s="180" t="str">
        <f>IF(AND($AC294="x1",$L294=Basisblatt!$A$85),IF(OR($M294=Basisblatt!$A$38,AND($N294&lt;&gt;"",$N294&lt;=$AF294),$O294=Basisblatt!$A$43,AND($J294&lt;=$E$9,$P294=Basisblatt!$A$47))=TRUE,"ja","nein"),"")</f>
        <v/>
      </c>
      <c r="Z294" s="174"/>
      <c r="AA294" s="102" t="str">
        <f>IF(AND($AC294="x1",$R294=Basisblatt!$A$85),IF(OR(OR($S294=Basisblatt!$A$51,$S294=Basisblatt!$A$52,$S294=Basisblatt!$A$53,$S294=Basisblatt!$A$54,$S294=Basisblatt!$A$55),AND($T294&lt;&gt;"",$T294&lt;=AG294),AND(U294&lt;&gt;"",$U294&lt;=AH294),$V294=Basisblatt!$A321,$W294=Basisblatt!$A$47)=TRUE,"ja","nein"),"")</f>
        <v/>
      </c>
      <c r="AB294" s="102"/>
      <c r="AC294" s="175" t="str">
        <f t="shared" si="4"/>
        <v>x2</v>
      </c>
      <c r="AD294" s="161"/>
      <c r="AE294" s="19"/>
      <c r="AF294" s="106" t="str">
        <f>IF(AND($AC294="x1",$L294=Basisblatt!$A$85),VLOOKUP($G294,Basisblatt!$A$2:$B$5,2,FALSE),"")</f>
        <v/>
      </c>
      <c r="AG294" s="102" t="str">
        <f>IF(AND($AC294="x1",$R294=Basisblatt!$A$85),Basisblatt!$B$68,"")</f>
        <v/>
      </c>
      <c r="AH294" s="175" t="str">
        <f>IF(AND($AC294="x1",$R294=Basisblatt!$A$85),Basisblatt!$B$69,"")</f>
        <v/>
      </c>
    </row>
    <row r="295" spans="1:34" x14ac:dyDescent="0.25">
      <c r="A295" s="107" t="str">
        <f>IF($AC295="x2","",IF($AC295="x1",IF(OR($L295=Basisblatt!$A$84,$Y295="ja"),"ja","nein"),"N/A"))</f>
        <v/>
      </c>
      <c r="B295" s="192" t="str">
        <f>IF($AC295="x2","",IF($AC295="x1",IF(OR($R295=Basisblatt!$A$84,$AA295="ja"),"ja","nein"),"N/A"))</f>
        <v/>
      </c>
      <c r="C295" s="188"/>
      <c r="D295" s="194"/>
      <c r="E295" s="144"/>
      <c r="F295" s="144"/>
      <c r="G295" s="145"/>
      <c r="H295" s="145"/>
      <c r="I295" s="145"/>
      <c r="J295" s="186"/>
      <c r="K295" s="181"/>
      <c r="L295" s="180" t="str">
        <f>IF($AC295="x1",IF(AND($H295=Basisblatt!$A$11,$J295&gt;=$E$8),Basisblatt!$A$85,Basisblatt!$A$84),"")</f>
        <v/>
      </c>
      <c r="M295" s="145"/>
      <c r="N295" s="145"/>
      <c r="O295" s="145"/>
      <c r="P295" s="178"/>
      <c r="Q295" s="181"/>
      <c r="R295" s="180" t="str">
        <f>IF($AC295="x1",IF(AND($H295=Basisblatt!$A$10,OR($J295&gt;=$E$8,$J295&gt;$E$10)),Basisblatt!$A$85,Basisblatt!$A$84),"")</f>
        <v/>
      </c>
      <c r="S295" s="145"/>
      <c r="T295" s="145"/>
      <c r="U295" s="145"/>
      <c r="V295" s="145"/>
      <c r="W295" s="178"/>
      <c r="X295" s="181"/>
      <c r="Y295" s="180" t="str">
        <f>IF(AND($AC295="x1",$L295=Basisblatt!$A$85),IF(OR($M295=Basisblatt!$A$38,AND($N295&lt;&gt;"",$N295&lt;=$AF295),$O295=Basisblatt!$A$43,AND($J295&lt;=$E$9,$P295=Basisblatt!$A$47))=TRUE,"ja","nein"),"")</f>
        <v/>
      </c>
      <c r="Z295" s="174"/>
      <c r="AA295" s="102" t="str">
        <f>IF(AND($AC295="x1",$R295=Basisblatt!$A$85),IF(OR(OR($S295=Basisblatt!$A$51,$S295=Basisblatt!$A$52,$S295=Basisblatt!$A$53,$S295=Basisblatt!$A$54,$S295=Basisblatt!$A$55),AND($T295&lt;&gt;"",$T295&lt;=AG295),AND(U295&lt;&gt;"",$U295&lt;=AH295),$V295=Basisblatt!$A322,$W295=Basisblatt!$A$47)=TRUE,"ja","nein"),"")</f>
        <v/>
      </c>
      <c r="AB295" s="102"/>
      <c r="AC295" s="175" t="str">
        <f t="shared" si="4"/>
        <v>x2</v>
      </c>
      <c r="AD295" s="161"/>
      <c r="AE295" s="19"/>
      <c r="AF295" s="106" t="str">
        <f>IF(AND($AC295="x1",$L295=Basisblatt!$A$85),VLOOKUP($G295,Basisblatt!$A$2:$B$5,2,FALSE),"")</f>
        <v/>
      </c>
      <c r="AG295" s="102" t="str">
        <f>IF(AND($AC295="x1",$R295=Basisblatt!$A$85),Basisblatt!$B$68,"")</f>
        <v/>
      </c>
      <c r="AH295" s="175" t="str">
        <f>IF(AND($AC295="x1",$R295=Basisblatt!$A$85),Basisblatt!$B$69,"")</f>
        <v/>
      </c>
    </row>
    <row r="296" spans="1:34" x14ac:dyDescent="0.25">
      <c r="A296" s="107" t="str">
        <f>IF($AC296="x2","",IF($AC296="x1",IF(OR($L296=Basisblatt!$A$84,$Y296="ja"),"ja","nein"),"N/A"))</f>
        <v/>
      </c>
      <c r="B296" s="192" t="str">
        <f>IF($AC296="x2","",IF($AC296="x1",IF(OR($R296=Basisblatt!$A$84,$AA296="ja"),"ja","nein"),"N/A"))</f>
        <v/>
      </c>
      <c r="C296" s="188"/>
      <c r="D296" s="194"/>
      <c r="E296" s="144"/>
      <c r="F296" s="144"/>
      <c r="G296" s="145"/>
      <c r="H296" s="145"/>
      <c r="I296" s="145"/>
      <c r="J296" s="186"/>
      <c r="K296" s="181"/>
      <c r="L296" s="180" t="str">
        <f>IF($AC296="x1",IF(AND($H296=Basisblatt!$A$11,$J296&gt;=$E$8),Basisblatt!$A$85,Basisblatt!$A$84),"")</f>
        <v/>
      </c>
      <c r="M296" s="145"/>
      <c r="N296" s="145"/>
      <c r="O296" s="145"/>
      <c r="P296" s="178"/>
      <c r="Q296" s="181"/>
      <c r="R296" s="180" t="str">
        <f>IF($AC296="x1",IF(AND($H296=Basisblatt!$A$10,OR($J296&gt;=$E$8,$J296&gt;$E$10)),Basisblatt!$A$85,Basisblatt!$A$84),"")</f>
        <v/>
      </c>
      <c r="S296" s="145"/>
      <c r="T296" s="145"/>
      <c r="U296" s="145"/>
      <c r="V296" s="145"/>
      <c r="W296" s="178"/>
      <c r="X296" s="181"/>
      <c r="Y296" s="180" t="str">
        <f>IF(AND($AC296="x1",$L296=Basisblatt!$A$85),IF(OR($M296=Basisblatt!$A$38,AND($N296&lt;&gt;"",$N296&lt;=$AF296),$O296=Basisblatt!$A$43,AND($J296&lt;=$E$9,$P296=Basisblatt!$A$47))=TRUE,"ja","nein"),"")</f>
        <v/>
      </c>
      <c r="Z296" s="174"/>
      <c r="AA296" s="102" t="str">
        <f>IF(AND($AC296="x1",$R296=Basisblatt!$A$85),IF(OR(OR($S296=Basisblatt!$A$51,$S296=Basisblatt!$A$52,$S296=Basisblatt!$A$53,$S296=Basisblatt!$A$54,$S296=Basisblatt!$A$55),AND($T296&lt;&gt;"",$T296&lt;=AG296),AND(U296&lt;&gt;"",$U296&lt;=AH296),$V296=Basisblatt!$A323,$W296=Basisblatt!$A$47)=TRUE,"ja","nein"),"")</f>
        <v/>
      </c>
      <c r="AB296" s="102"/>
      <c r="AC296" s="175" t="str">
        <f t="shared" si="4"/>
        <v>x2</v>
      </c>
      <c r="AD296" s="161"/>
      <c r="AE296" s="19"/>
      <c r="AF296" s="106" t="str">
        <f>IF(AND($AC296="x1",$L296=Basisblatt!$A$85),VLOOKUP($G296,Basisblatt!$A$2:$B$5,2,FALSE),"")</f>
        <v/>
      </c>
      <c r="AG296" s="102" t="str">
        <f>IF(AND($AC296="x1",$R296=Basisblatt!$A$85),Basisblatt!$B$68,"")</f>
        <v/>
      </c>
      <c r="AH296" s="175" t="str">
        <f>IF(AND($AC296="x1",$R296=Basisblatt!$A$85),Basisblatt!$B$69,"")</f>
        <v/>
      </c>
    </row>
    <row r="297" spans="1:34" x14ac:dyDescent="0.25">
      <c r="A297" s="107" t="str">
        <f>IF($AC297="x2","",IF($AC297="x1",IF(OR($L297=Basisblatt!$A$84,$Y297="ja"),"ja","nein"),"N/A"))</f>
        <v/>
      </c>
      <c r="B297" s="192" t="str">
        <f>IF($AC297="x2","",IF($AC297="x1",IF(OR($R297=Basisblatt!$A$84,$AA297="ja"),"ja","nein"),"N/A"))</f>
        <v/>
      </c>
      <c r="C297" s="188"/>
      <c r="D297" s="194"/>
      <c r="E297" s="144"/>
      <c r="F297" s="144"/>
      <c r="G297" s="145"/>
      <c r="H297" s="145"/>
      <c r="I297" s="145"/>
      <c r="J297" s="186"/>
      <c r="K297" s="181"/>
      <c r="L297" s="180" t="str">
        <f>IF($AC297="x1",IF(AND($H297=Basisblatt!$A$11,$J297&gt;=$E$8),Basisblatt!$A$85,Basisblatt!$A$84),"")</f>
        <v/>
      </c>
      <c r="M297" s="145"/>
      <c r="N297" s="145"/>
      <c r="O297" s="145"/>
      <c r="P297" s="178"/>
      <c r="Q297" s="181"/>
      <c r="R297" s="180" t="str">
        <f>IF($AC297="x1",IF(AND($H297=Basisblatt!$A$10,OR($J297&gt;=$E$8,$J297&gt;$E$10)),Basisblatt!$A$85,Basisblatt!$A$84),"")</f>
        <v/>
      </c>
      <c r="S297" s="145"/>
      <c r="T297" s="145"/>
      <c r="U297" s="145"/>
      <c r="V297" s="145"/>
      <c r="W297" s="178"/>
      <c r="X297" s="181"/>
      <c r="Y297" s="180" t="str">
        <f>IF(AND($AC297="x1",$L297=Basisblatt!$A$85),IF(OR($M297=Basisblatt!$A$38,AND($N297&lt;&gt;"",$N297&lt;=$AF297),$O297=Basisblatt!$A$43,AND($J297&lt;=$E$9,$P297=Basisblatt!$A$47))=TRUE,"ja","nein"),"")</f>
        <v/>
      </c>
      <c r="Z297" s="174"/>
      <c r="AA297" s="102" t="str">
        <f>IF(AND($AC297="x1",$R297=Basisblatt!$A$85),IF(OR(OR($S297=Basisblatt!$A$51,$S297=Basisblatt!$A$52,$S297=Basisblatt!$A$53,$S297=Basisblatt!$A$54,$S297=Basisblatt!$A$55),AND($T297&lt;&gt;"",$T297&lt;=AG297),AND(U297&lt;&gt;"",$U297&lt;=AH297),$V297=Basisblatt!$A324,$W297=Basisblatt!$A$47)=TRUE,"ja","nein"),"")</f>
        <v/>
      </c>
      <c r="AB297" s="102"/>
      <c r="AC297" s="175" t="str">
        <f t="shared" si="4"/>
        <v>x2</v>
      </c>
      <c r="AD297" s="161"/>
      <c r="AE297" s="19"/>
      <c r="AF297" s="106" t="str">
        <f>IF(AND($AC297="x1",$L297=Basisblatt!$A$85),VLOOKUP($G297,Basisblatt!$A$2:$B$5,2,FALSE),"")</f>
        <v/>
      </c>
      <c r="AG297" s="102" t="str">
        <f>IF(AND($AC297="x1",$R297=Basisblatt!$A$85),Basisblatt!$B$68,"")</f>
        <v/>
      </c>
      <c r="AH297" s="175" t="str">
        <f>IF(AND($AC297="x1",$R297=Basisblatt!$A$85),Basisblatt!$B$69,"")</f>
        <v/>
      </c>
    </row>
    <row r="298" spans="1:34" x14ac:dyDescent="0.25">
      <c r="A298" s="107" t="str">
        <f>IF($AC298="x2","",IF($AC298="x1",IF(OR($L298=Basisblatt!$A$84,$Y298="ja"),"ja","nein"),"N/A"))</f>
        <v/>
      </c>
      <c r="B298" s="192" t="str">
        <f>IF($AC298="x2","",IF($AC298="x1",IF(OR($R298=Basisblatt!$A$84,$AA298="ja"),"ja","nein"),"N/A"))</f>
        <v/>
      </c>
      <c r="C298" s="188"/>
      <c r="D298" s="194"/>
      <c r="E298" s="144"/>
      <c r="F298" s="144"/>
      <c r="G298" s="145"/>
      <c r="H298" s="145"/>
      <c r="I298" s="145"/>
      <c r="J298" s="186"/>
      <c r="K298" s="181"/>
      <c r="L298" s="180" t="str">
        <f>IF($AC298="x1",IF(AND($H298=Basisblatt!$A$11,$J298&gt;=$E$8),Basisblatt!$A$85,Basisblatt!$A$84),"")</f>
        <v/>
      </c>
      <c r="M298" s="145"/>
      <c r="N298" s="145"/>
      <c r="O298" s="145"/>
      <c r="P298" s="178"/>
      <c r="Q298" s="181"/>
      <c r="R298" s="180" t="str">
        <f>IF($AC298="x1",IF(AND($H298=Basisblatt!$A$10,OR($J298&gt;=$E$8,$J298&gt;$E$10)),Basisblatt!$A$85,Basisblatt!$A$84),"")</f>
        <v/>
      </c>
      <c r="S298" s="145"/>
      <c r="T298" s="145"/>
      <c r="U298" s="145"/>
      <c r="V298" s="145"/>
      <c r="W298" s="178"/>
      <c r="X298" s="181"/>
      <c r="Y298" s="180" t="str">
        <f>IF(AND($AC298="x1",$L298=Basisblatt!$A$85),IF(OR($M298=Basisblatt!$A$38,AND($N298&lt;&gt;"",$N298&lt;=$AF298),$O298=Basisblatt!$A$43,AND($J298&lt;=$E$9,$P298=Basisblatt!$A$47))=TRUE,"ja","nein"),"")</f>
        <v/>
      </c>
      <c r="Z298" s="174"/>
      <c r="AA298" s="102" t="str">
        <f>IF(AND($AC298="x1",$R298=Basisblatt!$A$85),IF(OR(OR($S298=Basisblatt!$A$51,$S298=Basisblatt!$A$52,$S298=Basisblatt!$A$53,$S298=Basisblatt!$A$54,$S298=Basisblatt!$A$55),AND($T298&lt;&gt;"",$T298&lt;=AG298),AND(U298&lt;&gt;"",$U298&lt;=AH298),$V298=Basisblatt!$A325,$W298=Basisblatt!$A$47)=TRUE,"ja","nein"),"")</f>
        <v/>
      </c>
      <c r="AB298" s="102"/>
      <c r="AC298" s="175" t="str">
        <f t="shared" si="4"/>
        <v>x2</v>
      </c>
      <c r="AD298" s="161"/>
      <c r="AE298" s="19"/>
      <c r="AF298" s="106" t="str">
        <f>IF(AND($AC298="x1",$L298=Basisblatt!$A$85),VLOOKUP($G298,Basisblatt!$A$2:$B$5,2,FALSE),"")</f>
        <v/>
      </c>
      <c r="AG298" s="102" t="str">
        <f>IF(AND($AC298="x1",$R298=Basisblatt!$A$85),Basisblatt!$B$68,"")</f>
        <v/>
      </c>
      <c r="AH298" s="175" t="str">
        <f>IF(AND($AC298="x1",$R298=Basisblatt!$A$85),Basisblatt!$B$69,"")</f>
        <v/>
      </c>
    </row>
    <row r="299" spans="1:34" x14ac:dyDescent="0.25">
      <c r="A299" s="107" t="str">
        <f>IF($AC299="x2","",IF($AC299="x1",IF(OR($L299=Basisblatt!$A$84,$Y299="ja"),"ja","nein"),"N/A"))</f>
        <v/>
      </c>
      <c r="B299" s="192" t="str">
        <f>IF($AC299="x2","",IF($AC299="x1",IF(OR($R299=Basisblatt!$A$84,$AA299="ja"),"ja","nein"),"N/A"))</f>
        <v/>
      </c>
      <c r="C299" s="188"/>
      <c r="D299" s="194"/>
      <c r="E299" s="144"/>
      <c r="F299" s="144"/>
      <c r="G299" s="145"/>
      <c r="H299" s="145"/>
      <c r="I299" s="145"/>
      <c r="J299" s="186"/>
      <c r="K299" s="181"/>
      <c r="L299" s="180" t="str">
        <f>IF($AC299="x1",IF(AND($H299=Basisblatt!$A$11,$J299&gt;=$E$8),Basisblatt!$A$85,Basisblatt!$A$84),"")</f>
        <v/>
      </c>
      <c r="M299" s="145"/>
      <c r="N299" s="145"/>
      <c r="O299" s="145"/>
      <c r="P299" s="178"/>
      <c r="Q299" s="181"/>
      <c r="R299" s="180" t="str">
        <f>IF($AC299="x1",IF(AND($H299=Basisblatt!$A$10,OR($J299&gt;=$E$8,$J299&gt;$E$10)),Basisblatt!$A$85,Basisblatt!$A$84),"")</f>
        <v/>
      </c>
      <c r="S299" s="145"/>
      <c r="T299" s="145"/>
      <c r="U299" s="145"/>
      <c r="V299" s="145"/>
      <c r="W299" s="178"/>
      <c r="X299" s="181"/>
      <c r="Y299" s="180" t="str">
        <f>IF(AND($AC299="x1",$L299=Basisblatt!$A$85),IF(OR($M299=Basisblatt!$A$38,AND($N299&lt;&gt;"",$N299&lt;=$AF299),$O299=Basisblatt!$A$43,AND($J299&lt;=$E$9,$P299=Basisblatt!$A$47))=TRUE,"ja","nein"),"")</f>
        <v/>
      </c>
      <c r="Z299" s="174"/>
      <c r="AA299" s="102" t="str">
        <f>IF(AND($AC299="x1",$R299=Basisblatt!$A$85),IF(OR(OR($S299=Basisblatt!$A$51,$S299=Basisblatt!$A$52,$S299=Basisblatt!$A$53,$S299=Basisblatt!$A$54,$S299=Basisblatt!$A$55),AND($T299&lt;&gt;"",$T299&lt;=AG299),AND(U299&lt;&gt;"",$U299&lt;=AH299),$V299=Basisblatt!$A326,$W299=Basisblatt!$A$47)=TRUE,"ja","nein"),"")</f>
        <v/>
      </c>
      <c r="AB299" s="102"/>
      <c r="AC299" s="175" t="str">
        <f t="shared" si="4"/>
        <v>x2</v>
      </c>
      <c r="AD299" s="161"/>
      <c r="AE299" s="19"/>
      <c r="AF299" s="106" t="str">
        <f>IF(AND($AC299="x1",$L299=Basisblatt!$A$85),VLOOKUP($G299,Basisblatt!$A$2:$B$5,2,FALSE),"")</f>
        <v/>
      </c>
      <c r="AG299" s="102" t="str">
        <f>IF(AND($AC299="x1",$R299=Basisblatt!$A$85),Basisblatt!$B$68,"")</f>
        <v/>
      </c>
      <c r="AH299" s="175" t="str">
        <f>IF(AND($AC299="x1",$R299=Basisblatt!$A$85),Basisblatt!$B$69,"")</f>
        <v/>
      </c>
    </row>
    <row r="300" spans="1:34" x14ac:dyDescent="0.25">
      <c r="A300" s="107" t="str">
        <f>IF($AC300="x2","",IF($AC300="x1",IF(OR($L300=Basisblatt!$A$84,$Y300="ja"),"ja","nein"),"N/A"))</f>
        <v/>
      </c>
      <c r="B300" s="192" t="str">
        <f>IF($AC300="x2","",IF($AC300="x1",IF(OR($R300=Basisblatt!$A$84,$AA300="ja"),"ja","nein"),"N/A"))</f>
        <v/>
      </c>
      <c r="C300" s="188"/>
      <c r="D300" s="194"/>
      <c r="E300" s="144"/>
      <c r="F300" s="144"/>
      <c r="G300" s="145"/>
      <c r="H300" s="145"/>
      <c r="I300" s="145"/>
      <c r="J300" s="186"/>
      <c r="K300" s="181"/>
      <c r="L300" s="180" t="str">
        <f>IF($AC300="x1",IF(AND($H300=Basisblatt!$A$11,$J300&gt;=$E$8),Basisblatt!$A$85,Basisblatt!$A$84),"")</f>
        <v/>
      </c>
      <c r="M300" s="145"/>
      <c r="N300" s="145"/>
      <c r="O300" s="145"/>
      <c r="P300" s="178"/>
      <c r="Q300" s="181"/>
      <c r="R300" s="180" t="str">
        <f>IF($AC300="x1",IF(AND($H300=Basisblatt!$A$10,OR($J300&gt;=$E$8,$J300&gt;$E$10)),Basisblatt!$A$85,Basisblatt!$A$84),"")</f>
        <v/>
      </c>
      <c r="S300" s="145"/>
      <c r="T300" s="145"/>
      <c r="U300" s="145"/>
      <c r="V300" s="145"/>
      <c r="W300" s="178"/>
      <c r="X300" s="181"/>
      <c r="Y300" s="180" t="str">
        <f>IF(AND($AC300="x1",$L300=Basisblatt!$A$85),IF(OR($M300=Basisblatt!$A$38,AND($N300&lt;&gt;"",$N300&lt;=$AF300),$O300=Basisblatt!$A$43,AND($J300&lt;=$E$9,$P300=Basisblatt!$A$47))=TRUE,"ja","nein"),"")</f>
        <v/>
      </c>
      <c r="Z300" s="174"/>
      <c r="AA300" s="102" t="str">
        <f>IF(AND($AC300="x1",$R300=Basisblatt!$A$85),IF(OR(OR($S300=Basisblatt!$A$51,$S300=Basisblatt!$A$52,$S300=Basisblatt!$A$53,$S300=Basisblatt!$A$54,$S300=Basisblatt!$A$55),AND($T300&lt;&gt;"",$T300&lt;=AG300),AND(U300&lt;&gt;"",$U300&lt;=AH300),$V300=Basisblatt!$A327,$W300=Basisblatt!$A$47)=TRUE,"ja","nein"),"")</f>
        <v/>
      </c>
      <c r="AB300" s="102"/>
      <c r="AC300" s="175" t="str">
        <f t="shared" si="4"/>
        <v>x2</v>
      </c>
      <c r="AD300" s="161"/>
      <c r="AE300" s="19"/>
      <c r="AF300" s="106" t="str">
        <f>IF(AND($AC300="x1",$L300=Basisblatt!$A$85),VLOOKUP($G300,Basisblatt!$A$2:$B$5,2,FALSE),"")</f>
        <v/>
      </c>
      <c r="AG300" s="102" t="str">
        <f>IF(AND($AC300="x1",$R300=Basisblatt!$A$85),Basisblatt!$B$68,"")</f>
        <v/>
      </c>
      <c r="AH300" s="175" t="str">
        <f>IF(AND($AC300="x1",$R300=Basisblatt!$A$85),Basisblatt!$B$69,"")</f>
        <v/>
      </c>
    </row>
    <row r="301" spans="1:34" x14ac:dyDescent="0.25">
      <c r="A301" s="107" t="str">
        <f>IF($AC301="x2","",IF($AC301="x1",IF(OR($L301=Basisblatt!$A$84,$Y301="ja"),"ja","nein"),"N/A"))</f>
        <v/>
      </c>
      <c r="B301" s="192" t="str">
        <f>IF($AC301="x2","",IF($AC301="x1",IF(OR($R301=Basisblatt!$A$84,$AA301="ja"),"ja","nein"),"N/A"))</f>
        <v/>
      </c>
      <c r="C301" s="188"/>
      <c r="D301" s="194"/>
      <c r="E301" s="144"/>
      <c r="F301" s="144"/>
      <c r="G301" s="145"/>
      <c r="H301" s="145"/>
      <c r="I301" s="145"/>
      <c r="J301" s="186"/>
      <c r="K301" s="181"/>
      <c r="L301" s="180" t="str">
        <f>IF($AC301="x1",IF(AND($H301=Basisblatt!$A$11,$J301&gt;=$E$8),Basisblatt!$A$85,Basisblatt!$A$84),"")</f>
        <v/>
      </c>
      <c r="M301" s="145"/>
      <c r="N301" s="145"/>
      <c r="O301" s="145"/>
      <c r="P301" s="178"/>
      <c r="Q301" s="181"/>
      <c r="R301" s="180" t="str">
        <f>IF($AC301="x1",IF(AND($H301=Basisblatt!$A$10,OR($J301&gt;=$E$8,$J301&gt;$E$10)),Basisblatt!$A$85,Basisblatt!$A$84),"")</f>
        <v/>
      </c>
      <c r="S301" s="145"/>
      <c r="T301" s="145"/>
      <c r="U301" s="145"/>
      <c r="V301" s="145"/>
      <c r="W301" s="178"/>
      <c r="X301" s="181"/>
      <c r="Y301" s="180" t="str">
        <f>IF(AND($AC301="x1",$L301=Basisblatt!$A$85),IF(OR($M301=Basisblatt!$A$38,AND($N301&lt;&gt;"",$N301&lt;=$AF301),$O301=Basisblatt!$A$43,AND($J301&lt;=$E$9,$P301=Basisblatt!$A$47))=TRUE,"ja","nein"),"")</f>
        <v/>
      </c>
      <c r="Z301" s="174"/>
      <c r="AA301" s="102" t="str">
        <f>IF(AND($AC301="x1",$R301=Basisblatt!$A$85),IF(OR(OR($S301=Basisblatt!$A$51,$S301=Basisblatt!$A$52,$S301=Basisblatt!$A$53,$S301=Basisblatt!$A$54,$S301=Basisblatt!$A$55),AND($T301&lt;&gt;"",$T301&lt;=AG301),AND(U301&lt;&gt;"",$U301&lt;=AH301),$V301=Basisblatt!$A328,$W301=Basisblatt!$A$47)=TRUE,"ja","nein"),"")</f>
        <v/>
      </c>
      <c r="AB301" s="102"/>
      <c r="AC301" s="175" t="str">
        <f t="shared" si="4"/>
        <v>x2</v>
      </c>
      <c r="AD301" s="161"/>
      <c r="AE301" s="19"/>
      <c r="AF301" s="106" t="str">
        <f>IF(AND($AC301="x1",$L301=Basisblatt!$A$85),VLOOKUP($G301,Basisblatt!$A$2:$B$5,2,FALSE),"")</f>
        <v/>
      </c>
      <c r="AG301" s="102" t="str">
        <f>IF(AND($AC301="x1",$R301=Basisblatt!$A$85),Basisblatt!$B$68,"")</f>
        <v/>
      </c>
      <c r="AH301" s="175" t="str">
        <f>IF(AND($AC301="x1",$R301=Basisblatt!$A$85),Basisblatt!$B$69,"")</f>
        <v/>
      </c>
    </row>
    <row r="302" spans="1:34" x14ac:dyDescent="0.25">
      <c r="A302" s="107" t="str">
        <f>IF($AC302="x2","",IF($AC302="x1",IF(OR($L302=Basisblatt!$A$84,$Y302="ja"),"ja","nein"),"N/A"))</f>
        <v/>
      </c>
      <c r="B302" s="192" t="str">
        <f>IF($AC302="x2","",IF($AC302="x1",IF(OR($R302=Basisblatt!$A$84,$AA302="ja"),"ja","nein"),"N/A"))</f>
        <v/>
      </c>
      <c r="C302" s="188"/>
      <c r="D302" s="194"/>
      <c r="E302" s="144"/>
      <c r="F302" s="144"/>
      <c r="G302" s="145"/>
      <c r="H302" s="145"/>
      <c r="I302" s="145"/>
      <c r="J302" s="186"/>
      <c r="K302" s="181"/>
      <c r="L302" s="180" t="str">
        <f>IF($AC302="x1",IF(AND($H302=Basisblatt!$A$11,$J302&gt;=$E$8),Basisblatt!$A$85,Basisblatt!$A$84),"")</f>
        <v/>
      </c>
      <c r="M302" s="145"/>
      <c r="N302" s="145"/>
      <c r="O302" s="145"/>
      <c r="P302" s="178"/>
      <c r="Q302" s="181"/>
      <c r="R302" s="180" t="str">
        <f>IF($AC302="x1",IF(AND($H302=Basisblatt!$A$10,OR($J302&gt;=$E$8,$J302&gt;$E$10)),Basisblatt!$A$85,Basisblatt!$A$84),"")</f>
        <v/>
      </c>
      <c r="S302" s="145"/>
      <c r="T302" s="145"/>
      <c r="U302" s="145"/>
      <c r="V302" s="145"/>
      <c r="W302" s="178"/>
      <c r="X302" s="181"/>
      <c r="Y302" s="180" t="str">
        <f>IF(AND($AC302="x1",$L302=Basisblatt!$A$85),IF(OR($M302=Basisblatt!$A$38,AND($N302&lt;&gt;"",$N302&lt;=$AF302),$O302=Basisblatt!$A$43,AND($J302&lt;=$E$9,$P302=Basisblatt!$A$47))=TRUE,"ja","nein"),"")</f>
        <v/>
      </c>
      <c r="Z302" s="174"/>
      <c r="AA302" s="102" t="str">
        <f>IF(AND($AC302="x1",$R302=Basisblatt!$A$85),IF(OR(OR($S302=Basisblatt!$A$51,$S302=Basisblatt!$A$52,$S302=Basisblatt!$A$53,$S302=Basisblatt!$A$54,$S302=Basisblatt!$A$55),AND($T302&lt;&gt;"",$T302&lt;=AG302),AND(U302&lt;&gt;"",$U302&lt;=AH302),$V302=Basisblatt!$A329,$W302=Basisblatt!$A$47)=TRUE,"ja","nein"),"")</f>
        <v/>
      </c>
      <c r="AB302" s="102"/>
      <c r="AC302" s="175" t="str">
        <f t="shared" si="4"/>
        <v>x2</v>
      </c>
      <c r="AD302" s="161"/>
      <c r="AE302" s="19"/>
      <c r="AF302" s="106" t="str">
        <f>IF(AND($AC302="x1",$L302=Basisblatt!$A$85),VLOOKUP($G302,Basisblatt!$A$2:$B$5,2,FALSE),"")</f>
        <v/>
      </c>
      <c r="AG302" s="102" t="str">
        <f>IF(AND($AC302="x1",$R302=Basisblatt!$A$85),Basisblatt!$B$68,"")</f>
        <v/>
      </c>
      <c r="AH302" s="175" t="str">
        <f>IF(AND($AC302="x1",$R302=Basisblatt!$A$85),Basisblatt!$B$69,"")</f>
        <v/>
      </c>
    </row>
    <row r="303" spans="1:34" x14ac:dyDescent="0.25">
      <c r="A303" s="107" t="str">
        <f>IF($AC303="x2","",IF($AC303="x1",IF(OR($L303=Basisblatt!$A$84,$Y303="ja"),"ja","nein"),"N/A"))</f>
        <v/>
      </c>
      <c r="B303" s="192" t="str">
        <f>IF($AC303="x2","",IF($AC303="x1",IF(OR($R303=Basisblatt!$A$84,$AA303="ja"),"ja","nein"),"N/A"))</f>
        <v/>
      </c>
      <c r="C303" s="188"/>
      <c r="D303" s="194"/>
      <c r="E303" s="144"/>
      <c r="F303" s="144"/>
      <c r="G303" s="145"/>
      <c r="H303" s="145"/>
      <c r="I303" s="145"/>
      <c r="J303" s="186"/>
      <c r="K303" s="181"/>
      <c r="L303" s="180" t="str">
        <f>IF($AC303="x1",IF(AND($H303=Basisblatt!$A$11,$J303&gt;=$E$8),Basisblatt!$A$85,Basisblatt!$A$84),"")</f>
        <v/>
      </c>
      <c r="M303" s="145"/>
      <c r="N303" s="145"/>
      <c r="O303" s="145"/>
      <c r="P303" s="178"/>
      <c r="Q303" s="181"/>
      <c r="R303" s="180" t="str">
        <f>IF($AC303="x1",IF(AND($H303=Basisblatt!$A$10,OR($J303&gt;=$E$8,$J303&gt;$E$10)),Basisblatt!$A$85,Basisblatt!$A$84),"")</f>
        <v/>
      </c>
      <c r="S303" s="145"/>
      <c r="T303" s="145"/>
      <c r="U303" s="145"/>
      <c r="V303" s="145"/>
      <c r="W303" s="178"/>
      <c r="X303" s="181"/>
      <c r="Y303" s="180" t="str">
        <f>IF(AND($AC303="x1",$L303=Basisblatt!$A$85),IF(OR($M303=Basisblatt!$A$38,AND($N303&lt;&gt;"",$N303&lt;=$AF303),$O303=Basisblatt!$A$43,AND($J303&lt;=$E$9,$P303=Basisblatt!$A$47))=TRUE,"ja","nein"),"")</f>
        <v/>
      </c>
      <c r="Z303" s="174"/>
      <c r="AA303" s="102" t="str">
        <f>IF(AND($AC303="x1",$R303=Basisblatt!$A$85),IF(OR(OR($S303=Basisblatt!$A$51,$S303=Basisblatt!$A$52,$S303=Basisblatt!$A$53,$S303=Basisblatt!$A$54,$S303=Basisblatt!$A$55),AND($T303&lt;&gt;"",$T303&lt;=AG303),AND(U303&lt;&gt;"",$U303&lt;=AH303),$V303=Basisblatt!$A330,$W303=Basisblatt!$A$47)=TRUE,"ja","nein"),"")</f>
        <v/>
      </c>
      <c r="AB303" s="102"/>
      <c r="AC303" s="175" t="str">
        <f t="shared" si="4"/>
        <v>x2</v>
      </c>
      <c r="AD303" s="161"/>
      <c r="AE303" s="19"/>
      <c r="AF303" s="106" t="str">
        <f>IF(AND($AC303="x1",$L303=Basisblatt!$A$85),VLOOKUP($G303,Basisblatt!$A$2:$B$5,2,FALSE),"")</f>
        <v/>
      </c>
      <c r="AG303" s="102" t="str">
        <f>IF(AND($AC303="x1",$R303=Basisblatt!$A$85),Basisblatt!$B$68,"")</f>
        <v/>
      </c>
      <c r="AH303" s="175" t="str">
        <f>IF(AND($AC303="x1",$R303=Basisblatt!$A$85),Basisblatt!$B$69,"")</f>
        <v/>
      </c>
    </row>
    <row r="304" spans="1:34" x14ac:dyDescent="0.25">
      <c r="A304" s="107" t="str">
        <f>IF($AC304="x2","",IF($AC304="x1",IF(OR($L304=Basisblatt!$A$84,$Y304="ja"),"ja","nein"),"N/A"))</f>
        <v/>
      </c>
      <c r="B304" s="192" t="str">
        <f>IF($AC304="x2","",IF($AC304="x1",IF(OR($R304=Basisblatt!$A$84,$AA304="ja"),"ja","nein"),"N/A"))</f>
        <v/>
      </c>
      <c r="C304" s="188"/>
      <c r="D304" s="194"/>
      <c r="E304" s="144"/>
      <c r="F304" s="144"/>
      <c r="G304" s="145"/>
      <c r="H304" s="145"/>
      <c r="I304" s="145"/>
      <c r="J304" s="186"/>
      <c r="K304" s="181"/>
      <c r="L304" s="180" t="str">
        <f>IF($AC304="x1",IF(AND($H304=Basisblatt!$A$11,$J304&gt;=$E$8),Basisblatt!$A$85,Basisblatt!$A$84),"")</f>
        <v/>
      </c>
      <c r="M304" s="145"/>
      <c r="N304" s="145"/>
      <c r="O304" s="145"/>
      <c r="P304" s="178"/>
      <c r="Q304" s="181"/>
      <c r="R304" s="180" t="str">
        <f>IF($AC304="x1",IF(AND($H304=Basisblatt!$A$10,OR($J304&gt;=$E$8,$J304&gt;$E$10)),Basisblatt!$A$85,Basisblatt!$A$84),"")</f>
        <v/>
      </c>
      <c r="S304" s="145"/>
      <c r="T304" s="145"/>
      <c r="U304" s="145"/>
      <c r="V304" s="145"/>
      <c r="W304" s="178"/>
      <c r="X304" s="181"/>
      <c r="Y304" s="180" t="str">
        <f>IF(AND($AC304="x1",$L304=Basisblatt!$A$85),IF(OR($M304=Basisblatt!$A$38,AND($N304&lt;&gt;"",$N304&lt;=$AF304),$O304=Basisblatt!$A$43,AND($J304&lt;=$E$9,$P304=Basisblatt!$A$47))=TRUE,"ja","nein"),"")</f>
        <v/>
      </c>
      <c r="Z304" s="174"/>
      <c r="AA304" s="102" t="str">
        <f>IF(AND($AC304="x1",$R304=Basisblatt!$A$85),IF(OR(OR($S304=Basisblatt!$A$51,$S304=Basisblatt!$A$52,$S304=Basisblatt!$A$53,$S304=Basisblatt!$A$54,$S304=Basisblatt!$A$55),AND($T304&lt;&gt;"",$T304&lt;=AG304),AND(U304&lt;&gt;"",$U304&lt;=AH304),$V304=Basisblatt!$A331,$W304=Basisblatt!$A$47)=TRUE,"ja","nein"),"")</f>
        <v/>
      </c>
      <c r="AB304" s="102"/>
      <c r="AC304" s="175" t="str">
        <f t="shared" si="4"/>
        <v>x2</v>
      </c>
      <c r="AD304" s="161"/>
      <c r="AE304" s="19"/>
      <c r="AF304" s="106" t="str">
        <f>IF(AND($AC304="x1",$L304=Basisblatt!$A$85),VLOOKUP($G304,Basisblatt!$A$2:$B$5,2,FALSE),"")</f>
        <v/>
      </c>
      <c r="AG304" s="102" t="str">
        <f>IF(AND($AC304="x1",$R304=Basisblatt!$A$85),Basisblatt!$B$68,"")</f>
        <v/>
      </c>
      <c r="AH304" s="175" t="str">
        <f>IF(AND($AC304="x1",$R304=Basisblatt!$A$85),Basisblatt!$B$69,"")</f>
        <v/>
      </c>
    </row>
    <row r="305" spans="1:34" x14ac:dyDescent="0.25">
      <c r="A305" s="107" t="str">
        <f>IF($AC305="x2","",IF($AC305="x1",IF(OR($L305=Basisblatt!$A$84,$Y305="ja"),"ja","nein"),"N/A"))</f>
        <v/>
      </c>
      <c r="B305" s="192" t="str">
        <f>IF($AC305="x2","",IF($AC305="x1",IF(OR($R305=Basisblatt!$A$84,$AA305="ja"),"ja","nein"),"N/A"))</f>
        <v/>
      </c>
      <c r="C305" s="188"/>
      <c r="D305" s="194"/>
      <c r="E305" s="144"/>
      <c r="F305" s="144"/>
      <c r="G305" s="145"/>
      <c r="H305" s="145"/>
      <c r="I305" s="145"/>
      <c r="J305" s="186"/>
      <c r="K305" s="181"/>
      <c r="L305" s="180" t="str">
        <f>IF($AC305="x1",IF(AND($H305=Basisblatt!$A$11,$J305&gt;=$E$8),Basisblatt!$A$85,Basisblatt!$A$84),"")</f>
        <v/>
      </c>
      <c r="M305" s="145"/>
      <c r="N305" s="145"/>
      <c r="O305" s="145"/>
      <c r="P305" s="178"/>
      <c r="Q305" s="181"/>
      <c r="R305" s="180" t="str">
        <f>IF($AC305="x1",IF(AND($H305=Basisblatt!$A$10,OR($J305&gt;=$E$8,$J305&gt;$E$10)),Basisblatt!$A$85,Basisblatt!$A$84),"")</f>
        <v/>
      </c>
      <c r="S305" s="145"/>
      <c r="T305" s="145"/>
      <c r="U305" s="145"/>
      <c r="V305" s="145"/>
      <c r="W305" s="178"/>
      <c r="X305" s="181"/>
      <c r="Y305" s="180" t="str">
        <f>IF(AND($AC305="x1",$L305=Basisblatt!$A$85),IF(OR($M305=Basisblatt!$A$38,AND($N305&lt;&gt;"",$N305&lt;=$AF305),$O305=Basisblatt!$A$43,AND($J305&lt;=$E$9,$P305=Basisblatt!$A$47))=TRUE,"ja","nein"),"")</f>
        <v/>
      </c>
      <c r="Z305" s="174"/>
      <c r="AA305" s="102" t="str">
        <f>IF(AND($AC305="x1",$R305=Basisblatt!$A$85),IF(OR(OR($S305=Basisblatt!$A$51,$S305=Basisblatt!$A$52,$S305=Basisblatt!$A$53,$S305=Basisblatt!$A$54,$S305=Basisblatt!$A$55),AND($T305&lt;&gt;"",$T305&lt;=AG305),AND(U305&lt;&gt;"",$U305&lt;=AH305),$V305=Basisblatt!$A332,$W305=Basisblatt!$A$47)=TRUE,"ja","nein"),"")</f>
        <v/>
      </c>
      <c r="AB305" s="102"/>
      <c r="AC305" s="175" t="str">
        <f t="shared" si="4"/>
        <v>x2</v>
      </c>
      <c r="AD305" s="161"/>
      <c r="AE305" s="19"/>
      <c r="AF305" s="106" t="str">
        <f>IF(AND($AC305="x1",$L305=Basisblatt!$A$85),VLOOKUP($G305,Basisblatt!$A$2:$B$5,2,FALSE),"")</f>
        <v/>
      </c>
      <c r="AG305" s="102" t="str">
        <f>IF(AND($AC305="x1",$R305=Basisblatt!$A$85),Basisblatt!$B$68,"")</f>
        <v/>
      </c>
      <c r="AH305" s="175" t="str">
        <f>IF(AND($AC305="x1",$R305=Basisblatt!$A$85),Basisblatt!$B$69,"")</f>
        <v/>
      </c>
    </row>
    <row r="306" spans="1:34" x14ac:dyDescent="0.25">
      <c r="A306" s="107" t="str">
        <f>IF($AC306="x2","",IF($AC306="x1",IF(OR($L306=Basisblatt!$A$84,$Y306="ja"),"ja","nein"),"N/A"))</f>
        <v/>
      </c>
      <c r="B306" s="192" t="str">
        <f>IF($AC306="x2","",IF($AC306="x1",IF(OR($R306=Basisblatt!$A$84,$AA306="ja"),"ja","nein"),"N/A"))</f>
        <v/>
      </c>
      <c r="C306" s="188"/>
      <c r="D306" s="194"/>
      <c r="E306" s="144"/>
      <c r="F306" s="144"/>
      <c r="G306" s="145"/>
      <c r="H306" s="145"/>
      <c r="I306" s="145"/>
      <c r="J306" s="186"/>
      <c r="K306" s="181"/>
      <c r="L306" s="180" t="str">
        <f>IF($AC306="x1",IF(AND($H306=Basisblatt!$A$11,$J306&gt;=$E$8),Basisblatt!$A$85,Basisblatt!$A$84),"")</f>
        <v/>
      </c>
      <c r="M306" s="145"/>
      <c r="N306" s="145"/>
      <c r="O306" s="145"/>
      <c r="P306" s="178"/>
      <c r="Q306" s="181"/>
      <c r="R306" s="180" t="str">
        <f>IF($AC306="x1",IF(AND($H306=Basisblatt!$A$10,OR($J306&gt;=$E$8,$J306&gt;$E$10)),Basisblatt!$A$85,Basisblatt!$A$84),"")</f>
        <v/>
      </c>
      <c r="S306" s="145"/>
      <c r="T306" s="145"/>
      <c r="U306" s="145"/>
      <c r="V306" s="145"/>
      <c r="W306" s="178"/>
      <c r="X306" s="181"/>
      <c r="Y306" s="180" t="str">
        <f>IF(AND($AC306="x1",$L306=Basisblatt!$A$85),IF(OR($M306=Basisblatt!$A$38,AND($N306&lt;&gt;"",$N306&lt;=$AF306),$O306=Basisblatt!$A$43,AND($J306&lt;=$E$9,$P306=Basisblatt!$A$47))=TRUE,"ja","nein"),"")</f>
        <v/>
      </c>
      <c r="Z306" s="174"/>
      <c r="AA306" s="102" t="str">
        <f>IF(AND($AC306="x1",$R306=Basisblatt!$A$85),IF(OR(OR($S306=Basisblatt!$A$51,$S306=Basisblatt!$A$52,$S306=Basisblatt!$A$53,$S306=Basisblatt!$A$54,$S306=Basisblatt!$A$55),AND($T306&lt;&gt;"",$T306&lt;=AG306),AND(U306&lt;&gt;"",$U306&lt;=AH306),$V306=Basisblatt!$A333,$W306=Basisblatt!$A$47)=TRUE,"ja","nein"),"")</f>
        <v/>
      </c>
      <c r="AB306" s="102"/>
      <c r="AC306" s="175" t="str">
        <f t="shared" si="4"/>
        <v>x2</v>
      </c>
      <c r="AD306" s="161"/>
      <c r="AE306" s="19"/>
      <c r="AF306" s="106" t="str">
        <f>IF(AND($AC306="x1",$L306=Basisblatt!$A$85),VLOOKUP($G306,Basisblatt!$A$2:$B$5,2,FALSE),"")</f>
        <v/>
      </c>
      <c r="AG306" s="102" t="str">
        <f>IF(AND($AC306="x1",$R306=Basisblatt!$A$85),Basisblatt!$B$68,"")</f>
        <v/>
      </c>
      <c r="AH306" s="175" t="str">
        <f>IF(AND($AC306="x1",$R306=Basisblatt!$A$85),Basisblatt!$B$69,"")</f>
        <v/>
      </c>
    </row>
    <row r="307" spans="1:34" x14ac:dyDescent="0.25">
      <c r="A307" s="107" t="str">
        <f>IF($AC307="x2","",IF($AC307="x1",IF(OR($L307=Basisblatt!$A$84,$Y307="ja"),"ja","nein"),"N/A"))</f>
        <v/>
      </c>
      <c r="B307" s="192" t="str">
        <f>IF($AC307="x2","",IF($AC307="x1",IF(OR($R307=Basisblatt!$A$84,$AA307="ja"),"ja","nein"),"N/A"))</f>
        <v/>
      </c>
      <c r="C307" s="188"/>
      <c r="D307" s="194"/>
      <c r="E307" s="144"/>
      <c r="F307" s="144"/>
      <c r="G307" s="145"/>
      <c r="H307" s="145"/>
      <c r="I307" s="145"/>
      <c r="J307" s="186"/>
      <c r="K307" s="181"/>
      <c r="L307" s="180" t="str">
        <f>IF($AC307="x1",IF(AND($H307=Basisblatt!$A$11,$J307&gt;=$E$8),Basisblatt!$A$85,Basisblatt!$A$84),"")</f>
        <v/>
      </c>
      <c r="M307" s="145"/>
      <c r="N307" s="145"/>
      <c r="O307" s="145"/>
      <c r="P307" s="178"/>
      <c r="Q307" s="181"/>
      <c r="R307" s="180" t="str">
        <f>IF($AC307="x1",IF(AND($H307=Basisblatt!$A$10,OR($J307&gt;=$E$8,$J307&gt;$E$10)),Basisblatt!$A$85,Basisblatt!$A$84),"")</f>
        <v/>
      </c>
      <c r="S307" s="145"/>
      <c r="T307" s="145"/>
      <c r="U307" s="145"/>
      <c r="V307" s="145"/>
      <c r="W307" s="178"/>
      <c r="X307" s="181"/>
      <c r="Y307" s="180" t="str">
        <f>IF(AND($AC307="x1",$L307=Basisblatt!$A$85),IF(OR($M307=Basisblatt!$A$38,AND($N307&lt;&gt;"",$N307&lt;=$AF307),$O307=Basisblatt!$A$43,AND($J307&lt;=$E$9,$P307=Basisblatt!$A$47))=TRUE,"ja","nein"),"")</f>
        <v/>
      </c>
      <c r="Z307" s="174"/>
      <c r="AA307" s="102" t="str">
        <f>IF(AND($AC307="x1",$R307=Basisblatt!$A$85),IF(OR(OR($S307=Basisblatt!$A$51,$S307=Basisblatt!$A$52,$S307=Basisblatt!$A$53,$S307=Basisblatt!$A$54,$S307=Basisblatt!$A$55),AND($T307&lt;&gt;"",$T307&lt;=AG307),AND(U307&lt;&gt;"",$U307&lt;=AH307),$V307=Basisblatt!$A334,$W307=Basisblatt!$A$47)=TRUE,"ja","nein"),"")</f>
        <v/>
      </c>
      <c r="AB307" s="102"/>
      <c r="AC307" s="175" t="str">
        <f t="shared" si="4"/>
        <v>x2</v>
      </c>
      <c r="AD307" s="161"/>
      <c r="AE307" s="19"/>
      <c r="AF307" s="106" t="str">
        <f>IF(AND($AC307="x1",$L307=Basisblatt!$A$85),VLOOKUP($G307,Basisblatt!$A$2:$B$5,2,FALSE),"")</f>
        <v/>
      </c>
      <c r="AG307" s="102" t="str">
        <f>IF(AND($AC307="x1",$R307=Basisblatt!$A$85),Basisblatt!$B$68,"")</f>
        <v/>
      </c>
      <c r="AH307" s="175" t="str">
        <f>IF(AND($AC307="x1",$R307=Basisblatt!$A$85),Basisblatt!$B$69,"")</f>
        <v/>
      </c>
    </row>
    <row r="308" spans="1:34" x14ac:dyDescent="0.25">
      <c r="A308" s="107" t="str">
        <f>IF($AC308="x2","",IF($AC308="x1",IF(OR($L308=Basisblatt!$A$84,$Y308="ja"),"ja","nein"),"N/A"))</f>
        <v/>
      </c>
      <c r="B308" s="192" t="str">
        <f>IF($AC308="x2","",IF($AC308="x1",IF(OR($R308=Basisblatt!$A$84,$AA308="ja"),"ja","nein"),"N/A"))</f>
        <v/>
      </c>
      <c r="C308" s="188"/>
      <c r="D308" s="194"/>
      <c r="E308" s="144"/>
      <c r="F308" s="144"/>
      <c r="G308" s="145"/>
      <c r="H308" s="145"/>
      <c r="I308" s="145"/>
      <c r="J308" s="186"/>
      <c r="K308" s="181"/>
      <c r="L308" s="180" t="str">
        <f>IF($AC308="x1",IF(AND($H308=Basisblatt!$A$11,$J308&gt;=$E$8),Basisblatt!$A$85,Basisblatt!$A$84),"")</f>
        <v/>
      </c>
      <c r="M308" s="145"/>
      <c r="N308" s="145"/>
      <c r="O308" s="145"/>
      <c r="P308" s="178"/>
      <c r="Q308" s="181"/>
      <c r="R308" s="180" t="str">
        <f>IF($AC308="x1",IF(AND($H308=Basisblatt!$A$10,OR($J308&gt;=$E$8,$J308&gt;$E$10)),Basisblatt!$A$85,Basisblatt!$A$84),"")</f>
        <v/>
      </c>
      <c r="S308" s="145"/>
      <c r="T308" s="145"/>
      <c r="U308" s="145"/>
      <c r="V308" s="145"/>
      <c r="W308" s="178"/>
      <c r="X308" s="181"/>
      <c r="Y308" s="180" t="str">
        <f>IF(AND($AC308="x1",$L308=Basisblatt!$A$85),IF(OR($M308=Basisblatt!$A$38,AND($N308&lt;&gt;"",$N308&lt;=$AF308),$O308=Basisblatt!$A$43,AND($J308&lt;=$E$9,$P308=Basisblatt!$A$47))=TRUE,"ja","nein"),"")</f>
        <v/>
      </c>
      <c r="Z308" s="174"/>
      <c r="AA308" s="102" t="str">
        <f>IF(AND($AC308="x1",$R308=Basisblatt!$A$85),IF(OR(OR($S308=Basisblatt!$A$51,$S308=Basisblatt!$A$52,$S308=Basisblatt!$A$53,$S308=Basisblatt!$A$54,$S308=Basisblatt!$A$55),AND($T308&lt;&gt;"",$T308&lt;=AG308),AND(U308&lt;&gt;"",$U308&lt;=AH308),$V308=Basisblatt!$A335,$W308=Basisblatt!$A$47)=TRUE,"ja","nein"),"")</f>
        <v/>
      </c>
      <c r="AB308" s="102"/>
      <c r="AC308" s="175" t="str">
        <f t="shared" si="4"/>
        <v>x2</v>
      </c>
      <c r="AD308" s="161"/>
      <c r="AE308" s="19"/>
      <c r="AF308" s="106" t="str">
        <f>IF(AND($AC308="x1",$L308=Basisblatt!$A$85),VLOOKUP($G308,Basisblatt!$A$2:$B$5,2,FALSE),"")</f>
        <v/>
      </c>
      <c r="AG308" s="102" t="str">
        <f>IF(AND($AC308="x1",$R308=Basisblatt!$A$85),Basisblatt!$B$68,"")</f>
        <v/>
      </c>
      <c r="AH308" s="175" t="str">
        <f>IF(AND($AC308="x1",$R308=Basisblatt!$A$85),Basisblatt!$B$69,"")</f>
        <v/>
      </c>
    </row>
    <row r="309" spans="1:34" x14ac:dyDescent="0.25">
      <c r="A309" s="107" t="str">
        <f>IF($AC309="x2","",IF($AC309="x1",IF(OR($L309=Basisblatt!$A$84,$Y309="ja"),"ja","nein"),"N/A"))</f>
        <v/>
      </c>
      <c r="B309" s="192" t="str">
        <f>IF($AC309="x2","",IF($AC309="x1",IF(OR($R309=Basisblatt!$A$84,$AA309="ja"),"ja","nein"),"N/A"))</f>
        <v/>
      </c>
      <c r="C309" s="188"/>
      <c r="D309" s="194"/>
      <c r="E309" s="144"/>
      <c r="F309" s="144"/>
      <c r="G309" s="145"/>
      <c r="H309" s="145"/>
      <c r="I309" s="145"/>
      <c r="J309" s="186"/>
      <c r="K309" s="181"/>
      <c r="L309" s="180" t="str">
        <f>IF($AC309="x1",IF(AND($H309=Basisblatt!$A$11,$J309&gt;=$E$8),Basisblatt!$A$85,Basisblatt!$A$84),"")</f>
        <v/>
      </c>
      <c r="M309" s="145"/>
      <c r="N309" s="145"/>
      <c r="O309" s="145"/>
      <c r="P309" s="178"/>
      <c r="Q309" s="181"/>
      <c r="R309" s="180" t="str">
        <f>IF($AC309="x1",IF(AND($H309=Basisblatt!$A$10,OR($J309&gt;=$E$8,$J309&gt;$E$10)),Basisblatt!$A$85,Basisblatt!$A$84),"")</f>
        <v/>
      </c>
      <c r="S309" s="145"/>
      <c r="T309" s="145"/>
      <c r="U309" s="145"/>
      <c r="V309" s="145"/>
      <c r="W309" s="178"/>
      <c r="X309" s="181"/>
      <c r="Y309" s="180" t="str">
        <f>IF(AND($AC309="x1",$L309=Basisblatt!$A$85),IF(OR($M309=Basisblatt!$A$38,AND($N309&lt;&gt;"",$N309&lt;=$AF309),$O309=Basisblatt!$A$43,AND($J309&lt;=$E$9,$P309=Basisblatt!$A$47))=TRUE,"ja","nein"),"")</f>
        <v/>
      </c>
      <c r="Z309" s="174"/>
      <c r="AA309" s="102" t="str">
        <f>IF(AND($AC309="x1",$R309=Basisblatt!$A$85),IF(OR(OR($S309=Basisblatt!$A$51,$S309=Basisblatt!$A$52,$S309=Basisblatt!$A$53,$S309=Basisblatt!$A$54,$S309=Basisblatt!$A$55),AND($T309&lt;&gt;"",$T309&lt;=AG309),AND(U309&lt;&gt;"",$U309&lt;=AH309),$V309=Basisblatt!$A336,$W309=Basisblatt!$A$47)=TRUE,"ja","nein"),"")</f>
        <v/>
      </c>
      <c r="AB309" s="102"/>
      <c r="AC309" s="175" t="str">
        <f t="shared" si="4"/>
        <v>x2</v>
      </c>
      <c r="AD309" s="161"/>
      <c r="AE309" s="19"/>
      <c r="AF309" s="106" t="str">
        <f>IF(AND($AC309="x1",$L309=Basisblatt!$A$85),VLOOKUP($G309,Basisblatt!$A$2:$B$5,2,FALSE),"")</f>
        <v/>
      </c>
      <c r="AG309" s="102" t="str">
        <f>IF(AND($AC309="x1",$R309=Basisblatt!$A$85),Basisblatt!$B$68,"")</f>
        <v/>
      </c>
      <c r="AH309" s="175" t="str">
        <f>IF(AND($AC309="x1",$R309=Basisblatt!$A$85),Basisblatt!$B$69,"")</f>
        <v/>
      </c>
    </row>
    <row r="310" spans="1:34" x14ac:dyDescent="0.25">
      <c r="A310" s="107" t="str">
        <f>IF($AC310="x2","",IF($AC310="x1",IF(OR($L310=Basisblatt!$A$84,$Y310="ja"),"ja","nein"),"N/A"))</f>
        <v/>
      </c>
      <c r="B310" s="192" t="str">
        <f>IF($AC310="x2","",IF($AC310="x1",IF(OR($R310=Basisblatt!$A$84,$AA310="ja"),"ja","nein"),"N/A"))</f>
        <v/>
      </c>
      <c r="C310" s="188"/>
      <c r="D310" s="194"/>
      <c r="E310" s="144"/>
      <c r="F310" s="144"/>
      <c r="G310" s="145"/>
      <c r="H310" s="145"/>
      <c r="I310" s="145"/>
      <c r="J310" s="186"/>
      <c r="K310" s="181"/>
      <c r="L310" s="180" t="str">
        <f>IF($AC310="x1",IF(AND($H310=Basisblatt!$A$11,$J310&gt;=$E$8),Basisblatt!$A$85,Basisblatt!$A$84),"")</f>
        <v/>
      </c>
      <c r="M310" s="145"/>
      <c r="N310" s="145"/>
      <c r="O310" s="145"/>
      <c r="P310" s="178"/>
      <c r="Q310" s="181"/>
      <c r="R310" s="180" t="str">
        <f>IF($AC310="x1",IF(AND($H310=Basisblatt!$A$10,OR($J310&gt;=$E$8,$J310&gt;$E$10)),Basisblatt!$A$85,Basisblatt!$A$84),"")</f>
        <v/>
      </c>
      <c r="S310" s="145"/>
      <c r="T310" s="145"/>
      <c r="U310" s="145"/>
      <c r="V310" s="145"/>
      <c r="W310" s="178"/>
      <c r="X310" s="181"/>
      <c r="Y310" s="180" t="str">
        <f>IF(AND($AC310="x1",$L310=Basisblatt!$A$85),IF(OR($M310=Basisblatt!$A$38,AND($N310&lt;&gt;"",$N310&lt;=$AF310),$O310=Basisblatt!$A$43,AND($J310&lt;=$E$9,$P310=Basisblatt!$A$47))=TRUE,"ja","nein"),"")</f>
        <v/>
      </c>
      <c r="Z310" s="174"/>
      <c r="AA310" s="102" t="str">
        <f>IF(AND($AC310="x1",$R310=Basisblatt!$A$85),IF(OR(OR($S310=Basisblatt!$A$51,$S310=Basisblatt!$A$52,$S310=Basisblatt!$A$53,$S310=Basisblatt!$A$54,$S310=Basisblatt!$A$55),AND($T310&lt;&gt;"",$T310&lt;=AG310),AND(U310&lt;&gt;"",$U310&lt;=AH310),$V310=Basisblatt!$A337,$W310=Basisblatt!$A$47)=TRUE,"ja","nein"),"")</f>
        <v/>
      </c>
      <c r="AB310" s="102"/>
      <c r="AC310" s="175" t="str">
        <f t="shared" si="4"/>
        <v>x2</v>
      </c>
      <c r="AD310" s="161"/>
      <c r="AE310" s="19"/>
      <c r="AF310" s="106" t="str">
        <f>IF(AND($AC310="x1",$L310=Basisblatt!$A$85),VLOOKUP($G310,Basisblatt!$A$2:$B$5,2,FALSE),"")</f>
        <v/>
      </c>
      <c r="AG310" s="102" t="str">
        <f>IF(AND($AC310="x1",$R310=Basisblatt!$A$85),Basisblatt!$B$68,"")</f>
        <v/>
      </c>
      <c r="AH310" s="175" t="str">
        <f>IF(AND($AC310="x1",$R310=Basisblatt!$A$85),Basisblatt!$B$69,"")</f>
        <v/>
      </c>
    </row>
    <row r="311" spans="1:34" x14ac:dyDescent="0.25">
      <c r="A311" s="107" t="str">
        <f>IF($AC311="x2","",IF($AC311="x1",IF(OR($L311=Basisblatt!$A$84,$Y311="ja"),"ja","nein"),"N/A"))</f>
        <v/>
      </c>
      <c r="B311" s="192" t="str">
        <f>IF($AC311="x2","",IF($AC311="x1",IF(OR($R311=Basisblatt!$A$84,$AA311="ja"),"ja","nein"),"N/A"))</f>
        <v/>
      </c>
      <c r="C311" s="188"/>
      <c r="D311" s="194"/>
      <c r="E311" s="144"/>
      <c r="F311" s="144"/>
      <c r="G311" s="145"/>
      <c r="H311" s="145"/>
      <c r="I311" s="145"/>
      <c r="J311" s="186"/>
      <c r="K311" s="181"/>
      <c r="L311" s="180" t="str">
        <f>IF($AC311="x1",IF(AND($H311=Basisblatt!$A$11,$J311&gt;=$E$8),Basisblatt!$A$85,Basisblatt!$A$84),"")</f>
        <v/>
      </c>
      <c r="M311" s="145"/>
      <c r="N311" s="145"/>
      <c r="O311" s="145"/>
      <c r="P311" s="178"/>
      <c r="Q311" s="181"/>
      <c r="R311" s="180" t="str">
        <f>IF($AC311="x1",IF(AND($H311=Basisblatt!$A$10,OR($J311&gt;=$E$8,$J311&gt;$E$10)),Basisblatt!$A$85,Basisblatt!$A$84),"")</f>
        <v/>
      </c>
      <c r="S311" s="145"/>
      <c r="T311" s="145"/>
      <c r="U311" s="145"/>
      <c r="V311" s="145"/>
      <c r="W311" s="178"/>
      <c r="X311" s="181"/>
      <c r="Y311" s="180" t="str">
        <f>IF(AND($AC311="x1",$L311=Basisblatt!$A$85),IF(OR($M311=Basisblatt!$A$38,AND($N311&lt;&gt;"",$N311&lt;=$AF311),$O311=Basisblatt!$A$43,AND($J311&lt;=$E$9,$P311=Basisblatt!$A$47))=TRUE,"ja","nein"),"")</f>
        <v/>
      </c>
      <c r="Z311" s="174"/>
      <c r="AA311" s="102" t="str">
        <f>IF(AND($AC311="x1",$R311=Basisblatt!$A$85),IF(OR(OR($S311=Basisblatt!$A$51,$S311=Basisblatt!$A$52,$S311=Basisblatt!$A$53,$S311=Basisblatt!$A$54,$S311=Basisblatt!$A$55),AND($T311&lt;&gt;"",$T311&lt;=AG311),AND(U311&lt;&gt;"",$U311&lt;=AH311),$V311=Basisblatt!$A338,$W311=Basisblatt!$A$47)=TRUE,"ja","nein"),"")</f>
        <v/>
      </c>
      <c r="AB311" s="102"/>
      <c r="AC311" s="175" t="str">
        <f t="shared" si="4"/>
        <v>x2</v>
      </c>
      <c r="AD311" s="161"/>
      <c r="AE311" s="19"/>
      <c r="AF311" s="106" t="str">
        <f>IF(AND($AC311="x1",$L311=Basisblatt!$A$85),VLOOKUP($G311,Basisblatt!$A$2:$B$5,2,FALSE),"")</f>
        <v/>
      </c>
      <c r="AG311" s="102" t="str">
        <f>IF(AND($AC311="x1",$R311=Basisblatt!$A$85),Basisblatt!$B$68,"")</f>
        <v/>
      </c>
      <c r="AH311" s="175" t="str">
        <f>IF(AND($AC311="x1",$R311=Basisblatt!$A$85),Basisblatt!$B$69,"")</f>
        <v/>
      </c>
    </row>
    <row r="312" spans="1:34" x14ac:dyDescent="0.25">
      <c r="A312" s="107" t="str">
        <f>IF($AC312="x2","",IF($AC312="x1",IF(OR($L312=Basisblatt!$A$84,$Y312="ja"),"ja","nein"),"N/A"))</f>
        <v/>
      </c>
      <c r="B312" s="192" t="str">
        <f>IF($AC312="x2","",IF($AC312="x1",IF(OR($R312=Basisblatt!$A$84,$AA312="ja"),"ja","nein"),"N/A"))</f>
        <v/>
      </c>
      <c r="C312" s="188"/>
      <c r="D312" s="194"/>
      <c r="E312" s="144"/>
      <c r="F312" s="144"/>
      <c r="G312" s="145"/>
      <c r="H312" s="145"/>
      <c r="I312" s="145"/>
      <c r="J312" s="186"/>
      <c r="K312" s="181"/>
      <c r="L312" s="180" t="str">
        <f>IF($AC312="x1",IF(AND($H312=Basisblatt!$A$11,$J312&gt;=$E$8),Basisblatt!$A$85,Basisblatt!$A$84),"")</f>
        <v/>
      </c>
      <c r="M312" s="145"/>
      <c r="N312" s="145"/>
      <c r="O312" s="145"/>
      <c r="P312" s="178"/>
      <c r="Q312" s="181"/>
      <c r="R312" s="180" t="str">
        <f>IF($AC312="x1",IF(AND($H312=Basisblatt!$A$10,OR($J312&gt;=$E$8,$J312&gt;$E$10)),Basisblatt!$A$85,Basisblatt!$A$84),"")</f>
        <v/>
      </c>
      <c r="S312" s="145"/>
      <c r="T312" s="145"/>
      <c r="U312" s="145"/>
      <c r="V312" s="145"/>
      <c r="W312" s="178"/>
      <c r="X312" s="181"/>
      <c r="Y312" s="180" t="str">
        <f>IF(AND($AC312="x1",$L312=Basisblatt!$A$85),IF(OR($M312=Basisblatt!$A$38,AND($N312&lt;&gt;"",$N312&lt;=$AF312),$O312=Basisblatt!$A$43,AND($J312&lt;=$E$9,$P312=Basisblatt!$A$47))=TRUE,"ja","nein"),"")</f>
        <v/>
      </c>
      <c r="Z312" s="174"/>
      <c r="AA312" s="102" t="str">
        <f>IF(AND($AC312="x1",$R312=Basisblatt!$A$85),IF(OR(OR($S312=Basisblatt!$A$51,$S312=Basisblatt!$A$52,$S312=Basisblatt!$A$53,$S312=Basisblatt!$A$54,$S312=Basisblatt!$A$55),AND($T312&lt;&gt;"",$T312&lt;=AG312),AND(U312&lt;&gt;"",$U312&lt;=AH312),$V312=Basisblatt!$A339,$W312=Basisblatt!$A$47)=TRUE,"ja","nein"),"")</f>
        <v/>
      </c>
      <c r="AB312" s="102"/>
      <c r="AC312" s="175" t="str">
        <f t="shared" si="4"/>
        <v>x2</v>
      </c>
      <c r="AD312" s="161"/>
      <c r="AE312" s="19"/>
      <c r="AF312" s="106" t="str">
        <f>IF(AND($AC312="x1",$L312=Basisblatt!$A$85),VLOOKUP($G312,Basisblatt!$A$2:$B$5,2,FALSE),"")</f>
        <v/>
      </c>
      <c r="AG312" s="102" t="str">
        <f>IF(AND($AC312="x1",$R312=Basisblatt!$A$85),Basisblatt!$B$68,"")</f>
        <v/>
      </c>
      <c r="AH312" s="175" t="str">
        <f>IF(AND($AC312="x1",$R312=Basisblatt!$A$85),Basisblatt!$B$69,"")</f>
        <v/>
      </c>
    </row>
    <row r="313" spans="1:34" x14ac:dyDescent="0.25">
      <c r="A313" s="107" t="str">
        <f>IF($AC313="x2","",IF($AC313="x1",IF(OR($L313=Basisblatt!$A$84,$Y313="ja"),"ja","nein"),"N/A"))</f>
        <v/>
      </c>
      <c r="B313" s="192" t="str">
        <f>IF($AC313="x2","",IF($AC313="x1",IF(OR($R313=Basisblatt!$A$84,$AA313="ja"),"ja","nein"),"N/A"))</f>
        <v/>
      </c>
      <c r="C313" s="188"/>
      <c r="D313" s="194"/>
      <c r="E313" s="144"/>
      <c r="F313" s="144"/>
      <c r="G313" s="145"/>
      <c r="H313" s="145"/>
      <c r="I313" s="145"/>
      <c r="J313" s="186"/>
      <c r="K313" s="181"/>
      <c r="L313" s="180" t="str">
        <f>IF($AC313="x1",IF(AND($H313=Basisblatt!$A$11,$J313&gt;=$E$8),Basisblatt!$A$85,Basisblatt!$A$84),"")</f>
        <v/>
      </c>
      <c r="M313" s="145"/>
      <c r="N313" s="145"/>
      <c r="O313" s="145"/>
      <c r="P313" s="178"/>
      <c r="Q313" s="181"/>
      <c r="R313" s="180" t="str">
        <f>IF($AC313="x1",IF(AND($H313=Basisblatt!$A$10,OR($J313&gt;=$E$8,$J313&gt;$E$10)),Basisblatt!$A$85,Basisblatt!$A$84),"")</f>
        <v/>
      </c>
      <c r="S313" s="145"/>
      <c r="T313" s="145"/>
      <c r="U313" s="145"/>
      <c r="V313" s="145"/>
      <c r="W313" s="178"/>
      <c r="X313" s="181"/>
      <c r="Y313" s="180" t="str">
        <f>IF(AND($AC313="x1",$L313=Basisblatt!$A$85),IF(OR($M313=Basisblatt!$A$38,AND($N313&lt;&gt;"",$N313&lt;=$AF313),$O313=Basisblatt!$A$43,AND($J313&lt;=$E$9,$P313=Basisblatt!$A$47))=TRUE,"ja","nein"),"")</f>
        <v/>
      </c>
      <c r="Z313" s="174"/>
      <c r="AA313" s="102" t="str">
        <f>IF(AND($AC313="x1",$R313=Basisblatt!$A$85),IF(OR(OR($S313=Basisblatt!$A$51,$S313=Basisblatt!$A$52,$S313=Basisblatt!$A$53,$S313=Basisblatt!$A$54,$S313=Basisblatt!$A$55),AND($T313&lt;&gt;"",$T313&lt;=AG313),AND(U313&lt;&gt;"",$U313&lt;=AH313),$V313=Basisblatt!$A340,$W313=Basisblatt!$A$47)=TRUE,"ja","nein"),"")</f>
        <v/>
      </c>
      <c r="AB313" s="102"/>
      <c r="AC313" s="175" t="str">
        <f t="shared" si="4"/>
        <v>x2</v>
      </c>
      <c r="AD313" s="161"/>
      <c r="AE313" s="19"/>
      <c r="AF313" s="106" t="str">
        <f>IF(AND($AC313="x1",$L313=Basisblatt!$A$85),VLOOKUP($G313,Basisblatt!$A$2:$B$5,2,FALSE),"")</f>
        <v/>
      </c>
      <c r="AG313" s="102" t="str">
        <f>IF(AND($AC313="x1",$R313=Basisblatt!$A$85),Basisblatt!$B$68,"")</f>
        <v/>
      </c>
      <c r="AH313" s="175" t="str">
        <f>IF(AND($AC313="x1",$R313=Basisblatt!$A$85),Basisblatt!$B$69,"")</f>
        <v/>
      </c>
    </row>
    <row r="314" spans="1:34" x14ac:dyDescent="0.25">
      <c r="A314" s="107" t="str">
        <f>IF($AC314="x2","",IF($AC314="x1",IF(OR($L314=Basisblatt!$A$84,$Y314="ja"),"ja","nein"),"N/A"))</f>
        <v/>
      </c>
      <c r="B314" s="192" t="str">
        <f>IF($AC314="x2","",IF($AC314="x1",IF(OR($R314=Basisblatt!$A$84,$AA314="ja"),"ja","nein"),"N/A"))</f>
        <v/>
      </c>
      <c r="C314" s="188"/>
      <c r="D314" s="194"/>
      <c r="E314" s="144"/>
      <c r="F314" s="144"/>
      <c r="G314" s="145"/>
      <c r="H314" s="145"/>
      <c r="I314" s="145"/>
      <c r="J314" s="186"/>
      <c r="K314" s="181"/>
      <c r="L314" s="180" t="str">
        <f>IF($AC314="x1",IF(AND($H314=Basisblatt!$A$11,$J314&gt;=$E$8),Basisblatt!$A$85,Basisblatt!$A$84),"")</f>
        <v/>
      </c>
      <c r="M314" s="145"/>
      <c r="N314" s="145"/>
      <c r="O314" s="145"/>
      <c r="P314" s="178"/>
      <c r="Q314" s="181"/>
      <c r="R314" s="180" t="str">
        <f>IF($AC314="x1",IF(AND($H314=Basisblatt!$A$10,OR($J314&gt;=$E$8,$J314&gt;$E$10)),Basisblatt!$A$85,Basisblatt!$A$84),"")</f>
        <v/>
      </c>
      <c r="S314" s="145"/>
      <c r="T314" s="145"/>
      <c r="U314" s="145"/>
      <c r="V314" s="145"/>
      <c r="W314" s="178"/>
      <c r="X314" s="181"/>
      <c r="Y314" s="180" t="str">
        <f>IF(AND($AC314="x1",$L314=Basisblatt!$A$85),IF(OR($M314=Basisblatt!$A$38,AND($N314&lt;&gt;"",$N314&lt;=$AF314),$O314=Basisblatt!$A$43,AND($J314&lt;=$E$9,$P314=Basisblatt!$A$47))=TRUE,"ja","nein"),"")</f>
        <v/>
      </c>
      <c r="Z314" s="174"/>
      <c r="AA314" s="102" t="str">
        <f>IF(AND($AC314="x1",$R314=Basisblatt!$A$85),IF(OR(OR($S314=Basisblatt!$A$51,$S314=Basisblatt!$A$52,$S314=Basisblatt!$A$53,$S314=Basisblatt!$A$54,$S314=Basisblatt!$A$55),AND($T314&lt;&gt;"",$T314&lt;=AG314),AND(U314&lt;&gt;"",$U314&lt;=AH314),$V314=Basisblatt!$A341,$W314=Basisblatt!$A$47)=TRUE,"ja","nein"),"")</f>
        <v/>
      </c>
      <c r="AB314" s="102"/>
      <c r="AC314" s="175" t="str">
        <f t="shared" si="4"/>
        <v>x2</v>
      </c>
      <c r="AD314" s="161"/>
      <c r="AE314" s="19"/>
      <c r="AF314" s="106" t="str">
        <f>IF(AND($AC314="x1",$L314=Basisblatt!$A$85),VLOOKUP($G314,Basisblatt!$A$2:$B$5,2,FALSE),"")</f>
        <v/>
      </c>
      <c r="AG314" s="102" t="str">
        <f>IF(AND($AC314="x1",$R314=Basisblatt!$A$85),Basisblatt!$B$68,"")</f>
        <v/>
      </c>
      <c r="AH314" s="175" t="str">
        <f>IF(AND($AC314="x1",$R314=Basisblatt!$A$85),Basisblatt!$B$69,"")</f>
        <v/>
      </c>
    </row>
    <row r="315" spans="1:34" x14ac:dyDescent="0.25">
      <c r="A315" s="107" t="str">
        <f>IF($AC315="x2","",IF($AC315="x1",IF(OR($L315=Basisblatt!$A$84,$Y315="ja"),"ja","nein"),"N/A"))</f>
        <v/>
      </c>
      <c r="B315" s="192" t="str">
        <f>IF($AC315="x2","",IF($AC315="x1",IF(OR($R315=Basisblatt!$A$84,$AA315="ja"),"ja","nein"),"N/A"))</f>
        <v/>
      </c>
      <c r="C315" s="188"/>
      <c r="D315" s="194"/>
      <c r="E315" s="144"/>
      <c r="F315" s="144"/>
      <c r="G315" s="145"/>
      <c r="H315" s="145"/>
      <c r="I315" s="145"/>
      <c r="J315" s="186"/>
      <c r="K315" s="181"/>
      <c r="L315" s="180" t="str">
        <f>IF($AC315="x1",IF(AND($H315=Basisblatt!$A$11,$J315&gt;=$E$8),Basisblatt!$A$85,Basisblatt!$A$84),"")</f>
        <v/>
      </c>
      <c r="M315" s="145"/>
      <c r="N315" s="145"/>
      <c r="O315" s="145"/>
      <c r="P315" s="178"/>
      <c r="Q315" s="181"/>
      <c r="R315" s="180" t="str">
        <f>IF($AC315="x1",IF(AND($H315=Basisblatt!$A$10,OR($J315&gt;=$E$8,$J315&gt;$E$10)),Basisblatt!$A$85,Basisblatt!$A$84),"")</f>
        <v/>
      </c>
      <c r="S315" s="145"/>
      <c r="T315" s="145"/>
      <c r="U315" s="145"/>
      <c r="V315" s="145"/>
      <c r="W315" s="178"/>
      <c r="X315" s="181"/>
      <c r="Y315" s="180" t="str">
        <f>IF(AND($AC315="x1",$L315=Basisblatt!$A$85),IF(OR($M315=Basisblatt!$A$38,AND($N315&lt;&gt;"",$N315&lt;=$AF315),$O315=Basisblatt!$A$43,AND($J315&lt;=$E$9,$P315=Basisblatt!$A$47))=TRUE,"ja","nein"),"")</f>
        <v/>
      </c>
      <c r="Z315" s="174"/>
      <c r="AA315" s="102" t="str">
        <f>IF(AND($AC315="x1",$R315=Basisblatt!$A$85),IF(OR(OR($S315=Basisblatt!$A$51,$S315=Basisblatt!$A$52,$S315=Basisblatt!$A$53,$S315=Basisblatt!$A$54,$S315=Basisblatt!$A$55),AND($T315&lt;&gt;"",$T315&lt;=AG315),AND(U315&lt;&gt;"",$U315&lt;=AH315),$V315=Basisblatt!$A342,$W315=Basisblatt!$A$47)=TRUE,"ja","nein"),"")</f>
        <v/>
      </c>
      <c r="AB315" s="102"/>
      <c r="AC315" s="175" t="str">
        <f t="shared" si="4"/>
        <v>x2</v>
      </c>
      <c r="AD315" s="161"/>
      <c r="AE315" s="19"/>
      <c r="AF315" s="106" t="str">
        <f>IF(AND($AC315="x1",$L315=Basisblatt!$A$85),VLOOKUP($G315,Basisblatt!$A$2:$B$5,2,FALSE),"")</f>
        <v/>
      </c>
      <c r="AG315" s="102" t="str">
        <f>IF(AND($AC315="x1",$R315=Basisblatt!$A$85),Basisblatt!$B$68,"")</f>
        <v/>
      </c>
      <c r="AH315" s="175" t="str">
        <f>IF(AND($AC315="x1",$R315=Basisblatt!$A$85),Basisblatt!$B$69,"")</f>
        <v/>
      </c>
    </row>
    <row r="316" spans="1:34" x14ac:dyDescent="0.25">
      <c r="A316" s="107" t="str">
        <f>IF($AC316="x2","",IF($AC316="x1",IF(OR($L316=Basisblatt!$A$84,$Y316="ja"),"ja","nein"),"N/A"))</f>
        <v/>
      </c>
      <c r="B316" s="192" t="str">
        <f>IF($AC316="x2","",IF($AC316="x1",IF(OR($R316=Basisblatt!$A$84,$AA316="ja"),"ja","nein"),"N/A"))</f>
        <v/>
      </c>
      <c r="C316" s="188"/>
      <c r="D316" s="194"/>
      <c r="E316" s="144"/>
      <c r="F316" s="144"/>
      <c r="G316" s="145"/>
      <c r="H316" s="145"/>
      <c r="I316" s="145"/>
      <c r="J316" s="186"/>
      <c r="K316" s="181"/>
      <c r="L316" s="180" t="str">
        <f>IF($AC316="x1",IF(AND($H316=Basisblatt!$A$11,$J316&gt;=$E$8),Basisblatt!$A$85,Basisblatt!$A$84),"")</f>
        <v/>
      </c>
      <c r="M316" s="145"/>
      <c r="N316" s="145"/>
      <c r="O316" s="145"/>
      <c r="P316" s="178"/>
      <c r="Q316" s="181"/>
      <c r="R316" s="180" t="str">
        <f>IF($AC316="x1",IF(AND($H316=Basisblatt!$A$10,OR($J316&gt;=$E$8,$J316&gt;$E$10)),Basisblatt!$A$85,Basisblatt!$A$84),"")</f>
        <v/>
      </c>
      <c r="S316" s="145"/>
      <c r="T316" s="145"/>
      <c r="U316" s="145"/>
      <c r="V316" s="145"/>
      <c r="W316" s="178"/>
      <c r="X316" s="181"/>
      <c r="Y316" s="180" t="str">
        <f>IF(AND($AC316="x1",$L316=Basisblatt!$A$85),IF(OR($M316=Basisblatt!$A$38,AND($N316&lt;&gt;"",$N316&lt;=$AF316),$O316=Basisblatt!$A$43,AND($J316&lt;=$E$9,$P316=Basisblatt!$A$47))=TRUE,"ja","nein"),"")</f>
        <v/>
      </c>
      <c r="Z316" s="174"/>
      <c r="AA316" s="102" t="str">
        <f>IF(AND($AC316="x1",$R316=Basisblatt!$A$85),IF(OR(OR($S316=Basisblatt!$A$51,$S316=Basisblatt!$A$52,$S316=Basisblatt!$A$53,$S316=Basisblatt!$A$54,$S316=Basisblatt!$A$55),AND($T316&lt;&gt;"",$T316&lt;=AG316),AND(U316&lt;&gt;"",$U316&lt;=AH316),$V316=Basisblatt!$A343,$W316=Basisblatt!$A$47)=TRUE,"ja","nein"),"")</f>
        <v/>
      </c>
      <c r="AB316" s="102"/>
      <c r="AC316" s="175" t="str">
        <f t="shared" si="4"/>
        <v>x2</v>
      </c>
      <c r="AD316" s="161"/>
      <c r="AE316" s="19"/>
      <c r="AF316" s="106" t="str">
        <f>IF(AND($AC316="x1",$L316=Basisblatt!$A$85),VLOOKUP($G316,Basisblatt!$A$2:$B$5,2,FALSE),"")</f>
        <v/>
      </c>
      <c r="AG316" s="102" t="str">
        <f>IF(AND($AC316="x1",$R316=Basisblatt!$A$85),Basisblatt!$B$68,"")</f>
        <v/>
      </c>
      <c r="AH316" s="175" t="str">
        <f>IF(AND($AC316="x1",$R316=Basisblatt!$A$85),Basisblatt!$B$69,"")</f>
        <v/>
      </c>
    </row>
    <row r="317" spans="1:34" x14ac:dyDescent="0.25">
      <c r="A317" s="107" t="str">
        <f>IF($AC317="x2","",IF($AC317="x1",IF(OR($L317=Basisblatt!$A$84,$Y317="ja"),"ja","nein"),"N/A"))</f>
        <v/>
      </c>
      <c r="B317" s="192" t="str">
        <f>IF($AC317="x2","",IF($AC317="x1",IF(OR($R317=Basisblatt!$A$84,$AA317="ja"),"ja","nein"),"N/A"))</f>
        <v/>
      </c>
      <c r="C317" s="188"/>
      <c r="D317" s="194"/>
      <c r="E317" s="144"/>
      <c r="F317" s="144"/>
      <c r="G317" s="145"/>
      <c r="H317" s="145"/>
      <c r="I317" s="145"/>
      <c r="J317" s="186"/>
      <c r="K317" s="181"/>
      <c r="L317" s="180" t="str">
        <f>IF($AC317="x1",IF(AND($H317=Basisblatt!$A$11,$J317&gt;=$E$8),Basisblatt!$A$85,Basisblatt!$A$84),"")</f>
        <v/>
      </c>
      <c r="M317" s="145"/>
      <c r="N317" s="145"/>
      <c r="O317" s="145"/>
      <c r="P317" s="178"/>
      <c r="Q317" s="181"/>
      <c r="R317" s="180" t="str">
        <f>IF($AC317="x1",IF(AND($H317=Basisblatt!$A$10,OR($J317&gt;=$E$8,$J317&gt;$E$10)),Basisblatt!$A$85,Basisblatt!$A$84),"")</f>
        <v/>
      </c>
      <c r="S317" s="145"/>
      <c r="T317" s="145"/>
      <c r="U317" s="145"/>
      <c r="V317" s="145"/>
      <c r="W317" s="178"/>
      <c r="X317" s="181"/>
      <c r="Y317" s="180" t="str">
        <f>IF(AND($AC317="x1",$L317=Basisblatt!$A$85),IF(OR($M317=Basisblatt!$A$38,AND($N317&lt;&gt;"",$N317&lt;=$AF317),$O317=Basisblatt!$A$43,AND($J317&lt;=$E$9,$P317=Basisblatt!$A$47))=TRUE,"ja","nein"),"")</f>
        <v/>
      </c>
      <c r="Z317" s="174"/>
      <c r="AA317" s="102" t="str">
        <f>IF(AND($AC317="x1",$R317=Basisblatt!$A$85),IF(OR(OR($S317=Basisblatt!$A$51,$S317=Basisblatt!$A$52,$S317=Basisblatt!$A$53,$S317=Basisblatt!$A$54,$S317=Basisblatt!$A$55),AND($T317&lt;&gt;"",$T317&lt;=AG317),AND(U317&lt;&gt;"",$U317&lt;=AH317),$V317=Basisblatt!$A344,$W317=Basisblatt!$A$47)=TRUE,"ja","nein"),"")</f>
        <v/>
      </c>
      <c r="AB317" s="102"/>
      <c r="AC317" s="175" t="str">
        <f t="shared" si="4"/>
        <v>x2</v>
      </c>
      <c r="AD317" s="161"/>
      <c r="AE317" s="19"/>
      <c r="AF317" s="106" t="str">
        <f>IF(AND($AC317="x1",$L317=Basisblatt!$A$85),VLOOKUP($G317,Basisblatt!$A$2:$B$5,2,FALSE),"")</f>
        <v/>
      </c>
      <c r="AG317" s="102" t="str">
        <f>IF(AND($AC317="x1",$R317=Basisblatt!$A$85),Basisblatt!$B$68,"")</f>
        <v/>
      </c>
      <c r="AH317" s="175" t="str">
        <f>IF(AND($AC317="x1",$R317=Basisblatt!$A$85),Basisblatt!$B$69,"")</f>
        <v/>
      </c>
    </row>
    <row r="318" spans="1:34" x14ac:dyDescent="0.25">
      <c r="A318" s="107" t="str">
        <f>IF($AC318="x2","",IF($AC318="x1",IF(OR($L318=Basisblatt!$A$84,$Y318="ja"),"ja","nein"),"N/A"))</f>
        <v/>
      </c>
      <c r="B318" s="192" t="str">
        <f>IF($AC318="x2","",IF($AC318="x1",IF(OR($R318=Basisblatt!$A$84,$AA318="ja"),"ja","nein"),"N/A"))</f>
        <v/>
      </c>
      <c r="C318" s="188"/>
      <c r="D318" s="194"/>
      <c r="E318" s="144"/>
      <c r="F318" s="144"/>
      <c r="G318" s="145"/>
      <c r="H318" s="145"/>
      <c r="I318" s="145"/>
      <c r="J318" s="186"/>
      <c r="K318" s="181"/>
      <c r="L318" s="180" t="str">
        <f>IF($AC318="x1",IF(AND($H318=Basisblatt!$A$11,$J318&gt;=$E$8),Basisblatt!$A$85,Basisblatt!$A$84),"")</f>
        <v/>
      </c>
      <c r="M318" s="145"/>
      <c r="N318" s="145"/>
      <c r="O318" s="145"/>
      <c r="P318" s="178"/>
      <c r="Q318" s="181"/>
      <c r="R318" s="180" t="str">
        <f>IF($AC318="x1",IF(AND($H318=Basisblatt!$A$10,OR($J318&gt;=$E$8,$J318&gt;$E$10)),Basisblatt!$A$85,Basisblatt!$A$84),"")</f>
        <v/>
      </c>
      <c r="S318" s="145"/>
      <c r="T318" s="145"/>
      <c r="U318" s="145"/>
      <c r="V318" s="145"/>
      <c r="W318" s="178"/>
      <c r="X318" s="181"/>
      <c r="Y318" s="180" t="str">
        <f>IF(AND($AC318="x1",$L318=Basisblatt!$A$85),IF(OR($M318=Basisblatt!$A$38,AND($N318&lt;&gt;"",$N318&lt;=$AF318),$O318=Basisblatt!$A$43,AND($J318&lt;=$E$9,$P318=Basisblatt!$A$47))=TRUE,"ja","nein"),"")</f>
        <v/>
      </c>
      <c r="Z318" s="174"/>
      <c r="AA318" s="102" t="str">
        <f>IF(AND($AC318="x1",$R318=Basisblatt!$A$85),IF(OR(OR($S318=Basisblatt!$A$51,$S318=Basisblatt!$A$52,$S318=Basisblatt!$A$53,$S318=Basisblatt!$A$54,$S318=Basisblatt!$A$55),AND($T318&lt;&gt;"",$T318&lt;=AG318),AND(U318&lt;&gt;"",$U318&lt;=AH318),$V318=Basisblatt!$A345,$W318=Basisblatt!$A$47)=TRUE,"ja","nein"),"")</f>
        <v/>
      </c>
      <c r="AB318" s="102"/>
      <c r="AC318" s="175" t="str">
        <f t="shared" si="4"/>
        <v>x2</v>
      </c>
      <c r="AD318" s="161"/>
      <c r="AE318" s="19"/>
      <c r="AF318" s="106" t="str">
        <f>IF(AND($AC318="x1",$L318=Basisblatt!$A$85),VLOOKUP($G318,Basisblatt!$A$2:$B$5,2,FALSE),"")</f>
        <v/>
      </c>
      <c r="AG318" s="102" t="str">
        <f>IF(AND($AC318="x1",$R318=Basisblatt!$A$85),Basisblatt!$B$68,"")</f>
        <v/>
      </c>
      <c r="AH318" s="175" t="str">
        <f>IF(AND($AC318="x1",$R318=Basisblatt!$A$85),Basisblatt!$B$69,"")</f>
        <v/>
      </c>
    </row>
    <row r="319" spans="1:34" x14ac:dyDescent="0.25">
      <c r="A319" s="107" t="str">
        <f>IF($AC319="x2","",IF($AC319="x1",IF(OR($L319=Basisblatt!$A$84,$Y319="ja"),"ja","nein"),"N/A"))</f>
        <v/>
      </c>
      <c r="B319" s="192" t="str">
        <f>IF($AC319="x2","",IF($AC319="x1",IF(OR($R319=Basisblatt!$A$84,$AA319="ja"),"ja","nein"),"N/A"))</f>
        <v/>
      </c>
      <c r="C319" s="188"/>
      <c r="D319" s="194"/>
      <c r="E319" s="144"/>
      <c r="F319" s="144"/>
      <c r="G319" s="145"/>
      <c r="H319" s="145"/>
      <c r="I319" s="145"/>
      <c r="J319" s="186"/>
      <c r="K319" s="181"/>
      <c r="L319" s="180" t="str">
        <f>IF($AC319="x1",IF(AND($H319=Basisblatt!$A$11,$J319&gt;=$E$8),Basisblatt!$A$85,Basisblatt!$A$84),"")</f>
        <v/>
      </c>
      <c r="M319" s="145"/>
      <c r="N319" s="145"/>
      <c r="O319" s="145"/>
      <c r="P319" s="178"/>
      <c r="Q319" s="181"/>
      <c r="R319" s="180" t="str">
        <f>IF($AC319="x1",IF(AND($H319=Basisblatt!$A$10,OR($J319&gt;=$E$8,$J319&gt;$E$10)),Basisblatt!$A$85,Basisblatt!$A$84),"")</f>
        <v/>
      </c>
      <c r="S319" s="145"/>
      <c r="T319" s="145"/>
      <c r="U319" s="145"/>
      <c r="V319" s="145"/>
      <c r="W319" s="178"/>
      <c r="X319" s="181"/>
      <c r="Y319" s="180" t="str">
        <f>IF(AND($AC319="x1",$L319=Basisblatt!$A$85),IF(OR($M319=Basisblatt!$A$38,AND($N319&lt;&gt;"",$N319&lt;=$AF319),$O319=Basisblatt!$A$43,AND($J319&lt;=$E$9,$P319=Basisblatt!$A$47))=TRUE,"ja","nein"),"")</f>
        <v/>
      </c>
      <c r="Z319" s="174"/>
      <c r="AA319" s="102" t="str">
        <f>IF(AND($AC319="x1",$R319=Basisblatt!$A$85),IF(OR(OR($S319=Basisblatt!$A$51,$S319=Basisblatt!$A$52,$S319=Basisblatt!$A$53,$S319=Basisblatt!$A$54,$S319=Basisblatt!$A$55),AND($T319&lt;&gt;"",$T319&lt;=AG319),AND(U319&lt;&gt;"",$U319&lt;=AH319),$V319=Basisblatt!$A346,$W319=Basisblatt!$A$47)=TRUE,"ja","nein"),"")</f>
        <v/>
      </c>
      <c r="AB319" s="102"/>
      <c r="AC319" s="175" t="str">
        <f t="shared" si="4"/>
        <v>x2</v>
      </c>
      <c r="AD319" s="161"/>
      <c r="AE319" s="19"/>
      <c r="AF319" s="106" t="str">
        <f>IF(AND($AC319="x1",$L319=Basisblatt!$A$85),VLOOKUP($G319,Basisblatt!$A$2:$B$5,2,FALSE),"")</f>
        <v/>
      </c>
      <c r="AG319" s="102" t="str">
        <f>IF(AND($AC319="x1",$R319=Basisblatt!$A$85),Basisblatt!$B$68,"")</f>
        <v/>
      </c>
      <c r="AH319" s="175" t="str">
        <f>IF(AND($AC319="x1",$R319=Basisblatt!$A$85),Basisblatt!$B$69,"")</f>
        <v/>
      </c>
    </row>
    <row r="320" spans="1:34" x14ac:dyDescent="0.25">
      <c r="A320" s="107" t="str">
        <f>IF($AC320="x2","",IF($AC320="x1",IF(OR($L320=Basisblatt!$A$84,$Y320="ja"),"ja","nein"),"N/A"))</f>
        <v/>
      </c>
      <c r="B320" s="192" t="str">
        <f>IF($AC320="x2","",IF($AC320="x1",IF(OR($R320=Basisblatt!$A$84,$AA320="ja"),"ja","nein"),"N/A"))</f>
        <v/>
      </c>
      <c r="C320" s="188"/>
      <c r="D320" s="194"/>
      <c r="E320" s="144"/>
      <c r="F320" s="144"/>
      <c r="G320" s="145"/>
      <c r="H320" s="145"/>
      <c r="I320" s="145"/>
      <c r="J320" s="186"/>
      <c r="K320" s="181"/>
      <c r="L320" s="180" t="str">
        <f>IF($AC320="x1",IF(AND($H320=Basisblatt!$A$11,$J320&gt;=$E$8),Basisblatt!$A$85,Basisblatt!$A$84),"")</f>
        <v/>
      </c>
      <c r="M320" s="145"/>
      <c r="N320" s="145"/>
      <c r="O320" s="145"/>
      <c r="P320" s="178"/>
      <c r="Q320" s="181"/>
      <c r="R320" s="180" t="str">
        <f>IF($AC320="x1",IF(AND($H320=Basisblatt!$A$10,OR($J320&gt;=$E$8,$J320&gt;$E$10)),Basisblatt!$A$85,Basisblatt!$A$84),"")</f>
        <v/>
      </c>
      <c r="S320" s="145"/>
      <c r="T320" s="145"/>
      <c r="U320" s="145"/>
      <c r="V320" s="145"/>
      <c r="W320" s="178"/>
      <c r="X320" s="181"/>
      <c r="Y320" s="180" t="str">
        <f>IF(AND($AC320="x1",$L320=Basisblatt!$A$85),IF(OR($M320=Basisblatt!$A$38,AND($N320&lt;&gt;"",$N320&lt;=$AF320),$O320=Basisblatt!$A$43,AND($J320&lt;=$E$9,$P320=Basisblatt!$A$47))=TRUE,"ja","nein"),"")</f>
        <v/>
      </c>
      <c r="Z320" s="174"/>
      <c r="AA320" s="102" t="str">
        <f>IF(AND($AC320="x1",$R320=Basisblatt!$A$85),IF(OR(OR($S320=Basisblatt!$A$51,$S320=Basisblatt!$A$52,$S320=Basisblatt!$A$53,$S320=Basisblatt!$A$54,$S320=Basisblatt!$A$55),AND($T320&lt;&gt;"",$T320&lt;=AG320),AND(U320&lt;&gt;"",$U320&lt;=AH320),$V320=Basisblatt!$A347,$W320=Basisblatt!$A$47)=TRUE,"ja","nein"),"")</f>
        <v/>
      </c>
      <c r="AB320" s="102"/>
      <c r="AC320" s="175" t="str">
        <f t="shared" si="4"/>
        <v>x2</v>
      </c>
      <c r="AD320" s="161"/>
      <c r="AE320" s="19"/>
      <c r="AF320" s="106" t="str">
        <f>IF(AND($AC320="x1",$L320=Basisblatt!$A$85),VLOOKUP($G320,Basisblatt!$A$2:$B$5,2,FALSE),"")</f>
        <v/>
      </c>
      <c r="AG320" s="102" t="str">
        <f>IF(AND($AC320="x1",$R320=Basisblatt!$A$85),Basisblatt!$B$68,"")</f>
        <v/>
      </c>
      <c r="AH320" s="175" t="str">
        <f>IF(AND($AC320="x1",$R320=Basisblatt!$A$85),Basisblatt!$B$69,"")</f>
        <v/>
      </c>
    </row>
    <row r="321" spans="1:34" x14ac:dyDescent="0.25">
      <c r="A321" s="107" t="str">
        <f>IF($AC321="x2","",IF($AC321="x1",IF(OR($L321=Basisblatt!$A$84,$Y321="ja"),"ja","nein"),"N/A"))</f>
        <v/>
      </c>
      <c r="B321" s="192" t="str">
        <f>IF($AC321="x2","",IF($AC321="x1",IF(OR($R321=Basisblatt!$A$84,$AA321="ja"),"ja","nein"),"N/A"))</f>
        <v/>
      </c>
      <c r="C321" s="188"/>
      <c r="D321" s="194"/>
      <c r="E321" s="144"/>
      <c r="F321" s="144"/>
      <c r="G321" s="145"/>
      <c r="H321" s="145"/>
      <c r="I321" s="145"/>
      <c r="J321" s="186"/>
      <c r="K321" s="181"/>
      <c r="L321" s="180" t="str">
        <f>IF($AC321="x1",IF(AND($H321=Basisblatt!$A$11,$J321&gt;=$E$8),Basisblatt!$A$85,Basisblatt!$A$84),"")</f>
        <v/>
      </c>
      <c r="M321" s="145"/>
      <c r="N321" s="145"/>
      <c r="O321" s="145"/>
      <c r="P321" s="178"/>
      <c r="Q321" s="181"/>
      <c r="R321" s="180" t="str">
        <f>IF($AC321="x1",IF(AND($H321=Basisblatt!$A$10,OR($J321&gt;=$E$8,$J321&gt;$E$10)),Basisblatt!$A$85,Basisblatt!$A$84),"")</f>
        <v/>
      </c>
      <c r="S321" s="145"/>
      <c r="T321" s="145"/>
      <c r="U321" s="145"/>
      <c r="V321" s="145"/>
      <c r="W321" s="178"/>
      <c r="X321" s="181"/>
      <c r="Y321" s="180" t="str">
        <f>IF(AND($AC321="x1",$L321=Basisblatt!$A$85),IF(OR($M321=Basisblatt!$A$38,AND($N321&lt;&gt;"",$N321&lt;=$AF321),$O321=Basisblatt!$A$43,AND($J321&lt;=$E$9,$P321=Basisblatt!$A$47))=TRUE,"ja","nein"),"")</f>
        <v/>
      </c>
      <c r="Z321" s="174"/>
      <c r="AA321" s="102" t="str">
        <f>IF(AND($AC321="x1",$R321=Basisblatt!$A$85),IF(OR(OR($S321=Basisblatt!$A$51,$S321=Basisblatt!$A$52,$S321=Basisblatt!$A$53,$S321=Basisblatt!$A$54,$S321=Basisblatt!$A$55),AND($T321&lt;&gt;"",$T321&lt;=AG321),AND(U321&lt;&gt;"",$U321&lt;=AH321),$V321=Basisblatt!$A348,$W321=Basisblatt!$A$47)=TRUE,"ja","nein"),"")</f>
        <v/>
      </c>
      <c r="AB321" s="102"/>
      <c r="AC321" s="175" t="str">
        <f t="shared" si="4"/>
        <v>x2</v>
      </c>
      <c r="AD321" s="161"/>
      <c r="AE321" s="19"/>
      <c r="AF321" s="106" t="str">
        <f>IF(AND($AC321="x1",$L321=Basisblatt!$A$85),VLOOKUP($G321,Basisblatt!$A$2:$B$5,2,FALSE),"")</f>
        <v/>
      </c>
      <c r="AG321" s="102" t="str">
        <f>IF(AND($AC321="x1",$R321=Basisblatt!$A$85),Basisblatt!$B$68,"")</f>
        <v/>
      </c>
      <c r="AH321" s="175" t="str">
        <f>IF(AND($AC321="x1",$R321=Basisblatt!$A$85),Basisblatt!$B$69,"")</f>
        <v/>
      </c>
    </row>
    <row r="322" spans="1:34" x14ac:dyDescent="0.25">
      <c r="A322" s="107" t="str">
        <f>IF($AC322="x2","",IF($AC322="x1",IF(OR($L322=Basisblatt!$A$84,$Y322="ja"),"ja","nein"),"N/A"))</f>
        <v/>
      </c>
      <c r="B322" s="192" t="str">
        <f>IF($AC322="x2","",IF($AC322="x1",IF(OR($R322=Basisblatt!$A$84,$AA322="ja"),"ja","nein"),"N/A"))</f>
        <v/>
      </c>
      <c r="C322" s="188"/>
      <c r="D322" s="194"/>
      <c r="E322" s="144"/>
      <c r="F322" s="144"/>
      <c r="G322" s="145"/>
      <c r="H322" s="145"/>
      <c r="I322" s="145"/>
      <c r="J322" s="186"/>
      <c r="K322" s="181"/>
      <c r="L322" s="180" t="str">
        <f>IF($AC322="x1",IF(AND($H322=Basisblatt!$A$11,$J322&gt;=$E$8),Basisblatt!$A$85,Basisblatt!$A$84),"")</f>
        <v/>
      </c>
      <c r="M322" s="145"/>
      <c r="N322" s="145"/>
      <c r="O322" s="145"/>
      <c r="P322" s="178"/>
      <c r="Q322" s="181"/>
      <c r="R322" s="180" t="str">
        <f>IF($AC322="x1",IF(AND($H322=Basisblatt!$A$10,OR($J322&gt;=$E$8,$J322&gt;$E$10)),Basisblatt!$A$85,Basisblatt!$A$84),"")</f>
        <v/>
      </c>
      <c r="S322" s="145"/>
      <c r="T322" s="145"/>
      <c r="U322" s="145"/>
      <c r="V322" s="145"/>
      <c r="W322" s="178"/>
      <c r="X322" s="181"/>
      <c r="Y322" s="180" t="str">
        <f>IF(AND($AC322="x1",$L322=Basisblatt!$A$85),IF(OR($M322=Basisblatt!$A$38,AND($N322&lt;&gt;"",$N322&lt;=$AF322),$O322=Basisblatt!$A$43,AND($J322&lt;=$E$9,$P322=Basisblatt!$A$47))=TRUE,"ja","nein"),"")</f>
        <v/>
      </c>
      <c r="Z322" s="174"/>
      <c r="AA322" s="102" t="str">
        <f>IF(AND($AC322="x1",$R322=Basisblatt!$A$85),IF(OR(OR($S322=Basisblatt!$A$51,$S322=Basisblatt!$A$52,$S322=Basisblatt!$A$53,$S322=Basisblatt!$A$54,$S322=Basisblatt!$A$55),AND($T322&lt;&gt;"",$T322&lt;=AG322),AND(U322&lt;&gt;"",$U322&lt;=AH322),$V322=Basisblatt!$A349,$W322=Basisblatt!$A$47)=TRUE,"ja","nein"),"")</f>
        <v/>
      </c>
      <c r="AB322" s="102"/>
      <c r="AC322" s="175" t="str">
        <f t="shared" si="4"/>
        <v>x2</v>
      </c>
      <c r="AD322" s="161"/>
      <c r="AE322" s="19"/>
      <c r="AF322" s="106" t="str">
        <f>IF(AND($AC322="x1",$L322=Basisblatt!$A$85),VLOOKUP($G322,Basisblatt!$A$2:$B$5,2,FALSE),"")</f>
        <v/>
      </c>
      <c r="AG322" s="102" t="str">
        <f>IF(AND($AC322="x1",$R322=Basisblatt!$A$85),Basisblatt!$B$68,"")</f>
        <v/>
      </c>
      <c r="AH322" s="175" t="str">
        <f>IF(AND($AC322="x1",$R322=Basisblatt!$A$85),Basisblatt!$B$69,"")</f>
        <v/>
      </c>
    </row>
    <row r="323" spans="1:34" x14ac:dyDescent="0.25">
      <c r="A323" s="107" t="str">
        <f>IF($AC323="x2","",IF($AC323="x1",IF(OR($L323=Basisblatt!$A$84,$Y323="ja"),"ja","nein"),"N/A"))</f>
        <v/>
      </c>
      <c r="B323" s="192" t="str">
        <f>IF($AC323="x2","",IF($AC323="x1",IF(OR($R323=Basisblatt!$A$84,$AA323="ja"),"ja","nein"),"N/A"))</f>
        <v/>
      </c>
      <c r="C323" s="188"/>
      <c r="D323" s="194"/>
      <c r="E323" s="144"/>
      <c r="F323" s="144"/>
      <c r="G323" s="145"/>
      <c r="H323" s="145"/>
      <c r="I323" s="145"/>
      <c r="J323" s="186"/>
      <c r="K323" s="181"/>
      <c r="L323" s="180" t="str">
        <f>IF($AC323="x1",IF(AND($H323=Basisblatt!$A$11,$J323&gt;=$E$8),Basisblatt!$A$85,Basisblatt!$A$84),"")</f>
        <v/>
      </c>
      <c r="M323" s="145"/>
      <c r="N323" s="145"/>
      <c r="O323" s="145"/>
      <c r="P323" s="178"/>
      <c r="Q323" s="181"/>
      <c r="R323" s="180" t="str">
        <f>IF($AC323="x1",IF(AND($H323=Basisblatt!$A$10,OR($J323&gt;=$E$8,$J323&gt;$E$10)),Basisblatt!$A$85,Basisblatt!$A$84),"")</f>
        <v/>
      </c>
      <c r="S323" s="145"/>
      <c r="T323" s="145"/>
      <c r="U323" s="145"/>
      <c r="V323" s="145"/>
      <c r="W323" s="178"/>
      <c r="X323" s="181"/>
      <c r="Y323" s="180" t="str">
        <f>IF(AND($AC323="x1",$L323=Basisblatt!$A$85),IF(OR($M323=Basisblatt!$A$38,AND($N323&lt;&gt;"",$N323&lt;=$AF323),$O323=Basisblatt!$A$43,AND($J323&lt;=$E$9,$P323=Basisblatt!$A$47))=TRUE,"ja","nein"),"")</f>
        <v/>
      </c>
      <c r="Z323" s="174"/>
      <c r="AA323" s="102" t="str">
        <f>IF(AND($AC323="x1",$R323=Basisblatt!$A$85),IF(OR(OR($S323=Basisblatt!$A$51,$S323=Basisblatt!$A$52,$S323=Basisblatt!$A$53,$S323=Basisblatt!$A$54,$S323=Basisblatt!$A$55),AND($T323&lt;&gt;"",$T323&lt;=AG323),AND(U323&lt;&gt;"",$U323&lt;=AH323),$V323=Basisblatt!$A350,$W323=Basisblatt!$A$47)=TRUE,"ja","nein"),"")</f>
        <v/>
      </c>
      <c r="AB323" s="102"/>
      <c r="AC323" s="175" t="str">
        <f t="shared" si="4"/>
        <v>x2</v>
      </c>
      <c r="AD323" s="161"/>
      <c r="AE323" s="19"/>
      <c r="AF323" s="106" t="str">
        <f>IF(AND($AC323="x1",$L323=Basisblatt!$A$85),VLOOKUP($G323,Basisblatt!$A$2:$B$5,2,FALSE),"")</f>
        <v/>
      </c>
      <c r="AG323" s="102" t="str">
        <f>IF(AND($AC323="x1",$R323=Basisblatt!$A$85),Basisblatt!$B$68,"")</f>
        <v/>
      </c>
      <c r="AH323" s="175" t="str">
        <f>IF(AND($AC323="x1",$R323=Basisblatt!$A$85),Basisblatt!$B$69,"")</f>
        <v/>
      </c>
    </row>
    <row r="324" spans="1:34" x14ac:dyDescent="0.25">
      <c r="A324" s="107" t="str">
        <f>IF($AC324="x2","",IF($AC324="x1",IF(OR($L324=Basisblatt!$A$84,$Y324="ja"),"ja","nein"),"N/A"))</f>
        <v/>
      </c>
      <c r="B324" s="192" t="str">
        <f>IF($AC324="x2","",IF($AC324="x1",IF(OR($R324=Basisblatt!$A$84,$AA324="ja"),"ja","nein"),"N/A"))</f>
        <v/>
      </c>
      <c r="C324" s="188"/>
      <c r="D324" s="194"/>
      <c r="E324" s="144"/>
      <c r="F324" s="144"/>
      <c r="G324" s="145"/>
      <c r="H324" s="145"/>
      <c r="I324" s="145"/>
      <c r="J324" s="186"/>
      <c r="K324" s="181"/>
      <c r="L324" s="180" t="str">
        <f>IF($AC324="x1",IF(AND($H324=Basisblatt!$A$11,$J324&gt;=$E$8),Basisblatt!$A$85,Basisblatt!$A$84),"")</f>
        <v/>
      </c>
      <c r="M324" s="145"/>
      <c r="N324" s="145"/>
      <c r="O324" s="145"/>
      <c r="P324" s="178"/>
      <c r="Q324" s="181"/>
      <c r="R324" s="180" t="str">
        <f>IF($AC324="x1",IF(AND($H324=Basisblatt!$A$10,OR($J324&gt;=$E$8,$J324&gt;$E$10)),Basisblatt!$A$85,Basisblatt!$A$84),"")</f>
        <v/>
      </c>
      <c r="S324" s="145"/>
      <c r="T324" s="145"/>
      <c r="U324" s="145"/>
      <c r="V324" s="145"/>
      <c r="W324" s="178"/>
      <c r="X324" s="181"/>
      <c r="Y324" s="180" t="str">
        <f>IF(AND($AC324="x1",$L324=Basisblatt!$A$85),IF(OR($M324=Basisblatt!$A$38,AND($N324&lt;&gt;"",$N324&lt;=$AF324),$O324=Basisblatt!$A$43,AND($J324&lt;=$E$9,$P324=Basisblatt!$A$47))=TRUE,"ja","nein"),"")</f>
        <v/>
      </c>
      <c r="Z324" s="174"/>
      <c r="AA324" s="102" t="str">
        <f>IF(AND($AC324="x1",$R324=Basisblatt!$A$85),IF(OR(OR($S324=Basisblatt!$A$51,$S324=Basisblatt!$A$52,$S324=Basisblatt!$A$53,$S324=Basisblatt!$A$54,$S324=Basisblatt!$A$55),AND($T324&lt;&gt;"",$T324&lt;=AG324),AND(U324&lt;&gt;"",$U324&lt;=AH324),$V324=Basisblatt!$A351,$W324=Basisblatt!$A$47)=TRUE,"ja","nein"),"")</f>
        <v/>
      </c>
      <c r="AB324" s="102"/>
      <c r="AC324" s="175" t="str">
        <f t="shared" si="4"/>
        <v>x2</v>
      </c>
      <c r="AD324" s="161"/>
      <c r="AE324" s="19"/>
      <c r="AF324" s="106" t="str">
        <f>IF(AND($AC324="x1",$L324=Basisblatt!$A$85),VLOOKUP($G324,Basisblatt!$A$2:$B$5,2,FALSE),"")</f>
        <v/>
      </c>
      <c r="AG324" s="102" t="str">
        <f>IF(AND($AC324="x1",$R324=Basisblatt!$A$85),Basisblatt!$B$68,"")</f>
        <v/>
      </c>
      <c r="AH324" s="175" t="str">
        <f>IF(AND($AC324="x1",$R324=Basisblatt!$A$85),Basisblatt!$B$69,"")</f>
        <v/>
      </c>
    </row>
    <row r="325" spans="1:34" x14ac:dyDescent="0.25">
      <c r="A325" s="107" t="str">
        <f>IF($AC325="x2","",IF($AC325="x1",IF(OR($L325=Basisblatt!$A$84,$Y325="ja"),"ja","nein"),"N/A"))</f>
        <v/>
      </c>
      <c r="B325" s="192" t="str">
        <f>IF($AC325="x2","",IF($AC325="x1",IF(OR($R325=Basisblatt!$A$84,$AA325="ja"),"ja","nein"),"N/A"))</f>
        <v/>
      </c>
      <c r="C325" s="188"/>
      <c r="D325" s="194"/>
      <c r="E325" s="144"/>
      <c r="F325" s="144"/>
      <c r="G325" s="145"/>
      <c r="H325" s="145"/>
      <c r="I325" s="145"/>
      <c r="J325" s="186"/>
      <c r="K325" s="181"/>
      <c r="L325" s="180" t="str">
        <f>IF($AC325="x1",IF(AND($H325=Basisblatt!$A$11,$J325&gt;=$E$8),Basisblatt!$A$85,Basisblatt!$A$84),"")</f>
        <v/>
      </c>
      <c r="M325" s="145"/>
      <c r="N325" s="145"/>
      <c r="O325" s="145"/>
      <c r="P325" s="178"/>
      <c r="Q325" s="181"/>
      <c r="R325" s="180" t="str">
        <f>IF($AC325="x1",IF(AND($H325=Basisblatt!$A$10,OR($J325&gt;=$E$8,$J325&gt;$E$10)),Basisblatt!$A$85,Basisblatt!$A$84),"")</f>
        <v/>
      </c>
      <c r="S325" s="145"/>
      <c r="T325" s="145"/>
      <c r="U325" s="145"/>
      <c r="V325" s="145"/>
      <c r="W325" s="178"/>
      <c r="X325" s="181"/>
      <c r="Y325" s="180" t="str">
        <f>IF(AND($AC325="x1",$L325=Basisblatt!$A$85),IF(OR($M325=Basisblatt!$A$38,AND($N325&lt;&gt;"",$N325&lt;=$AF325),$O325=Basisblatt!$A$43,AND($J325&lt;=$E$9,$P325=Basisblatt!$A$47))=TRUE,"ja","nein"),"")</f>
        <v/>
      </c>
      <c r="Z325" s="174"/>
      <c r="AA325" s="102" t="str">
        <f>IF(AND($AC325="x1",$R325=Basisblatt!$A$85),IF(OR(OR($S325=Basisblatt!$A$51,$S325=Basisblatt!$A$52,$S325=Basisblatt!$A$53,$S325=Basisblatt!$A$54,$S325=Basisblatt!$A$55),AND($T325&lt;&gt;"",$T325&lt;=AG325),AND(U325&lt;&gt;"",$U325&lt;=AH325),$V325=Basisblatt!$A352,$W325=Basisblatt!$A$47)=TRUE,"ja","nein"),"")</f>
        <v/>
      </c>
      <c r="AB325" s="102"/>
      <c r="AC325" s="175" t="str">
        <f t="shared" si="4"/>
        <v>x2</v>
      </c>
      <c r="AD325" s="161"/>
      <c r="AE325" s="19"/>
      <c r="AF325" s="106" t="str">
        <f>IF(AND($AC325="x1",$L325=Basisblatt!$A$85),VLOOKUP($G325,Basisblatt!$A$2:$B$5,2,FALSE),"")</f>
        <v/>
      </c>
      <c r="AG325" s="102" t="str">
        <f>IF(AND($AC325="x1",$R325=Basisblatt!$A$85),Basisblatt!$B$68,"")</f>
        <v/>
      </c>
      <c r="AH325" s="175" t="str">
        <f>IF(AND($AC325="x1",$R325=Basisblatt!$A$85),Basisblatt!$B$69,"")</f>
        <v/>
      </c>
    </row>
    <row r="326" spans="1:34" x14ac:dyDescent="0.25">
      <c r="A326" s="107" t="str">
        <f>IF($AC326="x2","",IF($AC326="x1",IF(OR($L326=Basisblatt!$A$84,$Y326="ja"),"ja","nein"),"N/A"))</f>
        <v/>
      </c>
      <c r="B326" s="192" t="str">
        <f>IF($AC326="x2","",IF($AC326="x1",IF(OR($R326=Basisblatt!$A$84,$AA326="ja"),"ja","nein"),"N/A"))</f>
        <v/>
      </c>
      <c r="C326" s="188"/>
      <c r="D326" s="194"/>
      <c r="E326" s="144"/>
      <c r="F326" s="144"/>
      <c r="G326" s="145"/>
      <c r="H326" s="145"/>
      <c r="I326" s="145"/>
      <c r="J326" s="186"/>
      <c r="K326" s="181"/>
      <c r="L326" s="180" t="str">
        <f>IF($AC326="x1",IF(AND($H326=Basisblatt!$A$11,$J326&gt;=$E$8),Basisblatt!$A$85,Basisblatt!$A$84),"")</f>
        <v/>
      </c>
      <c r="M326" s="145"/>
      <c r="N326" s="145"/>
      <c r="O326" s="145"/>
      <c r="P326" s="178"/>
      <c r="Q326" s="181"/>
      <c r="R326" s="180" t="str">
        <f>IF($AC326="x1",IF(AND($H326=Basisblatt!$A$10,OR($J326&gt;=$E$8,$J326&gt;$E$10)),Basisblatt!$A$85,Basisblatt!$A$84),"")</f>
        <v/>
      </c>
      <c r="S326" s="145"/>
      <c r="T326" s="145"/>
      <c r="U326" s="145"/>
      <c r="V326" s="145"/>
      <c r="W326" s="178"/>
      <c r="X326" s="181"/>
      <c r="Y326" s="180" t="str">
        <f>IF(AND($AC326="x1",$L326=Basisblatt!$A$85),IF(OR($M326=Basisblatt!$A$38,AND($N326&lt;&gt;"",$N326&lt;=$AF326),$O326=Basisblatt!$A$43,AND($J326&lt;=$E$9,$P326=Basisblatt!$A$47))=TRUE,"ja","nein"),"")</f>
        <v/>
      </c>
      <c r="Z326" s="174"/>
      <c r="AA326" s="102" t="str">
        <f>IF(AND($AC326="x1",$R326=Basisblatt!$A$85),IF(OR(OR($S326=Basisblatt!$A$51,$S326=Basisblatt!$A$52,$S326=Basisblatt!$A$53,$S326=Basisblatt!$A$54,$S326=Basisblatt!$A$55),AND($T326&lt;&gt;"",$T326&lt;=AG326),AND(U326&lt;&gt;"",$U326&lt;=AH326),$V326=Basisblatt!$A353,$W326=Basisblatt!$A$47)=TRUE,"ja","nein"),"")</f>
        <v/>
      </c>
      <c r="AB326" s="102"/>
      <c r="AC326" s="175" t="str">
        <f t="shared" si="4"/>
        <v>x2</v>
      </c>
      <c r="AD326" s="161"/>
      <c r="AE326" s="19"/>
      <c r="AF326" s="106" t="str">
        <f>IF(AND($AC326="x1",$L326=Basisblatt!$A$85),VLOOKUP($G326,Basisblatt!$A$2:$B$5,2,FALSE),"")</f>
        <v/>
      </c>
      <c r="AG326" s="102" t="str">
        <f>IF(AND($AC326="x1",$R326=Basisblatt!$A$85),Basisblatt!$B$68,"")</f>
        <v/>
      </c>
      <c r="AH326" s="175" t="str">
        <f>IF(AND($AC326="x1",$R326=Basisblatt!$A$85),Basisblatt!$B$69,"")</f>
        <v/>
      </c>
    </row>
    <row r="327" spans="1:34" x14ac:dyDescent="0.25">
      <c r="A327" s="107" t="str">
        <f>IF($AC327="x2","",IF($AC327="x1",IF(OR($L327=Basisblatt!$A$84,$Y327="ja"),"ja","nein"),"N/A"))</f>
        <v/>
      </c>
      <c r="B327" s="192" t="str">
        <f>IF($AC327="x2","",IF($AC327="x1",IF(OR($R327=Basisblatt!$A$84,$AA327="ja"),"ja","nein"),"N/A"))</f>
        <v/>
      </c>
      <c r="C327" s="188"/>
      <c r="D327" s="194"/>
      <c r="E327" s="144"/>
      <c r="F327" s="144"/>
      <c r="G327" s="145"/>
      <c r="H327" s="145"/>
      <c r="I327" s="145"/>
      <c r="J327" s="186"/>
      <c r="K327" s="181"/>
      <c r="L327" s="180" t="str">
        <f>IF($AC327="x1",IF(AND($H327=Basisblatt!$A$11,$J327&gt;=$E$8),Basisblatt!$A$85,Basisblatt!$A$84),"")</f>
        <v/>
      </c>
      <c r="M327" s="145"/>
      <c r="N327" s="145"/>
      <c r="O327" s="145"/>
      <c r="P327" s="178"/>
      <c r="Q327" s="181"/>
      <c r="R327" s="180" t="str">
        <f>IF($AC327="x1",IF(AND($H327=Basisblatt!$A$10,OR($J327&gt;=$E$8,$J327&gt;$E$10)),Basisblatt!$A$85,Basisblatt!$A$84),"")</f>
        <v/>
      </c>
      <c r="S327" s="145"/>
      <c r="T327" s="145"/>
      <c r="U327" s="145"/>
      <c r="V327" s="145"/>
      <c r="W327" s="178"/>
      <c r="X327" s="181"/>
      <c r="Y327" s="180" t="str">
        <f>IF(AND($AC327="x1",$L327=Basisblatt!$A$85),IF(OR($M327=Basisblatt!$A$38,AND($N327&lt;&gt;"",$N327&lt;=$AF327),$O327=Basisblatt!$A$43,AND($J327&lt;=$E$9,$P327=Basisblatt!$A$47))=TRUE,"ja","nein"),"")</f>
        <v/>
      </c>
      <c r="Z327" s="174"/>
      <c r="AA327" s="102" t="str">
        <f>IF(AND($AC327="x1",$R327=Basisblatt!$A$85),IF(OR(OR($S327=Basisblatt!$A$51,$S327=Basisblatt!$A$52,$S327=Basisblatt!$A$53,$S327=Basisblatt!$A$54,$S327=Basisblatt!$A$55),AND($T327&lt;&gt;"",$T327&lt;=AG327),AND(U327&lt;&gt;"",$U327&lt;=AH327),$V327=Basisblatt!$A354,$W327=Basisblatt!$A$47)=TRUE,"ja","nein"),"")</f>
        <v/>
      </c>
      <c r="AB327" s="102"/>
      <c r="AC327" s="175" t="str">
        <f t="shared" si="4"/>
        <v>x2</v>
      </c>
      <c r="AD327" s="161"/>
      <c r="AE327" s="19"/>
      <c r="AF327" s="106" t="str">
        <f>IF(AND($AC327="x1",$L327=Basisblatt!$A$85),VLOOKUP($G327,Basisblatt!$A$2:$B$5,2,FALSE),"")</f>
        <v/>
      </c>
      <c r="AG327" s="102" t="str">
        <f>IF(AND($AC327="x1",$R327=Basisblatt!$A$85),Basisblatt!$B$68,"")</f>
        <v/>
      </c>
      <c r="AH327" s="175" t="str">
        <f>IF(AND($AC327="x1",$R327=Basisblatt!$A$85),Basisblatt!$B$69,"")</f>
        <v/>
      </c>
    </row>
    <row r="328" spans="1:34" x14ac:dyDescent="0.25">
      <c r="A328" s="107" t="str">
        <f>IF($AC328="x2","",IF($AC328="x1",IF(OR($L328=Basisblatt!$A$84,$Y328="ja"),"ja","nein"),"N/A"))</f>
        <v/>
      </c>
      <c r="B328" s="192" t="str">
        <f>IF($AC328="x2","",IF($AC328="x1",IF(OR($R328=Basisblatt!$A$84,$AA328="ja"),"ja","nein"),"N/A"))</f>
        <v/>
      </c>
      <c r="C328" s="188"/>
      <c r="D328" s="194"/>
      <c r="E328" s="144"/>
      <c r="F328" s="144"/>
      <c r="G328" s="145"/>
      <c r="H328" s="145"/>
      <c r="I328" s="145"/>
      <c r="J328" s="186"/>
      <c r="K328" s="181"/>
      <c r="L328" s="180" t="str">
        <f>IF($AC328="x1",IF(AND($H328=Basisblatt!$A$11,$J328&gt;=$E$8),Basisblatt!$A$85,Basisblatt!$A$84),"")</f>
        <v/>
      </c>
      <c r="M328" s="145"/>
      <c r="N328" s="145"/>
      <c r="O328" s="145"/>
      <c r="P328" s="178"/>
      <c r="Q328" s="181"/>
      <c r="R328" s="180" t="str">
        <f>IF($AC328="x1",IF(AND($H328=Basisblatt!$A$10,OR($J328&gt;=$E$8,$J328&gt;$E$10)),Basisblatt!$A$85,Basisblatt!$A$84),"")</f>
        <v/>
      </c>
      <c r="S328" s="145"/>
      <c r="T328" s="145"/>
      <c r="U328" s="145"/>
      <c r="V328" s="145"/>
      <c r="W328" s="178"/>
      <c r="X328" s="181"/>
      <c r="Y328" s="180" t="str">
        <f>IF(AND($AC328="x1",$L328=Basisblatt!$A$85),IF(OR($M328=Basisblatt!$A$38,AND($N328&lt;&gt;"",$N328&lt;=$AF328),$O328=Basisblatt!$A$43,AND($J328&lt;=$E$9,$P328=Basisblatt!$A$47))=TRUE,"ja","nein"),"")</f>
        <v/>
      </c>
      <c r="Z328" s="174"/>
      <c r="AA328" s="102" t="str">
        <f>IF(AND($AC328="x1",$R328=Basisblatt!$A$85),IF(OR(OR($S328=Basisblatt!$A$51,$S328=Basisblatt!$A$52,$S328=Basisblatt!$A$53,$S328=Basisblatt!$A$54,$S328=Basisblatt!$A$55),AND($T328&lt;&gt;"",$T328&lt;=AG328),AND(U328&lt;&gt;"",$U328&lt;=AH328),$V328=Basisblatt!$A355,$W328=Basisblatt!$A$47)=TRUE,"ja","nein"),"")</f>
        <v/>
      </c>
      <c r="AB328" s="102"/>
      <c r="AC328" s="175" t="str">
        <f t="shared" si="4"/>
        <v>x2</v>
      </c>
      <c r="AD328" s="161"/>
      <c r="AE328" s="19"/>
      <c r="AF328" s="106" t="str">
        <f>IF(AND($AC328="x1",$L328=Basisblatt!$A$85),VLOOKUP($G328,Basisblatt!$A$2:$B$5,2,FALSE),"")</f>
        <v/>
      </c>
      <c r="AG328" s="102" t="str">
        <f>IF(AND($AC328="x1",$R328=Basisblatt!$A$85),Basisblatt!$B$68,"")</f>
        <v/>
      </c>
      <c r="AH328" s="175" t="str">
        <f>IF(AND($AC328="x1",$R328=Basisblatt!$A$85),Basisblatt!$B$69,"")</f>
        <v/>
      </c>
    </row>
    <row r="329" spans="1:34" x14ac:dyDescent="0.25">
      <c r="A329" s="107" t="str">
        <f>IF($AC329="x2","",IF($AC329="x1",IF(OR($L329=Basisblatt!$A$84,$Y329="ja"),"ja","nein"),"N/A"))</f>
        <v/>
      </c>
      <c r="B329" s="192" t="str">
        <f>IF($AC329="x2","",IF($AC329="x1",IF(OR($R329=Basisblatt!$A$84,$AA329="ja"),"ja","nein"),"N/A"))</f>
        <v/>
      </c>
      <c r="C329" s="188"/>
      <c r="D329" s="194"/>
      <c r="E329" s="144"/>
      <c r="F329" s="144"/>
      <c r="G329" s="145"/>
      <c r="H329" s="145"/>
      <c r="I329" s="145"/>
      <c r="J329" s="186"/>
      <c r="K329" s="181"/>
      <c r="L329" s="180" t="str">
        <f>IF($AC329="x1",IF(AND($H329=Basisblatt!$A$11,$J329&gt;=$E$8),Basisblatt!$A$85,Basisblatt!$A$84),"")</f>
        <v/>
      </c>
      <c r="M329" s="145"/>
      <c r="N329" s="145"/>
      <c r="O329" s="145"/>
      <c r="P329" s="178"/>
      <c r="Q329" s="181"/>
      <c r="R329" s="180" t="str">
        <f>IF($AC329="x1",IF(AND($H329=Basisblatt!$A$10,OR($J329&gt;=$E$8,$J329&gt;$E$10)),Basisblatt!$A$85,Basisblatt!$A$84),"")</f>
        <v/>
      </c>
      <c r="S329" s="145"/>
      <c r="T329" s="145"/>
      <c r="U329" s="145"/>
      <c r="V329" s="145"/>
      <c r="W329" s="178"/>
      <c r="X329" s="181"/>
      <c r="Y329" s="180" t="str">
        <f>IF(AND($AC329="x1",$L329=Basisblatt!$A$85),IF(OR($M329=Basisblatt!$A$38,AND($N329&lt;&gt;"",$N329&lt;=$AF329),$O329=Basisblatt!$A$43,AND($J329&lt;=$E$9,$P329=Basisblatt!$A$47))=TRUE,"ja","nein"),"")</f>
        <v/>
      </c>
      <c r="Z329" s="174"/>
      <c r="AA329" s="102" t="str">
        <f>IF(AND($AC329="x1",$R329=Basisblatt!$A$85),IF(OR(OR($S329=Basisblatt!$A$51,$S329=Basisblatt!$A$52,$S329=Basisblatt!$A$53,$S329=Basisblatt!$A$54,$S329=Basisblatt!$A$55),AND($T329&lt;&gt;"",$T329&lt;=AG329),AND(U329&lt;&gt;"",$U329&lt;=AH329),$V329=Basisblatt!$A356,$W329=Basisblatt!$A$47)=TRUE,"ja","nein"),"")</f>
        <v/>
      </c>
      <c r="AB329" s="102"/>
      <c r="AC329" s="175" t="str">
        <f t="shared" si="4"/>
        <v>x2</v>
      </c>
      <c r="AD329" s="161"/>
      <c r="AE329" s="19"/>
      <c r="AF329" s="106" t="str">
        <f>IF(AND($AC329="x1",$L329=Basisblatt!$A$85),VLOOKUP($G329,Basisblatt!$A$2:$B$5,2,FALSE),"")</f>
        <v/>
      </c>
      <c r="AG329" s="102" t="str">
        <f>IF(AND($AC329="x1",$R329=Basisblatt!$A$85),Basisblatt!$B$68,"")</f>
        <v/>
      </c>
      <c r="AH329" s="175" t="str">
        <f>IF(AND($AC329="x1",$R329=Basisblatt!$A$85),Basisblatt!$B$69,"")</f>
        <v/>
      </c>
    </row>
    <row r="330" spans="1:34" x14ac:dyDescent="0.25">
      <c r="A330" s="107" t="str">
        <f>IF($AC330="x2","",IF($AC330="x1",IF(OR($L330=Basisblatt!$A$84,$Y330="ja"),"ja","nein"),"N/A"))</f>
        <v/>
      </c>
      <c r="B330" s="192" t="str">
        <f>IF($AC330="x2","",IF($AC330="x1",IF(OR($R330=Basisblatt!$A$84,$AA330="ja"),"ja","nein"),"N/A"))</f>
        <v/>
      </c>
      <c r="C330" s="188"/>
      <c r="D330" s="194"/>
      <c r="E330" s="144"/>
      <c r="F330" s="144"/>
      <c r="G330" s="145"/>
      <c r="H330" s="145"/>
      <c r="I330" s="145"/>
      <c r="J330" s="186"/>
      <c r="K330" s="181"/>
      <c r="L330" s="180" t="str">
        <f>IF($AC330="x1",IF(AND($H330=Basisblatt!$A$11,$J330&gt;=$E$8),Basisblatt!$A$85,Basisblatt!$A$84),"")</f>
        <v/>
      </c>
      <c r="M330" s="145"/>
      <c r="N330" s="145"/>
      <c r="O330" s="145"/>
      <c r="P330" s="178"/>
      <c r="Q330" s="181"/>
      <c r="R330" s="180" t="str">
        <f>IF($AC330="x1",IF(AND($H330=Basisblatt!$A$10,OR($J330&gt;=$E$8,$J330&gt;$E$10)),Basisblatt!$A$85,Basisblatt!$A$84),"")</f>
        <v/>
      </c>
      <c r="S330" s="145"/>
      <c r="T330" s="145"/>
      <c r="U330" s="145"/>
      <c r="V330" s="145"/>
      <c r="W330" s="178"/>
      <c r="X330" s="181"/>
      <c r="Y330" s="180" t="str">
        <f>IF(AND($AC330="x1",$L330=Basisblatt!$A$85),IF(OR($M330=Basisblatt!$A$38,AND($N330&lt;&gt;"",$N330&lt;=$AF330),$O330=Basisblatt!$A$43,AND($J330&lt;=$E$9,$P330=Basisblatt!$A$47))=TRUE,"ja","nein"),"")</f>
        <v/>
      </c>
      <c r="Z330" s="174"/>
      <c r="AA330" s="102" t="str">
        <f>IF(AND($AC330="x1",$R330=Basisblatt!$A$85),IF(OR(OR($S330=Basisblatt!$A$51,$S330=Basisblatt!$A$52,$S330=Basisblatt!$A$53,$S330=Basisblatt!$A$54,$S330=Basisblatt!$A$55),AND($T330&lt;&gt;"",$T330&lt;=AG330),AND(U330&lt;&gt;"",$U330&lt;=AH330),$V330=Basisblatt!$A357,$W330=Basisblatt!$A$47)=TRUE,"ja","nein"),"")</f>
        <v/>
      </c>
      <c r="AB330" s="102"/>
      <c r="AC330" s="175" t="str">
        <f t="shared" si="4"/>
        <v>x2</v>
      </c>
      <c r="AD330" s="161"/>
      <c r="AE330" s="19"/>
      <c r="AF330" s="106" t="str">
        <f>IF(AND($AC330="x1",$L330=Basisblatt!$A$85),VLOOKUP($G330,Basisblatt!$A$2:$B$5,2,FALSE),"")</f>
        <v/>
      </c>
      <c r="AG330" s="102" t="str">
        <f>IF(AND($AC330="x1",$R330=Basisblatt!$A$85),Basisblatt!$B$68,"")</f>
        <v/>
      </c>
      <c r="AH330" s="175" t="str">
        <f>IF(AND($AC330="x1",$R330=Basisblatt!$A$85),Basisblatt!$B$69,"")</f>
        <v/>
      </c>
    </row>
    <row r="331" spans="1:34" x14ac:dyDescent="0.25">
      <c r="A331" s="107" t="str">
        <f>IF($AC331="x2","",IF($AC331="x1",IF(OR($L331=Basisblatt!$A$84,$Y331="ja"),"ja","nein"),"N/A"))</f>
        <v/>
      </c>
      <c r="B331" s="192" t="str">
        <f>IF($AC331="x2","",IF($AC331="x1",IF(OR($R331=Basisblatt!$A$84,$AA331="ja"),"ja","nein"),"N/A"))</f>
        <v/>
      </c>
      <c r="C331" s="188"/>
      <c r="D331" s="194"/>
      <c r="E331" s="144"/>
      <c r="F331" s="144"/>
      <c r="G331" s="145"/>
      <c r="H331" s="145"/>
      <c r="I331" s="145"/>
      <c r="J331" s="186"/>
      <c r="K331" s="181"/>
      <c r="L331" s="180" t="str">
        <f>IF($AC331="x1",IF(AND($H331=Basisblatt!$A$11,$J331&gt;=$E$8),Basisblatt!$A$85,Basisblatt!$A$84),"")</f>
        <v/>
      </c>
      <c r="M331" s="145"/>
      <c r="N331" s="145"/>
      <c r="O331" s="145"/>
      <c r="P331" s="178"/>
      <c r="Q331" s="181"/>
      <c r="R331" s="180" t="str">
        <f>IF($AC331="x1",IF(AND($H331=Basisblatt!$A$10,OR($J331&gt;=$E$8,$J331&gt;$E$10)),Basisblatt!$A$85,Basisblatt!$A$84),"")</f>
        <v/>
      </c>
      <c r="S331" s="145"/>
      <c r="T331" s="145"/>
      <c r="U331" s="145"/>
      <c r="V331" s="145"/>
      <c r="W331" s="178"/>
      <c r="X331" s="181"/>
      <c r="Y331" s="180" t="str">
        <f>IF(AND($AC331="x1",$L331=Basisblatt!$A$85),IF(OR($M331=Basisblatt!$A$38,AND($N331&lt;&gt;"",$N331&lt;=$AF331),$O331=Basisblatt!$A$43,AND($J331&lt;=$E$9,$P331=Basisblatt!$A$47))=TRUE,"ja","nein"),"")</f>
        <v/>
      </c>
      <c r="Z331" s="174"/>
      <c r="AA331" s="102" t="str">
        <f>IF(AND($AC331="x1",$R331=Basisblatt!$A$85),IF(OR(OR($S331=Basisblatt!$A$51,$S331=Basisblatt!$A$52,$S331=Basisblatt!$A$53,$S331=Basisblatt!$A$54,$S331=Basisblatt!$A$55),AND($T331&lt;&gt;"",$T331&lt;=AG331),AND(U331&lt;&gt;"",$U331&lt;=AH331),$V331=Basisblatt!$A358,$W331=Basisblatt!$A$47)=TRUE,"ja","nein"),"")</f>
        <v/>
      </c>
      <c r="AB331" s="102"/>
      <c r="AC331" s="175" t="str">
        <f t="shared" si="4"/>
        <v>x2</v>
      </c>
      <c r="AD331" s="161"/>
      <c r="AE331" s="19"/>
      <c r="AF331" s="106" t="str">
        <f>IF(AND($AC331="x1",$L331=Basisblatt!$A$85),VLOOKUP($G331,Basisblatt!$A$2:$B$5,2,FALSE),"")</f>
        <v/>
      </c>
      <c r="AG331" s="102" t="str">
        <f>IF(AND($AC331="x1",$R331=Basisblatt!$A$85),Basisblatt!$B$68,"")</f>
        <v/>
      </c>
      <c r="AH331" s="175" t="str">
        <f>IF(AND($AC331="x1",$R331=Basisblatt!$A$85),Basisblatt!$B$69,"")</f>
        <v/>
      </c>
    </row>
    <row r="332" spans="1:34" x14ac:dyDescent="0.25">
      <c r="A332" s="107" t="str">
        <f>IF($AC332="x2","",IF($AC332="x1",IF(OR($L332=Basisblatt!$A$84,$Y332="ja"),"ja","nein"),"N/A"))</f>
        <v/>
      </c>
      <c r="B332" s="192" t="str">
        <f>IF($AC332="x2","",IF($AC332="x1",IF(OR($R332=Basisblatt!$A$84,$AA332="ja"),"ja","nein"),"N/A"))</f>
        <v/>
      </c>
      <c r="C332" s="188"/>
      <c r="D332" s="194"/>
      <c r="E332" s="144"/>
      <c r="F332" s="144"/>
      <c r="G332" s="145"/>
      <c r="H332" s="145"/>
      <c r="I332" s="145"/>
      <c r="J332" s="186"/>
      <c r="K332" s="181"/>
      <c r="L332" s="180" t="str">
        <f>IF($AC332="x1",IF(AND($H332=Basisblatt!$A$11,$J332&gt;=$E$8),Basisblatt!$A$85,Basisblatt!$A$84),"")</f>
        <v/>
      </c>
      <c r="M332" s="145"/>
      <c r="N332" s="145"/>
      <c r="O332" s="145"/>
      <c r="P332" s="178"/>
      <c r="Q332" s="181"/>
      <c r="R332" s="180" t="str">
        <f>IF($AC332="x1",IF(AND($H332=Basisblatt!$A$10,OR($J332&gt;=$E$8,$J332&gt;$E$10)),Basisblatt!$A$85,Basisblatt!$A$84),"")</f>
        <v/>
      </c>
      <c r="S332" s="145"/>
      <c r="T332" s="145"/>
      <c r="U332" s="145"/>
      <c r="V332" s="145"/>
      <c r="W332" s="178"/>
      <c r="X332" s="181"/>
      <c r="Y332" s="180" t="str">
        <f>IF(AND($AC332="x1",$L332=Basisblatt!$A$85),IF(OR($M332=Basisblatt!$A$38,AND($N332&lt;&gt;"",$N332&lt;=$AF332),$O332=Basisblatt!$A$43,AND($J332&lt;=$E$9,$P332=Basisblatt!$A$47))=TRUE,"ja","nein"),"")</f>
        <v/>
      </c>
      <c r="Z332" s="174"/>
      <c r="AA332" s="102" t="str">
        <f>IF(AND($AC332="x1",$R332=Basisblatt!$A$85),IF(OR(OR($S332=Basisblatt!$A$51,$S332=Basisblatt!$A$52,$S332=Basisblatt!$A$53,$S332=Basisblatt!$A$54,$S332=Basisblatt!$A$55),AND($T332&lt;&gt;"",$T332&lt;=AG332),AND(U332&lt;&gt;"",$U332&lt;=AH332),$V332=Basisblatt!$A359,$W332=Basisblatt!$A$47)=TRUE,"ja","nein"),"")</f>
        <v/>
      </c>
      <c r="AB332" s="102"/>
      <c r="AC332" s="175" t="str">
        <f t="shared" si="4"/>
        <v>x2</v>
      </c>
      <c r="AD332" s="161"/>
      <c r="AE332" s="19"/>
      <c r="AF332" s="106" t="str">
        <f>IF(AND($AC332="x1",$L332=Basisblatt!$A$85),VLOOKUP($G332,Basisblatt!$A$2:$B$5,2,FALSE),"")</f>
        <v/>
      </c>
      <c r="AG332" s="102" t="str">
        <f>IF(AND($AC332="x1",$R332=Basisblatt!$A$85),Basisblatt!$B$68,"")</f>
        <v/>
      </c>
      <c r="AH332" s="175" t="str">
        <f>IF(AND($AC332="x1",$R332=Basisblatt!$A$85),Basisblatt!$B$69,"")</f>
        <v/>
      </c>
    </row>
    <row r="333" spans="1:34" x14ac:dyDescent="0.25">
      <c r="A333" s="107" t="str">
        <f>IF($AC333="x2","",IF($AC333="x1",IF(OR($L333=Basisblatt!$A$84,$Y333="ja"),"ja","nein"),"N/A"))</f>
        <v/>
      </c>
      <c r="B333" s="192" t="str">
        <f>IF($AC333="x2","",IF($AC333="x1",IF(OR($R333=Basisblatt!$A$84,$AA333="ja"),"ja","nein"),"N/A"))</f>
        <v/>
      </c>
      <c r="C333" s="188"/>
      <c r="D333" s="194"/>
      <c r="E333" s="144"/>
      <c r="F333" s="144"/>
      <c r="G333" s="145"/>
      <c r="H333" s="145"/>
      <c r="I333" s="145"/>
      <c r="J333" s="186"/>
      <c r="K333" s="181"/>
      <c r="L333" s="180" t="str">
        <f>IF($AC333="x1",IF(AND($H333=Basisblatt!$A$11,$J333&gt;=$E$8),Basisblatt!$A$85,Basisblatt!$A$84),"")</f>
        <v/>
      </c>
      <c r="M333" s="145"/>
      <c r="N333" s="145"/>
      <c r="O333" s="145"/>
      <c r="P333" s="178"/>
      <c r="Q333" s="181"/>
      <c r="R333" s="180" t="str">
        <f>IF($AC333="x1",IF(AND($H333=Basisblatt!$A$10,OR($J333&gt;=$E$8,$J333&gt;$E$10)),Basisblatt!$A$85,Basisblatt!$A$84),"")</f>
        <v/>
      </c>
      <c r="S333" s="145"/>
      <c r="T333" s="145"/>
      <c r="U333" s="145"/>
      <c r="V333" s="145"/>
      <c r="W333" s="178"/>
      <c r="X333" s="181"/>
      <c r="Y333" s="180" t="str">
        <f>IF(AND($AC333="x1",$L333=Basisblatt!$A$85),IF(OR($M333=Basisblatt!$A$38,AND($N333&lt;&gt;"",$N333&lt;=$AF333),$O333=Basisblatt!$A$43,AND($J333&lt;=$E$9,$P333=Basisblatt!$A$47))=TRUE,"ja","nein"),"")</f>
        <v/>
      </c>
      <c r="Z333" s="174"/>
      <c r="AA333" s="102" t="str">
        <f>IF(AND($AC333="x1",$R333=Basisblatt!$A$85),IF(OR(OR($S333=Basisblatt!$A$51,$S333=Basisblatt!$A$52,$S333=Basisblatt!$A$53,$S333=Basisblatt!$A$54,$S333=Basisblatt!$A$55),AND($T333&lt;&gt;"",$T333&lt;=AG333),AND(U333&lt;&gt;"",$U333&lt;=AH333),$V333=Basisblatt!$A360,$W333=Basisblatt!$A$47)=TRUE,"ja","nein"),"")</f>
        <v/>
      </c>
      <c r="AB333" s="102"/>
      <c r="AC333" s="175" t="str">
        <f t="shared" si="4"/>
        <v>x2</v>
      </c>
      <c r="AD333" s="161"/>
      <c r="AE333" s="19"/>
      <c r="AF333" s="106" t="str">
        <f>IF(AND($AC333="x1",$L333=Basisblatt!$A$85),VLOOKUP($G333,Basisblatt!$A$2:$B$5,2,FALSE),"")</f>
        <v/>
      </c>
      <c r="AG333" s="102" t="str">
        <f>IF(AND($AC333="x1",$R333=Basisblatt!$A$85),Basisblatt!$B$68,"")</f>
        <v/>
      </c>
      <c r="AH333" s="175" t="str">
        <f>IF(AND($AC333="x1",$R333=Basisblatt!$A$85),Basisblatt!$B$69,"")</f>
        <v/>
      </c>
    </row>
    <row r="334" spans="1:34" x14ac:dyDescent="0.25">
      <c r="A334" s="107" t="str">
        <f>IF($AC334="x2","",IF($AC334="x1",IF(OR($L334=Basisblatt!$A$84,$Y334="ja"),"ja","nein"),"N/A"))</f>
        <v/>
      </c>
      <c r="B334" s="192" t="str">
        <f>IF($AC334="x2","",IF($AC334="x1",IF(OR($R334=Basisblatt!$A$84,$AA334="ja"),"ja","nein"),"N/A"))</f>
        <v/>
      </c>
      <c r="C334" s="188"/>
      <c r="D334" s="194"/>
      <c r="E334" s="144"/>
      <c r="F334" s="144"/>
      <c r="G334" s="145"/>
      <c r="H334" s="145"/>
      <c r="I334" s="145"/>
      <c r="J334" s="186"/>
      <c r="K334" s="181"/>
      <c r="L334" s="180" t="str">
        <f>IF($AC334="x1",IF(AND($H334=Basisblatt!$A$11,$J334&gt;=$E$8),Basisblatt!$A$85,Basisblatt!$A$84),"")</f>
        <v/>
      </c>
      <c r="M334" s="145"/>
      <c r="N334" s="145"/>
      <c r="O334" s="145"/>
      <c r="P334" s="178"/>
      <c r="Q334" s="181"/>
      <c r="R334" s="180" t="str">
        <f>IF($AC334="x1",IF(AND($H334=Basisblatt!$A$10,OR($J334&gt;=$E$8,$J334&gt;$E$10)),Basisblatt!$A$85,Basisblatt!$A$84),"")</f>
        <v/>
      </c>
      <c r="S334" s="145"/>
      <c r="T334" s="145"/>
      <c r="U334" s="145"/>
      <c r="V334" s="145"/>
      <c r="W334" s="178"/>
      <c r="X334" s="181"/>
      <c r="Y334" s="180" t="str">
        <f>IF(AND($AC334="x1",$L334=Basisblatt!$A$85),IF(OR($M334=Basisblatt!$A$38,AND($N334&lt;&gt;"",$N334&lt;=$AF334),$O334=Basisblatt!$A$43,AND($J334&lt;=$E$9,$P334=Basisblatt!$A$47))=TRUE,"ja","nein"),"")</f>
        <v/>
      </c>
      <c r="Z334" s="174"/>
      <c r="AA334" s="102" t="str">
        <f>IF(AND($AC334="x1",$R334=Basisblatt!$A$85),IF(OR(OR($S334=Basisblatt!$A$51,$S334=Basisblatt!$A$52,$S334=Basisblatt!$A$53,$S334=Basisblatt!$A$54,$S334=Basisblatt!$A$55),AND($T334&lt;&gt;"",$T334&lt;=AG334),AND(U334&lt;&gt;"",$U334&lt;=AH334),$V334=Basisblatt!$A361,$W334=Basisblatt!$A$47)=TRUE,"ja","nein"),"")</f>
        <v/>
      </c>
      <c r="AB334" s="102"/>
      <c r="AC334" s="175" t="str">
        <f t="shared" si="4"/>
        <v>x2</v>
      </c>
      <c r="AD334" s="161"/>
      <c r="AE334" s="19"/>
      <c r="AF334" s="106" t="str">
        <f>IF(AND($AC334="x1",$L334=Basisblatt!$A$85),VLOOKUP($G334,Basisblatt!$A$2:$B$5,2,FALSE),"")</f>
        <v/>
      </c>
      <c r="AG334" s="102" t="str">
        <f>IF(AND($AC334="x1",$R334=Basisblatt!$A$85),Basisblatt!$B$68,"")</f>
        <v/>
      </c>
      <c r="AH334" s="175" t="str">
        <f>IF(AND($AC334="x1",$R334=Basisblatt!$A$85),Basisblatt!$B$69,"")</f>
        <v/>
      </c>
    </row>
    <row r="335" spans="1:34" x14ac:dyDescent="0.25">
      <c r="A335" s="107" t="str">
        <f>IF($AC335="x2","",IF($AC335="x1",IF(OR($L335=Basisblatt!$A$84,$Y335="ja"),"ja","nein"),"N/A"))</f>
        <v/>
      </c>
      <c r="B335" s="192" t="str">
        <f>IF($AC335="x2","",IF($AC335="x1",IF(OR($R335=Basisblatt!$A$84,$AA335="ja"),"ja","nein"),"N/A"))</f>
        <v/>
      </c>
      <c r="C335" s="188"/>
      <c r="D335" s="194"/>
      <c r="E335" s="144"/>
      <c r="F335" s="144"/>
      <c r="G335" s="145"/>
      <c r="H335" s="145"/>
      <c r="I335" s="145"/>
      <c r="J335" s="186"/>
      <c r="K335" s="181"/>
      <c r="L335" s="180" t="str">
        <f>IF($AC335="x1",IF(AND($H335=Basisblatt!$A$11,$J335&gt;=$E$8),Basisblatt!$A$85,Basisblatt!$A$84),"")</f>
        <v/>
      </c>
      <c r="M335" s="145"/>
      <c r="N335" s="145"/>
      <c r="O335" s="145"/>
      <c r="P335" s="178"/>
      <c r="Q335" s="181"/>
      <c r="R335" s="180" t="str">
        <f>IF($AC335="x1",IF(AND($H335=Basisblatt!$A$10,OR($J335&gt;=$E$8,$J335&gt;$E$10)),Basisblatt!$A$85,Basisblatt!$A$84),"")</f>
        <v/>
      </c>
      <c r="S335" s="145"/>
      <c r="T335" s="145"/>
      <c r="U335" s="145"/>
      <c r="V335" s="145"/>
      <c r="W335" s="178"/>
      <c r="X335" s="181"/>
      <c r="Y335" s="180" t="str">
        <f>IF(AND($AC335="x1",$L335=Basisblatt!$A$85),IF(OR($M335=Basisblatt!$A$38,AND($N335&lt;&gt;"",$N335&lt;=$AF335),$O335=Basisblatt!$A$43,AND($J335&lt;=$E$9,$P335=Basisblatt!$A$47))=TRUE,"ja","nein"),"")</f>
        <v/>
      </c>
      <c r="Z335" s="174"/>
      <c r="AA335" s="102" t="str">
        <f>IF(AND($AC335="x1",$R335=Basisblatt!$A$85),IF(OR(OR($S335=Basisblatt!$A$51,$S335=Basisblatt!$A$52,$S335=Basisblatt!$A$53,$S335=Basisblatt!$A$54,$S335=Basisblatt!$A$55),AND($T335&lt;&gt;"",$T335&lt;=AG335),AND(U335&lt;&gt;"",$U335&lt;=AH335),$V335=Basisblatt!$A362,$W335=Basisblatt!$A$47)=TRUE,"ja","nein"),"")</f>
        <v/>
      </c>
      <c r="AB335" s="102"/>
      <c r="AC335" s="175" t="str">
        <f t="shared" si="4"/>
        <v>x2</v>
      </c>
      <c r="AD335" s="161"/>
      <c r="AE335" s="19"/>
      <c r="AF335" s="106" t="str">
        <f>IF(AND($AC335="x1",$L335=Basisblatt!$A$85),VLOOKUP($G335,Basisblatt!$A$2:$B$5,2,FALSE),"")</f>
        <v/>
      </c>
      <c r="AG335" s="102" t="str">
        <f>IF(AND($AC335="x1",$R335=Basisblatt!$A$85),Basisblatt!$B$68,"")</f>
        <v/>
      </c>
      <c r="AH335" s="175" t="str">
        <f>IF(AND($AC335="x1",$R335=Basisblatt!$A$85),Basisblatt!$B$69,"")</f>
        <v/>
      </c>
    </row>
    <row r="336" spans="1:34" x14ac:dyDescent="0.25">
      <c r="A336" s="107" t="str">
        <f>IF($AC336="x2","",IF($AC336="x1",IF(OR($L336=Basisblatt!$A$84,$Y336="ja"),"ja","nein"),"N/A"))</f>
        <v/>
      </c>
      <c r="B336" s="192" t="str">
        <f>IF($AC336="x2","",IF($AC336="x1",IF(OR($R336=Basisblatt!$A$84,$AA336="ja"),"ja","nein"),"N/A"))</f>
        <v/>
      </c>
      <c r="C336" s="188"/>
      <c r="D336" s="194"/>
      <c r="E336" s="144"/>
      <c r="F336" s="144"/>
      <c r="G336" s="145"/>
      <c r="H336" s="145"/>
      <c r="I336" s="145"/>
      <c r="J336" s="186"/>
      <c r="K336" s="181"/>
      <c r="L336" s="180" t="str">
        <f>IF($AC336="x1",IF(AND($H336=Basisblatt!$A$11,$J336&gt;=$E$8),Basisblatt!$A$85,Basisblatt!$A$84),"")</f>
        <v/>
      </c>
      <c r="M336" s="145"/>
      <c r="N336" s="145"/>
      <c r="O336" s="145"/>
      <c r="P336" s="178"/>
      <c r="Q336" s="181"/>
      <c r="R336" s="180" t="str">
        <f>IF($AC336="x1",IF(AND($H336=Basisblatt!$A$10,OR($J336&gt;=$E$8,$J336&gt;$E$10)),Basisblatt!$A$85,Basisblatt!$A$84),"")</f>
        <v/>
      </c>
      <c r="S336" s="145"/>
      <c r="T336" s="145"/>
      <c r="U336" s="145"/>
      <c r="V336" s="145"/>
      <c r="W336" s="178"/>
      <c r="X336" s="181"/>
      <c r="Y336" s="180" t="str">
        <f>IF(AND($AC336="x1",$L336=Basisblatt!$A$85),IF(OR($M336=Basisblatt!$A$38,AND($N336&lt;&gt;"",$N336&lt;=$AF336),$O336=Basisblatt!$A$43,AND($J336&lt;=$E$9,$P336=Basisblatt!$A$47))=TRUE,"ja","nein"),"")</f>
        <v/>
      </c>
      <c r="Z336" s="174"/>
      <c r="AA336" s="102" t="str">
        <f>IF(AND($AC336="x1",$R336=Basisblatt!$A$85),IF(OR(OR($S336=Basisblatt!$A$51,$S336=Basisblatt!$A$52,$S336=Basisblatt!$A$53,$S336=Basisblatt!$A$54,$S336=Basisblatt!$A$55),AND($T336&lt;&gt;"",$T336&lt;=AG336),AND(U336&lt;&gt;"",$U336&lt;=AH336),$V336=Basisblatt!$A363,$W336=Basisblatt!$A$47)=TRUE,"ja","nein"),"")</f>
        <v/>
      </c>
      <c r="AB336" s="102"/>
      <c r="AC336" s="175" t="str">
        <f t="shared" si="4"/>
        <v>x2</v>
      </c>
      <c r="AD336" s="161"/>
      <c r="AE336" s="19"/>
      <c r="AF336" s="106" t="str">
        <f>IF(AND($AC336="x1",$L336=Basisblatt!$A$85),VLOOKUP($G336,Basisblatt!$A$2:$B$5,2,FALSE),"")</f>
        <v/>
      </c>
      <c r="AG336" s="102" t="str">
        <f>IF(AND($AC336="x1",$R336=Basisblatt!$A$85),Basisblatt!$B$68,"")</f>
        <v/>
      </c>
      <c r="AH336" s="175" t="str">
        <f>IF(AND($AC336="x1",$R336=Basisblatt!$A$85),Basisblatt!$B$69,"")</f>
        <v/>
      </c>
    </row>
    <row r="337" spans="1:34" x14ac:dyDescent="0.25">
      <c r="A337" s="107" t="str">
        <f>IF($AC337="x2","",IF($AC337="x1",IF(OR($L337=Basisblatt!$A$84,$Y337="ja"),"ja","nein"),"N/A"))</f>
        <v/>
      </c>
      <c r="B337" s="192" t="str">
        <f>IF($AC337="x2","",IF($AC337="x1",IF(OR($R337=Basisblatt!$A$84,$AA337="ja"),"ja","nein"),"N/A"))</f>
        <v/>
      </c>
      <c r="C337" s="188"/>
      <c r="D337" s="194"/>
      <c r="E337" s="144"/>
      <c r="F337" s="144"/>
      <c r="G337" s="145"/>
      <c r="H337" s="145"/>
      <c r="I337" s="145"/>
      <c r="J337" s="186"/>
      <c r="K337" s="181"/>
      <c r="L337" s="180" t="str">
        <f>IF($AC337="x1",IF(AND($H337=Basisblatt!$A$11,$J337&gt;=$E$8),Basisblatt!$A$85,Basisblatt!$A$84),"")</f>
        <v/>
      </c>
      <c r="M337" s="145"/>
      <c r="N337" s="145"/>
      <c r="O337" s="145"/>
      <c r="P337" s="178"/>
      <c r="Q337" s="181"/>
      <c r="R337" s="180" t="str">
        <f>IF($AC337="x1",IF(AND($H337=Basisblatt!$A$10,OR($J337&gt;=$E$8,$J337&gt;$E$10)),Basisblatt!$A$85,Basisblatt!$A$84),"")</f>
        <v/>
      </c>
      <c r="S337" s="145"/>
      <c r="T337" s="145"/>
      <c r="U337" s="145"/>
      <c r="V337" s="145"/>
      <c r="W337" s="178"/>
      <c r="X337" s="181"/>
      <c r="Y337" s="180" t="str">
        <f>IF(AND($AC337="x1",$L337=Basisblatt!$A$85),IF(OR($M337=Basisblatt!$A$38,AND($N337&lt;&gt;"",$N337&lt;=$AF337),$O337=Basisblatt!$A$43,AND($J337&lt;=$E$9,$P337=Basisblatt!$A$47))=TRUE,"ja","nein"),"")</f>
        <v/>
      </c>
      <c r="Z337" s="174"/>
      <c r="AA337" s="102" t="str">
        <f>IF(AND($AC337="x1",$R337=Basisblatt!$A$85),IF(OR(OR($S337=Basisblatt!$A$51,$S337=Basisblatt!$A$52,$S337=Basisblatt!$A$53,$S337=Basisblatt!$A$54,$S337=Basisblatt!$A$55),AND($T337&lt;&gt;"",$T337&lt;=AG337),AND(U337&lt;&gt;"",$U337&lt;=AH337),$V337=Basisblatt!$A364,$W337=Basisblatt!$A$47)=TRUE,"ja","nein"),"")</f>
        <v/>
      </c>
      <c r="AB337" s="102"/>
      <c r="AC337" s="175" t="str">
        <f t="shared" ref="AC337:AC400" si="5">IF(COUNTA($D337:$J337)=7,"x1",IF(COUNTA($D337:$J337)=0,"x2","o"))</f>
        <v>x2</v>
      </c>
      <c r="AD337" s="161"/>
      <c r="AE337" s="19"/>
      <c r="AF337" s="106" t="str">
        <f>IF(AND($AC337="x1",$L337=Basisblatt!$A$85),VLOOKUP($G337,Basisblatt!$A$2:$B$5,2,FALSE),"")</f>
        <v/>
      </c>
      <c r="AG337" s="102" t="str">
        <f>IF(AND($AC337="x1",$R337=Basisblatt!$A$85),Basisblatt!$B$68,"")</f>
        <v/>
      </c>
      <c r="AH337" s="175" t="str">
        <f>IF(AND($AC337="x1",$R337=Basisblatt!$A$85),Basisblatt!$B$69,"")</f>
        <v/>
      </c>
    </row>
    <row r="338" spans="1:34" x14ac:dyDescent="0.25">
      <c r="A338" s="107" t="str">
        <f>IF($AC338="x2","",IF($AC338="x1",IF(OR($L338=Basisblatt!$A$84,$Y338="ja"),"ja","nein"),"N/A"))</f>
        <v/>
      </c>
      <c r="B338" s="192" t="str">
        <f>IF($AC338="x2","",IF($AC338="x1",IF(OR($R338=Basisblatt!$A$84,$AA338="ja"),"ja","nein"),"N/A"))</f>
        <v/>
      </c>
      <c r="C338" s="188"/>
      <c r="D338" s="194"/>
      <c r="E338" s="144"/>
      <c r="F338" s="144"/>
      <c r="G338" s="145"/>
      <c r="H338" s="145"/>
      <c r="I338" s="145"/>
      <c r="J338" s="186"/>
      <c r="K338" s="181"/>
      <c r="L338" s="180" t="str">
        <f>IF($AC338="x1",IF(AND($H338=Basisblatt!$A$11,$J338&gt;=$E$8),Basisblatt!$A$85,Basisblatt!$A$84),"")</f>
        <v/>
      </c>
      <c r="M338" s="145"/>
      <c r="N338" s="145"/>
      <c r="O338" s="145"/>
      <c r="P338" s="178"/>
      <c r="Q338" s="181"/>
      <c r="R338" s="180" t="str">
        <f>IF($AC338="x1",IF(AND($H338=Basisblatt!$A$10,OR($J338&gt;=$E$8,$J338&gt;$E$10)),Basisblatt!$A$85,Basisblatt!$A$84),"")</f>
        <v/>
      </c>
      <c r="S338" s="145"/>
      <c r="T338" s="145"/>
      <c r="U338" s="145"/>
      <c r="V338" s="145"/>
      <c r="W338" s="178"/>
      <c r="X338" s="181"/>
      <c r="Y338" s="180" t="str">
        <f>IF(AND($AC338="x1",$L338=Basisblatt!$A$85),IF(OR($M338=Basisblatt!$A$38,AND($N338&lt;&gt;"",$N338&lt;=$AF338),$O338=Basisblatt!$A$43,AND($J338&lt;=$E$9,$P338=Basisblatt!$A$47))=TRUE,"ja","nein"),"")</f>
        <v/>
      </c>
      <c r="Z338" s="174"/>
      <c r="AA338" s="102" t="str">
        <f>IF(AND($AC338="x1",$R338=Basisblatt!$A$85),IF(OR(OR($S338=Basisblatt!$A$51,$S338=Basisblatt!$A$52,$S338=Basisblatt!$A$53,$S338=Basisblatt!$A$54,$S338=Basisblatt!$A$55),AND($T338&lt;&gt;"",$T338&lt;=AG338),AND(U338&lt;&gt;"",$U338&lt;=AH338),$V338=Basisblatt!$A365,$W338=Basisblatt!$A$47)=TRUE,"ja","nein"),"")</f>
        <v/>
      </c>
      <c r="AB338" s="102"/>
      <c r="AC338" s="175" t="str">
        <f t="shared" si="5"/>
        <v>x2</v>
      </c>
      <c r="AD338" s="161"/>
      <c r="AE338" s="19"/>
      <c r="AF338" s="106" t="str">
        <f>IF(AND($AC338="x1",$L338=Basisblatt!$A$85),VLOOKUP($G338,Basisblatt!$A$2:$B$5,2,FALSE),"")</f>
        <v/>
      </c>
      <c r="AG338" s="102" t="str">
        <f>IF(AND($AC338="x1",$R338=Basisblatt!$A$85),Basisblatt!$B$68,"")</f>
        <v/>
      </c>
      <c r="AH338" s="175" t="str">
        <f>IF(AND($AC338="x1",$R338=Basisblatt!$A$85),Basisblatt!$B$69,"")</f>
        <v/>
      </c>
    </row>
    <row r="339" spans="1:34" x14ac:dyDescent="0.25">
      <c r="A339" s="107" t="str">
        <f>IF($AC339="x2","",IF($AC339="x1",IF(OR($L339=Basisblatt!$A$84,$Y339="ja"),"ja","nein"),"N/A"))</f>
        <v/>
      </c>
      <c r="B339" s="192" t="str">
        <f>IF($AC339="x2","",IF($AC339="x1",IF(OR($R339=Basisblatt!$A$84,$AA339="ja"),"ja","nein"),"N/A"))</f>
        <v/>
      </c>
      <c r="C339" s="188"/>
      <c r="D339" s="194"/>
      <c r="E339" s="144"/>
      <c r="F339" s="144"/>
      <c r="G339" s="145"/>
      <c r="H339" s="145"/>
      <c r="I339" s="145"/>
      <c r="J339" s="186"/>
      <c r="K339" s="181"/>
      <c r="L339" s="180" t="str">
        <f>IF($AC339="x1",IF(AND($H339=Basisblatt!$A$11,$J339&gt;=$E$8),Basisblatt!$A$85,Basisblatt!$A$84),"")</f>
        <v/>
      </c>
      <c r="M339" s="145"/>
      <c r="N339" s="145"/>
      <c r="O339" s="145"/>
      <c r="P339" s="178"/>
      <c r="Q339" s="181"/>
      <c r="R339" s="180" t="str">
        <f>IF($AC339="x1",IF(AND($H339=Basisblatt!$A$10,OR($J339&gt;=$E$8,$J339&gt;$E$10)),Basisblatt!$A$85,Basisblatt!$A$84),"")</f>
        <v/>
      </c>
      <c r="S339" s="145"/>
      <c r="T339" s="145"/>
      <c r="U339" s="145"/>
      <c r="V339" s="145"/>
      <c r="W339" s="178"/>
      <c r="X339" s="181"/>
      <c r="Y339" s="180" t="str">
        <f>IF(AND($AC339="x1",$L339=Basisblatt!$A$85),IF(OR($M339=Basisblatt!$A$38,AND($N339&lt;&gt;"",$N339&lt;=$AF339),$O339=Basisblatt!$A$43,AND($J339&lt;=$E$9,$P339=Basisblatt!$A$47))=TRUE,"ja","nein"),"")</f>
        <v/>
      </c>
      <c r="Z339" s="174"/>
      <c r="AA339" s="102" t="str">
        <f>IF(AND($AC339="x1",$R339=Basisblatt!$A$85),IF(OR(OR($S339=Basisblatt!$A$51,$S339=Basisblatt!$A$52,$S339=Basisblatt!$A$53,$S339=Basisblatt!$A$54,$S339=Basisblatt!$A$55),AND($T339&lt;&gt;"",$T339&lt;=AG339),AND(U339&lt;&gt;"",$U339&lt;=AH339),$V339=Basisblatt!$A366,$W339=Basisblatt!$A$47)=TRUE,"ja","nein"),"")</f>
        <v/>
      </c>
      <c r="AB339" s="102"/>
      <c r="AC339" s="175" t="str">
        <f t="shared" si="5"/>
        <v>x2</v>
      </c>
      <c r="AD339" s="161"/>
      <c r="AE339" s="19"/>
      <c r="AF339" s="106" t="str">
        <f>IF(AND($AC339="x1",$L339=Basisblatt!$A$85),VLOOKUP($G339,Basisblatt!$A$2:$B$5,2,FALSE),"")</f>
        <v/>
      </c>
      <c r="AG339" s="102" t="str">
        <f>IF(AND($AC339="x1",$R339=Basisblatt!$A$85),Basisblatt!$B$68,"")</f>
        <v/>
      </c>
      <c r="AH339" s="175" t="str">
        <f>IF(AND($AC339="x1",$R339=Basisblatt!$A$85),Basisblatt!$B$69,"")</f>
        <v/>
      </c>
    </row>
    <row r="340" spans="1:34" x14ac:dyDescent="0.25">
      <c r="A340" s="107" t="str">
        <f>IF($AC340="x2","",IF($AC340="x1",IF(OR($L340=Basisblatt!$A$84,$Y340="ja"),"ja","nein"),"N/A"))</f>
        <v/>
      </c>
      <c r="B340" s="192" t="str">
        <f>IF($AC340="x2","",IF($AC340="x1",IF(OR($R340=Basisblatt!$A$84,$AA340="ja"),"ja","nein"),"N/A"))</f>
        <v/>
      </c>
      <c r="C340" s="188"/>
      <c r="D340" s="194"/>
      <c r="E340" s="144"/>
      <c r="F340" s="144"/>
      <c r="G340" s="145"/>
      <c r="H340" s="145"/>
      <c r="I340" s="145"/>
      <c r="J340" s="186"/>
      <c r="K340" s="181"/>
      <c r="L340" s="180" t="str">
        <f>IF($AC340="x1",IF(AND($H340=Basisblatt!$A$11,$J340&gt;=$E$8),Basisblatt!$A$85,Basisblatt!$A$84),"")</f>
        <v/>
      </c>
      <c r="M340" s="145"/>
      <c r="N340" s="145"/>
      <c r="O340" s="145"/>
      <c r="P340" s="178"/>
      <c r="Q340" s="181"/>
      <c r="R340" s="180" t="str">
        <f>IF($AC340="x1",IF(AND($H340=Basisblatt!$A$10,OR($J340&gt;=$E$8,$J340&gt;$E$10)),Basisblatt!$A$85,Basisblatt!$A$84),"")</f>
        <v/>
      </c>
      <c r="S340" s="145"/>
      <c r="T340" s="145"/>
      <c r="U340" s="145"/>
      <c r="V340" s="145"/>
      <c r="W340" s="178"/>
      <c r="X340" s="181"/>
      <c r="Y340" s="180" t="str">
        <f>IF(AND($AC340="x1",$L340=Basisblatt!$A$85),IF(OR($M340=Basisblatt!$A$38,AND($N340&lt;&gt;"",$N340&lt;=$AF340),$O340=Basisblatt!$A$43,AND($J340&lt;=$E$9,$P340=Basisblatt!$A$47))=TRUE,"ja","nein"),"")</f>
        <v/>
      </c>
      <c r="Z340" s="174"/>
      <c r="AA340" s="102" t="str">
        <f>IF(AND($AC340="x1",$R340=Basisblatt!$A$85),IF(OR(OR($S340=Basisblatt!$A$51,$S340=Basisblatt!$A$52,$S340=Basisblatt!$A$53,$S340=Basisblatt!$A$54,$S340=Basisblatt!$A$55),AND($T340&lt;&gt;"",$T340&lt;=AG340),AND(U340&lt;&gt;"",$U340&lt;=AH340),$V340=Basisblatt!$A367,$W340=Basisblatt!$A$47)=TRUE,"ja","nein"),"")</f>
        <v/>
      </c>
      <c r="AB340" s="102"/>
      <c r="AC340" s="175" t="str">
        <f t="shared" si="5"/>
        <v>x2</v>
      </c>
      <c r="AD340" s="161"/>
      <c r="AE340" s="19"/>
      <c r="AF340" s="106" t="str">
        <f>IF(AND($AC340="x1",$L340=Basisblatt!$A$85),VLOOKUP($G340,Basisblatt!$A$2:$B$5,2,FALSE),"")</f>
        <v/>
      </c>
      <c r="AG340" s="102" t="str">
        <f>IF(AND($AC340="x1",$R340=Basisblatt!$A$85),Basisblatt!$B$68,"")</f>
        <v/>
      </c>
      <c r="AH340" s="175" t="str">
        <f>IF(AND($AC340="x1",$R340=Basisblatt!$A$85),Basisblatt!$B$69,"")</f>
        <v/>
      </c>
    </row>
    <row r="341" spans="1:34" x14ac:dyDescent="0.25">
      <c r="A341" s="107" t="str">
        <f>IF($AC341="x2","",IF($AC341="x1",IF(OR($L341=Basisblatt!$A$84,$Y341="ja"),"ja","nein"),"N/A"))</f>
        <v/>
      </c>
      <c r="B341" s="192" t="str">
        <f>IF($AC341="x2","",IF($AC341="x1",IF(OR($R341=Basisblatt!$A$84,$AA341="ja"),"ja","nein"),"N/A"))</f>
        <v/>
      </c>
      <c r="C341" s="188"/>
      <c r="D341" s="194"/>
      <c r="E341" s="144"/>
      <c r="F341" s="144"/>
      <c r="G341" s="145"/>
      <c r="H341" s="145"/>
      <c r="I341" s="145"/>
      <c r="J341" s="186"/>
      <c r="K341" s="181"/>
      <c r="L341" s="180" t="str">
        <f>IF($AC341="x1",IF(AND($H341=Basisblatt!$A$11,$J341&gt;=$E$8),Basisblatt!$A$85,Basisblatt!$A$84),"")</f>
        <v/>
      </c>
      <c r="M341" s="145"/>
      <c r="N341" s="145"/>
      <c r="O341" s="145"/>
      <c r="P341" s="178"/>
      <c r="Q341" s="181"/>
      <c r="R341" s="180" t="str">
        <f>IF($AC341="x1",IF(AND($H341=Basisblatt!$A$10,OR($J341&gt;=$E$8,$J341&gt;$E$10)),Basisblatt!$A$85,Basisblatt!$A$84),"")</f>
        <v/>
      </c>
      <c r="S341" s="145"/>
      <c r="T341" s="145"/>
      <c r="U341" s="145"/>
      <c r="V341" s="145"/>
      <c r="W341" s="178"/>
      <c r="X341" s="181"/>
      <c r="Y341" s="180" t="str">
        <f>IF(AND($AC341="x1",$L341=Basisblatt!$A$85),IF(OR($M341=Basisblatt!$A$38,AND($N341&lt;&gt;"",$N341&lt;=$AF341),$O341=Basisblatt!$A$43,AND($J341&lt;=$E$9,$P341=Basisblatt!$A$47))=TRUE,"ja","nein"),"")</f>
        <v/>
      </c>
      <c r="Z341" s="174"/>
      <c r="AA341" s="102" t="str">
        <f>IF(AND($AC341="x1",$R341=Basisblatt!$A$85),IF(OR(OR($S341=Basisblatt!$A$51,$S341=Basisblatt!$A$52,$S341=Basisblatt!$A$53,$S341=Basisblatt!$A$54,$S341=Basisblatt!$A$55),AND($T341&lt;&gt;"",$T341&lt;=AG341),AND(U341&lt;&gt;"",$U341&lt;=AH341),$V341=Basisblatt!$A368,$W341=Basisblatt!$A$47)=TRUE,"ja","nein"),"")</f>
        <v/>
      </c>
      <c r="AB341" s="102"/>
      <c r="AC341" s="175" t="str">
        <f t="shared" si="5"/>
        <v>x2</v>
      </c>
      <c r="AD341" s="161"/>
      <c r="AE341" s="19"/>
      <c r="AF341" s="106" t="str">
        <f>IF(AND($AC341="x1",$L341=Basisblatt!$A$85),VLOOKUP($G341,Basisblatt!$A$2:$B$5,2,FALSE),"")</f>
        <v/>
      </c>
      <c r="AG341" s="102" t="str">
        <f>IF(AND($AC341="x1",$R341=Basisblatt!$A$85),Basisblatt!$B$68,"")</f>
        <v/>
      </c>
      <c r="AH341" s="175" t="str">
        <f>IF(AND($AC341="x1",$R341=Basisblatt!$A$85),Basisblatt!$B$69,"")</f>
        <v/>
      </c>
    </row>
    <row r="342" spans="1:34" x14ac:dyDescent="0.25">
      <c r="A342" s="107" t="str">
        <f>IF($AC342="x2","",IF($AC342="x1",IF(OR($L342=Basisblatt!$A$84,$Y342="ja"),"ja","nein"),"N/A"))</f>
        <v/>
      </c>
      <c r="B342" s="192" t="str">
        <f>IF($AC342="x2","",IF($AC342="x1",IF(OR($R342=Basisblatt!$A$84,$AA342="ja"),"ja","nein"),"N/A"))</f>
        <v/>
      </c>
      <c r="C342" s="188"/>
      <c r="D342" s="194"/>
      <c r="E342" s="144"/>
      <c r="F342" s="144"/>
      <c r="G342" s="145"/>
      <c r="H342" s="145"/>
      <c r="I342" s="145"/>
      <c r="J342" s="186"/>
      <c r="K342" s="181"/>
      <c r="L342" s="180" t="str">
        <f>IF($AC342="x1",IF(AND($H342=Basisblatt!$A$11,$J342&gt;=$E$8),Basisblatt!$A$85,Basisblatt!$A$84),"")</f>
        <v/>
      </c>
      <c r="M342" s="145"/>
      <c r="N342" s="145"/>
      <c r="O342" s="145"/>
      <c r="P342" s="178"/>
      <c r="Q342" s="181"/>
      <c r="R342" s="180" t="str">
        <f>IF($AC342="x1",IF(AND($H342=Basisblatt!$A$10,OR($J342&gt;=$E$8,$J342&gt;$E$10)),Basisblatt!$A$85,Basisblatt!$A$84),"")</f>
        <v/>
      </c>
      <c r="S342" s="145"/>
      <c r="T342" s="145"/>
      <c r="U342" s="145"/>
      <c r="V342" s="145"/>
      <c r="W342" s="178"/>
      <c r="X342" s="181"/>
      <c r="Y342" s="180" t="str">
        <f>IF(AND($AC342="x1",$L342=Basisblatt!$A$85),IF(OR($M342=Basisblatt!$A$38,AND($N342&lt;&gt;"",$N342&lt;=$AF342),$O342=Basisblatt!$A$43,AND($J342&lt;=$E$9,$P342=Basisblatt!$A$47))=TRUE,"ja","nein"),"")</f>
        <v/>
      </c>
      <c r="Z342" s="174"/>
      <c r="AA342" s="102" t="str">
        <f>IF(AND($AC342="x1",$R342=Basisblatt!$A$85),IF(OR(OR($S342=Basisblatt!$A$51,$S342=Basisblatt!$A$52,$S342=Basisblatt!$A$53,$S342=Basisblatt!$A$54,$S342=Basisblatt!$A$55),AND($T342&lt;&gt;"",$T342&lt;=AG342),AND(U342&lt;&gt;"",$U342&lt;=AH342),$V342=Basisblatt!$A369,$W342=Basisblatt!$A$47)=TRUE,"ja","nein"),"")</f>
        <v/>
      </c>
      <c r="AB342" s="102"/>
      <c r="AC342" s="175" t="str">
        <f t="shared" si="5"/>
        <v>x2</v>
      </c>
      <c r="AD342" s="161"/>
      <c r="AE342" s="19"/>
      <c r="AF342" s="106" t="str">
        <f>IF(AND($AC342="x1",$L342=Basisblatt!$A$85),VLOOKUP($G342,Basisblatt!$A$2:$B$5,2,FALSE),"")</f>
        <v/>
      </c>
      <c r="AG342" s="102" t="str">
        <f>IF(AND($AC342="x1",$R342=Basisblatt!$A$85),Basisblatt!$B$68,"")</f>
        <v/>
      </c>
      <c r="AH342" s="175" t="str">
        <f>IF(AND($AC342="x1",$R342=Basisblatt!$A$85),Basisblatt!$B$69,"")</f>
        <v/>
      </c>
    </row>
    <row r="343" spans="1:34" x14ac:dyDescent="0.25">
      <c r="A343" s="107" t="str">
        <f>IF($AC343="x2","",IF($AC343="x1",IF(OR($L343=Basisblatt!$A$84,$Y343="ja"),"ja","nein"),"N/A"))</f>
        <v/>
      </c>
      <c r="B343" s="192" t="str">
        <f>IF($AC343="x2","",IF($AC343="x1",IF(OR($R343=Basisblatt!$A$84,$AA343="ja"),"ja","nein"),"N/A"))</f>
        <v/>
      </c>
      <c r="C343" s="188"/>
      <c r="D343" s="194"/>
      <c r="E343" s="144"/>
      <c r="F343" s="144"/>
      <c r="G343" s="145"/>
      <c r="H343" s="145"/>
      <c r="I343" s="145"/>
      <c r="J343" s="186"/>
      <c r="K343" s="181"/>
      <c r="L343" s="180" t="str">
        <f>IF($AC343="x1",IF(AND($H343=Basisblatt!$A$11,$J343&gt;=$E$8),Basisblatt!$A$85,Basisblatt!$A$84),"")</f>
        <v/>
      </c>
      <c r="M343" s="145"/>
      <c r="N343" s="145"/>
      <c r="O343" s="145"/>
      <c r="P343" s="178"/>
      <c r="Q343" s="181"/>
      <c r="R343" s="180" t="str">
        <f>IF($AC343="x1",IF(AND($H343=Basisblatt!$A$10,OR($J343&gt;=$E$8,$J343&gt;$E$10)),Basisblatt!$A$85,Basisblatt!$A$84),"")</f>
        <v/>
      </c>
      <c r="S343" s="145"/>
      <c r="T343" s="145"/>
      <c r="U343" s="145"/>
      <c r="V343" s="145"/>
      <c r="W343" s="178"/>
      <c r="X343" s="181"/>
      <c r="Y343" s="180" t="str">
        <f>IF(AND($AC343="x1",$L343=Basisblatt!$A$85),IF(OR($M343=Basisblatt!$A$38,AND($N343&lt;&gt;"",$N343&lt;=$AF343),$O343=Basisblatt!$A$43,AND($J343&lt;=$E$9,$P343=Basisblatt!$A$47))=TRUE,"ja","nein"),"")</f>
        <v/>
      </c>
      <c r="Z343" s="174"/>
      <c r="AA343" s="102" t="str">
        <f>IF(AND($AC343="x1",$R343=Basisblatt!$A$85),IF(OR(OR($S343=Basisblatt!$A$51,$S343=Basisblatt!$A$52,$S343=Basisblatt!$A$53,$S343=Basisblatt!$A$54,$S343=Basisblatt!$A$55),AND($T343&lt;&gt;"",$T343&lt;=AG343),AND(U343&lt;&gt;"",$U343&lt;=AH343),$V343=Basisblatt!$A370,$W343=Basisblatt!$A$47)=TRUE,"ja","nein"),"")</f>
        <v/>
      </c>
      <c r="AB343" s="102"/>
      <c r="AC343" s="175" t="str">
        <f t="shared" si="5"/>
        <v>x2</v>
      </c>
      <c r="AD343" s="161"/>
      <c r="AE343" s="19"/>
      <c r="AF343" s="106" t="str">
        <f>IF(AND($AC343="x1",$L343=Basisblatt!$A$85),VLOOKUP($G343,Basisblatt!$A$2:$B$5,2,FALSE),"")</f>
        <v/>
      </c>
      <c r="AG343" s="102" t="str">
        <f>IF(AND($AC343="x1",$R343=Basisblatt!$A$85),Basisblatt!$B$68,"")</f>
        <v/>
      </c>
      <c r="AH343" s="175" t="str">
        <f>IF(AND($AC343="x1",$R343=Basisblatt!$A$85),Basisblatt!$B$69,"")</f>
        <v/>
      </c>
    </row>
    <row r="344" spans="1:34" x14ac:dyDescent="0.25">
      <c r="A344" s="107" t="str">
        <f>IF($AC344="x2","",IF($AC344="x1",IF(OR($L344=Basisblatt!$A$84,$Y344="ja"),"ja","nein"),"N/A"))</f>
        <v/>
      </c>
      <c r="B344" s="192" t="str">
        <f>IF($AC344="x2","",IF($AC344="x1",IF(OR($R344=Basisblatt!$A$84,$AA344="ja"),"ja","nein"),"N/A"))</f>
        <v/>
      </c>
      <c r="C344" s="188"/>
      <c r="D344" s="194"/>
      <c r="E344" s="144"/>
      <c r="F344" s="144"/>
      <c r="G344" s="145"/>
      <c r="H344" s="145"/>
      <c r="I344" s="145"/>
      <c r="J344" s="186"/>
      <c r="K344" s="181"/>
      <c r="L344" s="180" t="str">
        <f>IF($AC344="x1",IF(AND($H344=Basisblatt!$A$11,$J344&gt;=$E$8),Basisblatt!$A$85,Basisblatt!$A$84),"")</f>
        <v/>
      </c>
      <c r="M344" s="145"/>
      <c r="N344" s="145"/>
      <c r="O344" s="145"/>
      <c r="P344" s="178"/>
      <c r="Q344" s="181"/>
      <c r="R344" s="180" t="str">
        <f>IF($AC344="x1",IF(AND($H344=Basisblatt!$A$10,OR($J344&gt;=$E$8,$J344&gt;$E$10)),Basisblatt!$A$85,Basisblatt!$A$84),"")</f>
        <v/>
      </c>
      <c r="S344" s="145"/>
      <c r="T344" s="145"/>
      <c r="U344" s="145"/>
      <c r="V344" s="145"/>
      <c r="W344" s="178"/>
      <c r="X344" s="181"/>
      <c r="Y344" s="180" t="str">
        <f>IF(AND($AC344="x1",$L344=Basisblatt!$A$85),IF(OR($M344=Basisblatt!$A$38,AND($N344&lt;&gt;"",$N344&lt;=$AF344),$O344=Basisblatt!$A$43,AND($J344&lt;=$E$9,$P344=Basisblatt!$A$47))=TRUE,"ja","nein"),"")</f>
        <v/>
      </c>
      <c r="Z344" s="174"/>
      <c r="AA344" s="102" t="str">
        <f>IF(AND($AC344="x1",$R344=Basisblatt!$A$85),IF(OR(OR($S344=Basisblatt!$A$51,$S344=Basisblatt!$A$52,$S344=Basisblatt!$A$53,$S344=Basisblatt!$A$54,$S344=Basisblatt!$A$55),AND($T344&lt;&gt;"",$T344&lt;=AG344),AND(U344&lt;&gt;"",$U344&lt;=AH344),$V344=Basisblatt!$A371,$W344=Basisblatt!$A$47)=TRUE,"ja","nein"),"")</f>
        <v/>
      </c>
      <c r="AB344" s="102"/>
      <c r="AC344" s="175" t="str">
        <f t="shared" si="5"/>
        <v>x2</v>
      </c>
      <c r="AD344" s="161"/>
      <c r="AE344" s="19"/>
      <c r="AF344" s="106" t="str">
        <f>IF(AND($AC344="x1",$L344=Basisblatt!$A$85),VLOOKUP($G344,Basisblatt!$A$2:$B$5,2,FALSE),"")</f>
        <v/>
      </c>
      <c r="AG344" s="102" t="str">
        <f>IF(AND($AC344="x1",$R344=Basisblatt!$A$85),Basisblatt!$B$68,"")</f>
        <v/>
      </c>
      <c r="AH344" s="175" t="str">
        <f>IF(AND($AC344="x1",$R344=Basisblatt!$A$85),Basisblatt!$B$69,"")</f>
        <v/>
      </c>
    </row>
    <row r="345" spans="1:34" x14ac:dyDescent="0.25">
      <c r="A345" s="107" t="str">
        <f>IF($AC345="x2","",IF($AC345="x1",IF(OR($L345=Basisblatt!$A$84,$Y345="ja"),"ja","nein"),"N/A"))</f>
        <v/>
      </c>
      <c r="B345" s="192" t="str">
        <f>IF($AC345="x2","",IF($AC345="x1",IF(OR($R345=Basisblatt!$A$84,$AA345="ja"),"ja","nein"),"N/A"))</f>
        <v/>
      </c>
      <c r="C345" s="188"/>
      <c r="D345" s="194"/>
      <c r="E345" s="144"/>
      <c r="F345" s="144"/>
      <c r="G345" s="145"/>
      <c r="H345" s="145"/>
      <c r="I345" s="145"/>
      <c r="J345" s="186"/>
      <c r="K345" s="181"/>
      <c r="L345" s="180" t="str">
        <f>IF($AC345="x1",IF(AND($H345=Basisblatt!$A$11,$J345&gt;=$E$8),Basisblatt!$A$85,Basisblatt!$A$84),"")</f>
        <v/>
      </c>
      <c r="M345" s="145"/>
      <c r="N345" s="145"/>
      <c r="O345" s="145"/>
      <c r="P345" s="178"/>
      <c r="Q345" s="181"/>
      <c r="R345" s="180" t="str">
        <f>IF($AC345="x1",IF(AND($H345=Basisblatt!$A$10,OR($J345&gt;=$E$8,$J345&gt;$E$10)),Basisblatt!$A$85,Basisblatt!$A$84),"")</f>
        <v/>
      </c>
      <c r="S345" s="145"/>
      <c r="T345" s="145"/>
      <c r="U345" s="145"/>
      <c r="V345" s="145"/>
      <c r="W345" s="178"/>
      <c r="X345" s="181"/>
      <c r="Y345" s="180" t="str">
        <f>IF(AND($AC345="x1",$L345=Basisblatt!$A$85),IF(OR($M345=Basisblatt!$A$38,AND($N345&lt;&gt;"",$N345&lt;=$AF345),$O345=Basisblatt!$A$43,AND($J345&lt;=$E$9,$P345=Basisblatt!$A$47))=TRUE,"ja","nein"),"")</f>
        <v/>
      </c>
      <c r="Z345" s="174"/>
      <c r="AA345" s="102" t="str">
        <f>IF(AND($AC345="x1",$R345=Basisblatt!$A$85),IF(OR(OR($S345=Basisblatt!$A$51,$S345=Basisblatt!$A$52,$S345=Basisblatt!$A$53,$S345=Basisblatt!$A$54,$S345=Basisblatt!$A$55),AND($T345&lt;&gt;"",$T345&lt;=AG345),AND(U345&lt;&gt;"",$U345&lt;=AH345),$V345=Basisblatt!$A372,$W345=Basisblatt!$A$47)=TRUE,"ja","nein"),"")</f>
        <v/>
      </c>
      <c r="AB345" s="102"/>
      <c r="AC345" s="175" t="str">
        <f t="shared" si="5"/>
        <v>x2</v>
      </c>
      <c r="AD345" s="161"/>
      <c r="AE345" s="19"/>
      <c r="AF345" s="106" t="str">
        <f>IF(AND($AC345="x1",$L345=Basisblatt!$A$85),VLOOKUP($G345,Basisblatt!$A$2:$B$5,2,FALSE),"")</f>
        <v/>
      </c>
      <c r="AG345" s="102" t="str">
        <f>IF(AND($AC345="x1",$R345=Basisblatt!$A$85),Basisblatt!$B$68,"")</f>
        <v/>
      </c>
      <c r="AH345" s="175" t="str">
        <f>IF(AND($AC345="x1",$R345=Basisblatt!$A$85),Basisblatt!$B$69,"")</f>
        <v/>
      </c>
    </row>
    <row r="346" spans="1:34" x14ac:dyDescent="0.25">
      <c r="A346" s="107" t="str">
        <f>IF($AC346="x2","",IF($AC346="x1",IF(OR($L346=Basisblatt!$A$84,$Y346="ja"),"ja","nein"),"N/A"))</f>
        <v/>
      </c>
      <c r="B346" s="192" t="str">
        <f>IF($AC346="x2","",IF($AC346="x1",IF(OR($R346=Basisblatt!$A$84,$AA346="ja"),"ja","nein"),"N/A"))</f>
        <v/>
      </c>
      <c r="C346" s="188"/>
      <c r="D346" s="194"/>
      <c r="E346" s="144"/>
      <c r="F346" s="144"/>
      <c r="G346" s="145"/>
      <c r="H346" s="145"/>
      <c r="I346" s="145"/>
      <c r="J346" s="186"/>
      <c r="K346" s="181"/>
      <c r="L346" s="180" t="str">
        <f>IF($AC346="x1",IF(AND($H346=Basisblatt!$A$11,$J346&gt;=$E$8),Basisblatt!$A$85,Basisblatt!$A$84),"")</f>
        <v/>
      </c>
      <c r="M346" s="145"/>
      <c r="N346" s="145"/>
      <c r="O346" s="145"/>
      <c r="P346" s="178"/>
      <c r="Q346" s="181"/>
      <c r="R346" s="180" t="str">
        <f>IF($AC346="x1",IF(AND($H346=Basisblatt!$A$10,OR($J346&gt;=$E$8,$J346&gt;$E$10)),Basisblatt!$A$85,Basisblatt!$A$84),"")</f>
        <v/>
      </c>
      <c r="S346" s="145"/>
      <c r="T346" s="145"/>
      <c r="U346" s="145"/>
      <c r="V346" s="145"/>
      <c r="W346" s="178"/>
      <c r="X346" s="181"/>
      <c r="Y346" s="180" t="str">
        <f>IF(AND($AC346="x1",$L346=Basisblatt!$A$85),IF(OR($M346=Basisblatt!$A$38,AND($N346&lt;&gt;"",$N346&lt;=$AF346),$O346=Basisblatt!$A$43,AND($J346&lt;=$E$9,$P346=Basisblatt!$A$47))=TRUE,"ja","nein"),"")</f>
        <v/>
      </c>
      <c r="Z346" s="174"/>
      <c r="AA346" s="102" t="str">
        <f>IF(AND($AC346="x1",$R346=Basisblatt!$A$85),IF(OR(OR($S346=Basisblatt!$A$51,$S346=Basisblatt!$A$52,$S346=Basisblatt!$A$53,$S346=Basisblatt!$A$54,$S346=Basisblatt!$A$55),AND($T346&lt;&gt;"",$T346&lt;=AG346),AND(U346&lt;&gt;"",$U346&lt;=AH346),$V346=Basisblatt!$A373,$W346=Basisblatt!$A$47)=TRUE,"ja","nein"),"")</f>
        <v/>
      </c>
      <c r="AB346" s="102"/>
      <c r="AC346" s="175" t="str">
        <f t="shared" si="5"/>
        <v>x2</v>
      </c>
      <c r="AD346" s="161"/>
      <c r="AE346" s="19"/>
      <c r="AF346" s="106" t="str">
        <f>IF(AND($AC346="x1",$L346=Basisblatt!$A$85),VLOOKUP($G346,Basisblatt!$A$2:$B$5,2,FALSE),"")</f>
        <v/>
      </c>
      <c r="AG346" s="102" t="str">
        <f>IF(AND($AC346="x1",$R346=Basisblatt!$A$85),Basisblatt!$B$68,"")</f>
        <v/>
      </c>
      <c r="AH346" s="175" t="str">
        <f>IF(AND($AC346="x1",$R346=Basisblatt!$A$85),Basisblatt!$B$69,"")</f>
        <v/>
      </c>
    </row>
    <row r="347" spans="1:34" x14ac:dyDescent="0.25">
      <c r="A347" s="107" t="str">
        <f>IF($AC347="x2","",IF($AC347="x1",IF(OR($L347=Basisblatt!$A$84,$Y347="ja"),"ja","nein"),"N/A"))</f>
        <v/>
      </c>
      <c r="B347" s="192" t="str">
        <f>IF($AC347="x2","",IF($AC347="x1",IF(OR($R347=Basisblatt!$A$84,$AA347="ja"),"ja","nein"),"N/A"))</f>
        <v/>
      </c>
      <c r="C347" s="188"/>
      <c r="D347" s="194"/>
      <c r="E347" s="144"/>
      <c r="F347" s="144"/>
      <c r="G347" s="145"/>
      <c r="H347" s="145"/>
      <c r="I347" s="145"/>
      <c r="J347" s="186"/>
      <c r="K347" s="181"/>
      <c r="L347" s="180" t="str">
        <f>IF($AC347="x1",IF(AND($H347=Basisblatt!$A$11,$J347&gt;=$E$8),Basisblatt!$A$85,Basisblatt!$A$84),"")</f>
        <v/>
      </c>
      <c r="M347" s="145"/>
      <c r="N347" s="145"/>
      <c r="O347" s="145"/>
      <c r="P347" s="178"/>
      <c r="Q347" s="181"/>
      <c r="R347" s="180" t="str">
        <f>IF($AC347="x1",IF(AND($H347=Basisblatt!$A$10,OR($J347&gt;=$E$8,$J347&gt;$E$10)),Basisblatt!$A$85,Basisblatt!$A$84),"")</f>
        <v/>
      </c>
      <c r="S347" s="145"/>
      <c r="T347" s="145"/>
      <c r="U347" s="145"/>
      <c r="V347" s="145"/>
      <c r="W347" s="178"/>
      <c r="X347" s="181"/>
      <c r="Y347" s="180" t="str">
        <f>IF(AND($AC347="x1",$L347=Basisblatt!$A$85),IF(OR($M347=Basisblatt!$A$38,AND($N347&lt;&gt;"",$N347&lt;=$AF347),$O347=Basisblatt!$A$43,AND($J347&lt;=$E$9,$P347=Basisblatt!$A$47))=TRUE,"ja","nein"),"")</f>
        <v/>
      </c>
      <c r="Z347" s="174"/>
      <c r="AA347" s="102" t="str">
        <f>IF(AND($AC347="x1",$R347=Basisblatt!$A$85),IF(OR(OR($S347=Basisblatt!$A$51,$S347=Basisblatt!$A$52,$S347=Basisblatt!$A$53,$S347=Basisblatt!$A$54,$S347=Basisblatt!$A$55),AND($T347&lt;&gt;"",$T347&lt;=AG347),AND(U347&lt;&gt;"",$U347&lt;=AH347),$V347=Basisblatt!$A374,$W347=Basisblatt!$A$47)=TRUE,"ja","nein"),"")</f>
        <v/>
      </c>
      <c r="AB347" s="102"/>
      <c r="AC347" s="175" t="str">
        <f t="shared" si="5"/>
        <v>x2</v>
      </c>
      <c r="AD347" s="161"/>
      <c r="AE347" s="19"/>
      <c r="AF347" s="106" t="str">
        <f>IF(AND($AC347="x1",$L347=Basisblatt!$A$85),VLOOKUP($G347,Basisblatt!$A$2:$B$5,2,FALSE),"")</f>
        <v/>
      </c>
      <c r="AG347" s="102" t="str">
        <f>IF(AND($AC347="x1",$R347=Basisblatt!$A$85),Basisblatt!$B$68,"")</f>
        <v/>
      </c>
      <c r="AH347" s="175" t="str">
        <f>IF(AND($AC347="x1",$R347=Basisblatt!$A$85),Basisblatt!$B$69,"")</f>
        <v/>
      </c>
    </row>
    <row r="348" spans="1:34" x14ac:dyDescent="0.25">
      <c r="A348" s="107" t="str">
        <f>IF($AC348="x2","",IF($AC348="x1",IF(OR($L348=Basisblatt!$A$84,$Y348="ja"),"ja","nein"),"N/A"))</f>
        <v/>
      </c>
      <c r="B348" s="192" t="str">
        <f>IF($AC348="x2","",IF($AC348="x1",IF(OR($R348=Basisblatt!$A$84,$AA348="ja"),"ja","nein"),"N/A"))</f>
        <v/>
      </c>
      <c r="C348" s="188"/>
      <c r="D348" s="194"/>
      <c r="E348" s="144"/>
      <c r="F348" s="144"/>
      <c r="G348" s="145"/>
      <c r="H348" s="145"/>
      <c r="I348" s="145"/>
      <c r="J348" s="186"/>
      <c r="K348" s="181"/>
      <c r="L348" s="180" t="str">
        <f>IF($AC348="x1",IF(AND($H348=Basisblatt!$A$11,$J348&gt;=$E$8),Basisblatt!$A$85,Basisblatt!$A$84),"")</f>
        <v/>
      </c>
      <c r="M348" s="145"/>
      <c r="N348" s="145"/>
      <c r="O348" s="145"/>
      <c r="P348" s="178"/>
      <c r="Q348" s="181"/>
      <c r="R348" s="180" t="str">
        <f>IF($AC348="x1",IF(AND($H348=Basisblatt!$A$10,OR($J348&gt;=$E$8,$J348&gt;$E$10)),Basisblatt!$A$85,Basisblatt!$A$84),"")</f>
        <v/>
      </c>
      <c r="S348" s="145"/>
      <c r="T348" s="145"/>
      <c r="U348" s="145"/>
      <c r="V348" s="145"/>
      <c r="W348" s="178"/>
      <c r="X348" s="181"/>
      <c r="Y348" s="180" t="str">
        <f>IF(AND($AC348="x1",$L348=Basisblatt!$A$85),IF(OR($M348=Basisblatt!$A$38,AND($N348&lt;&gt;"",$N348&lt;=$AF348),$O348=Basisblatt!$A$43,AND($J348&lt;=$E$9,$P348=Basisblatt!$A$47))=TRUE,"ja","nein"),"")</f>
        <v/>
      </c>
      <c r="Z348" s="174"/>
      <c r="AA348" s="102" t="str">
        <f>IF(AND($AC348="x1",$R348=Basisblatt!$A$85),IF(OR(OR($S348=Basisblatt!$A$51,$S348=Basisblatt!$A$52,$S348=Basisblatt!$A$53,$S348=Basisblatt!$A$54,$S348=Basisblatt!$A$55),AND($T348&lt;&gt;"",$T348&lt;=AG348),AND(U348&lt;&gt;"",$U348&lt;=AH348),$V348=Basisblatt!$A375,$W348=Basisblatt!$A$47)=TRUE,"ja","nein"),"")</f>
        <v/>
      </c>
      <c r="AB348" s="102"/>
      <c r="AC348" s="175" t="str">
        <f t="shared" si="5"/>
        <v>x2</v>
      </c>
      <c r="AD348" s="161"/>
      <c r="AE348" s="19"/>
      <c r="AF348" s="106" t="str">
        <f>IF(AND($AC348="x1",$L348=Basisblatt!$A$85),VLOOKUP($G348,Basisblatt!$A$2:$B$5,2,FALSE),"")</f>
        <v/>
      </c>
      <c r="AG348" s="102" t="str">
        <f>IF(AND($AC348="x1",$R348=Basisblatt!$A$85),Basisblatt!$B$68,"")</f>
        <v/>
      </c>
      <c r="AH348" s="175" t="str">
        <f>IF(AND($AC348="x1",$R348=Basisblatt!$A$85),Basisblatt!$B$69,"")</f>
        <v/>
      </c>
    </row>
    <row r="349" spans="1:34" x14ac:dyDescent="0.25">
      <c r="A349" s="107" t="str">
        <f>IF($AC349="x2","",IF($AC349="x1",IF(OR($L349=Basisblatt!$A$84,$Y349="ja"),"ja","nein"),"N/A"))</f>
        <v/>
      </c>
      <c r="B349" s="192" t="str">
        <f>IF($AC349="x2","",IF($AC349="x1",IF(OR($R349=Basisblatt!$A$84,$AA349="ja"),"ja","nein"),"N/A"))</f>
        <v/>
      </c>
      <c r="C349" s="188"/>
      <c r="D349" s="194"/>
      <c r="E349" s="144"/>
      <c r="F349" s="144"/>
      <c r="G349" s="145"/>
      <c r="H349" s="145"/>
      <c r="I349" s="145"/>
      <c r="J349" s="186"/>
      <c r="K349" s="181"/>
      <c r="L349" s="180" t="str">
        <f>IF($AC349="x1",IF(AND($H349=Basisblatt!$A$11,$J349&gt;=$E$8),Basisblatt!$A$85,Basisblatt!$A$84),"")</f>
        <v/>
      </c>
      <c r="M349" s="145"/>
      <c r="N349" s="145"/>
      <c r="O349" s="145"/>
      <c r="P349" s="178"/>
      <c r="Q349" s="181"/>
      <c r="R349" s="180" t="str">
        <f>IF($AC349="x1",IF(AND($H349=Basisblatt!$A$10,OR($J349&gt;=$E$8,$J349&gt;$E$10)),Basisblatt!$A$85,Basisblatt!$A$84),"")</f>
        <v/>
      </c>
      <c r="S349" s="145"/>
      <c r="T349" s="145"/>
      <c r="U349" s="145"/>
      <c r="V349" s="145"/>
      <c r="W349" s="178"/>
      <c r="X349" s="181"/>
      <c r="Y349" s="180" t="str">
        <f>IF(AND($AC349="x1",$L349=Basisblatt!$A$85),IF(OR($M349=Basisblatt!$A$38,AND($N349&lt;&gt;"",$N349&lt;=$AF349),$O349=Basisblatt!$A$43,AND($J349&lt;=$E$9,$P349=Basisblatt!$A$47))=TRUE,"ja","nein"),"")</f>
        <v/>
      </c>
      <c r="Z349" s="174"/>
      <c r="AA349" s="102" t="str">
        <f>IF(AND($AC349="x1",$R349=Basisblatt!$A$85),IF(OR(OR($S349=Basisblatt!$A$51,$S349=Basisblatt!$A$52,$S349=Basisblatt!$A$53,$S349=Basisblatt!$A$54,$S349=Basisblatt!$A$55),AND($T349&lt;&gt;"",$T349&lt;=AG349),AND(U349&lt;&gt;"",$U349&lt;=AH349),$V349=Basisblatt!$A376,$W349=Basisblatt!$A$47)=TRUE,"ja","nein"),"")</f>
        <v/>
      </c>
      <c r="AB349" s="102"/>
      <c r="AC349" s="175" t="str">
        <f t="shared" si="5"/>
        <v>x2</v>
      </c>
      <c r="AD349" s="161"/>
      <c r="AE349" s="19"/>
      <c r="AF349" s="106" t="str">
        <f>IF(AND($AC349="x1",$L349=Basisblatt!$A$85),VLOOKUP($G349,Basisblatt!$A$2:$B$5,2,FALSE),"")</f>
        <v/>
      </c>
      <c r="AG349" s="102" t="str">
        <f>IF(AND($AC349="x1",$R349=Basisblatt!$A$85),Basisblatt!$B$68,"")</f>
        <v/>
      </c>
      <c r="AH349" s="175" t="str">
        <f>IF(AND($AC349="x1",$R349=Basisblatt!$A$85),Basisblatt!$B$69,"")</f>
        <v/>
      </c>
    </row>
    <row r="350" spans="1:34" x14ac:dyDescent="0.25">
      <c r="A350" s="107" t="str">
        <f>IF($AC350="x2","",IF($AC350="x1",IF(OR($L350=Basisblatt!$A$84,$Y350="ja"),"ja","nein"),"N/A"))</f>
        <v/>
      </c>
      <c r="B350" s="192" t="str">
        <f>IF($AC350="x2","",IF($AC350="x1",IF(OR($R350=Basisblatt!$A$84,$AA350="ja"),"ja","nein"),"N/A"))</f>
        <v/>
      </c>
      <c r="C350" s="188"/>
      <c r="D350" s="194"/>
      <c r="E350" s="144"/>
      <c r="F350" s="144"/>
      <c r="G350" s="145"/>
      <c r="H350" s="145"/>
      <c r="I350" s="145"/>
      <c r="J350" s="186"/>
      <c r="K350" s="181"/>
      <c r="L350" s="180" t="str">
        <f>IF($AC350="x1",IF(AND($H350=Basisblatt!$A$11,$J350&gt;=$E$8),Basisblatt!$A$85,Basisblatt!$A$84),"")</f>
        <v/>
      </c>
      <c r="M350" s="145"/>
      <c r="N350" s="145"/>
      <c r="O350" s="145"/>
      <c r="P350" s="178"/>
      <c r="Q350" s="181"/>
      <c r="R350" s="180" t="str">
        <f>IF($AC350="x1",IF(AND($H350=Basisblatt!$A$10,OR($J350&gt;=$E$8,$J350&gt;$E$10)),Basisblatt!$A$85,Basisblatt!$A$84),"")</f>
        <v/>
      </c>
      <c r="S350" s="145"/>
      <c r="T350" s="145"/>
      <c r="U350" s="145"/>
      <c r="V350" s="145"/>
      <c r="W350" s="178"/>
      <c r="X350" s="181"/>
      <c r="Y350" s="180" t="str">
        <f>IF(AND($AC350="x1",$L350=Basisblatt!$A$85),IF(OR($M350=Basisblatt!$A$38,AND($N350&lt;&gt;"",$N350&lt;=$AF350),$O350=Basisblatt!$A$43,AND($J350&lt;=$E$9,$P350=Basisblatt!$A$47))=TRUE,"ja","nein"),"")</f>
        <v/>
      </c>
      <c r="Z350" s="174"/>
      <c r="AA350" s="102" t="str">
        <f>IF(AND($AC350="x1",$R350=Basisblatt!$A$85),IF(OR(OR($S350=Basisblatt!$A$51,$S350=Basisblatt!$A$52,$S350=Basisblatt!$A$53,$S350=Basisblatt!$A$54,$S350=Basisblatt!$A$55),AND($T350&lt;&gt;"",$T350&lt;=AG350),AND(U350&lt;&gt;"",$U350&lt;=AH350),$V350=Basisblatt!$A377,$W350=Basisblatt!$A$47)=TRUE,"ja","nein"),"")</f>
        <v/>
      </c>
      <c r="AB350" s="102"/>
      <c r="AC350" s="175" t="str">
        <f t="shared" si="5"/>
        <v>x2</v>
      </c>
      <c r="AD350" s="161"/>
      <c r="AE350" s="19"/>
      <c r="AF350" s="106" t="str">
        <f>IF(AND($AC350="x1",$L350=Basisblatt!$A$85),VLOOKUP($G350,Basisblatt!$A$2:$B$5,2,FALSE),"")</f>
        <v/>
      </c>
      <c r="AG350" s="102" t="str">
        <f>IF(AND($AC350="x1",$R350=Basisblatt!$A$85),Basisblatt!$B$68,"")</f>
        <v/>
      </c>
      <c r="AH350" s="175" t="str">
        <f>IF(AND($AC350="x1",$R350=Basisblatt!$A$85),Basisblatt!$B$69,"")</f>
        <v/>
      </c>
    </row>
    <row r="351" spans="1:34" x14ac:dyDescent="0.25">
      <c r="A351" s="107" t="str">
        <f>IF($AC351="x2","",IF($AC351="x1",IF(OR($L351=Basisblatt!$A$84,$Y351="ja"),"ja","nein"),"N/A"))</f>
        <v/>
      </c>
      <c r="B351" s="192" t="str">
        <f>IF($AC351="x2","",IF($AC351="x1",IF(OR($R351=Basisblatt!$A$84,$AA351="ja"),"ja","nein"),"N/A"))</f>
        <v/>
      </c>
      <c r="C351" s="188"/>
      <c r="D351" s="194"/>
      <c r="E351" s="144"/>
      <c r="F351" s="144"/>
      <c r="G351" s="145"/>
      <c r="H351" s="145"/>
      <c r="I351" s="145"/>
      <c r="J351" s="186"/>
      <c r="K351" s="181"/>
      <c r="L351" s="180" t="str">
        <f>IF($AC351="x1",IF(AND($H351=Basisblatt!$A$11,$J351&gt;=$E$8),Basisblatt!$A$85,Basisblatt!$A$84),"")</f>
        <v/>
      </c>
      <c r="M351" s="145"/>
      <c r="N351" s="145"/>
      <c r="O351" s="145"/>
      <c r="P351" s="178"/>
      <c r="Q351" s="181"/>
      <c r="R351" s="180" t="str">
        <f>IF($AC351="x1",IF(AND($H351=Basisblatt!$A$10,OR($J351&gt;=$E$8,$J351&gt;$E$10)),Basisblatt!$A$85,Basisblatt!$A$84),"")</f>
        <v/>
      </c>
      <c r="S351" s="145"/>
      <c r="T351" s="145"/>
      <c r="U351" s="145"/>
      <c r="V351" s="145"/>
      <c r="W351" s="178"/>
      <c r="X351" s="181"/>
      <c r="Y351" s="180" t="str">
        <f>IF(AND($AC351="x1",$L351=Basisblatt!$A$85),IF(OR($M351=Basisblatt!$A$38,AND($N351&lt;&gt;"",$N351&lt;=$AF351),$O351=Basisblatt!$A$43,AND($J351&lt;=$E$9,$P351=Basisblatt!$A$47))=TRUE,"ja","nein"),"")</f>
        <v/>
      </c>
      <c r="Z351" s="174"/>
      <c r="AA351" s="102" t="str">
        <f>IF(AND($AC351="x1",$R351=Basisblatt!$A$85),IF(OR(OR($S351=Basisblatt!$A$51,$S351=Basisblatt!$A$52,$S351=Basisblatt!$A$53,$S351=Basisblatt!$A$54,$S351=Basisblatt!$A$55),AND($T351&lt;&gt;"",$T351&lt;=AG351),AND(U351&lt;&gt;"",$U351&lt;=AH351),$V351=Basisblatt!$A378,$W351=Basisblatt!$A$47)=TRUE,"ja","nein"),"")</f>
        <v/>
      </c>
      <c r="AB351" s="102"/>
      <c r="AC351" s="175" t="str">
        <f t="shared" si="5"/>
        <v>x2</v>
      </c>
      <c r="AD351" s="161"/>
      <c r="AE351" s="19"/>
      <c r="AF351" s="106" t="str">
        <f>IF(AND($AC351="x1",$L351=Basisblatt!$A$85),VLOOKUP($G351,Basisblatt!$A$2:$B$5,2,FALSE),"")</f>
        <v/>
      </c>
      <c r="AG351" s="102" t="str">
        <f>IF(AND($AC351="x1",$R351=Basisblatt!$A$85),Basisblatt!$B$68,"")</f>
        <v/>
      </c>
      <c r="AH351" s="175" t="str">
        <f>IF(AND($AC351="x1",$R351=Basisblatt!$A$85),Basisblatt!$B$69,"")</f>
        <v/>
      </c>
    </row>
    <row r="352" spans="1:34" x14ac:dyDescent="0.25">
      <c r="A352" s="107" t="str">
        <f>IF($AC352="x2","",IF($AC352="x1",IF(OR($L352=Basisblatt!$A$84,$Y352="ja"),"ja","nein"),"N/A"))</f>
        <v/>
      </c>
      <c r="B352" s="192" t="str">
        <f>IF($AC352="x2","",IF($AC352="x1",IF(OR($R352=Basisblatt!$A$84,$AA352="ja"),"ja","nein"),"N/A"))</f>
        <v/>
      </c>
      <c r="C352" s="188"/>
      <c r="D352" s="194"/>
      <c r="E352" s="144"/>
      <c r="F352" s="144"/>
      <c r="G352" s="145"/>
      <c r="H352" s="145"/>
      <c r="I352" s="145"/>
      <c r="J352" s="186"/>
      <c r="K352" s="181"/>
      <c r="L352" s="180" t="str">
        <f>IF($AC352="x1",IF(AND($H352=Basisblatt!$A$11,$J352&gt;=$E$8),Basisblatt!$A$85,Basisblatt!$A$84),"")</f>
        <v/>
      </c>
      <c r="M352" s="145"/>
      <c r="N352" s="145"/>
      <c r="O352" s="145"/>
      <c r="P352" s="178"/>
      <c r="Q352" s="181"/>
      <c r="R352" s="180" t="str">
        <f>IF($AC352="x1",IF(AND($H352=Basisblatt!$A$10,OR($J352&gt;=$E$8,$J352&gt;$E$10)),Basisblatt!$A$85,Basisblatt!$A$84),"")</f>
        <v/>
      </c>
      <c r="S352" s="145"/>
      <c r="T352" s="145"/>
      <c r="U352" s="145"/>
      <c r="V352" s="145"/>
      <c r="W352" s="178"/>
      <c r="X352" s="181"/>
      <c r="Y352" s="180" t="str">
        <f>IF(AND($AC352="x1",$L352=Basisblatt!$A$85),IF(OR($M352=Basisblatt!$A$38,AND($N352&lt;&gt;"",$N352&lt;=$AF352),$O352=Basisblatt!$A$43,AND($J352&lt;=$E$9,$P352=Basisblatt!$A$47))=TRUE,"ja","nein"),"")</f>
        <v/>
      </c>
      <c r="Z352" s="174"/>
      <c r="AA352" s="102" t="str">
        <f>IF(AND($AC352="x1",$R352=Basisblatt!$A$85),IF(OR(OR($S352=Basisblatt!$A$51,$S352=Basisblatt!$A$52,$S352=Basisblatt!$A$53,$S352=Basisblatt!$A$54,$S352=Basisblatt!$A$55),AND($T352&lt;&gt;"",$T352&lt;=AG352),AND(U352&lt;&gt;"",$U352&lt;=AH352),$V352=Basisblatt!$A379,$W352=Basisblatt!$A$47)=TRUE,"ja","nein"),"")</f>
        <v/>
      </c>
      <c r="AB352" s="102"/>
      <c r="AC352" s="175" t="str">
        <f t="shared" si="5"/>
        <v>x2</v>
      </c>
      <c r="AD352" s="161"/>
      <c r="AE352" s="19"/>
      <c r="AF352" s="106" t="str">
        <f>IF(AND($AC352="x1",$L352=Basisblatt!$A$85),VLOOKUP($G352,Basisblatt!$A$2:$B$5,2,FALSE),"")</f>
        <v/>
      </c>
      <c r="AG352" s="102" t="str">
        <f>IF(AND($AC352="x1",$R352=Basisblatt!$A$85),Basisblatt!$B$68,"")</f>
        <v/>
      </c>
      <c r="AH352" s="175" t="str">
        <f>IF(AND($AC352="x1",$R352=Basisblatt!$A$85),Basisblatt!$B$69,"")</f>
        <v/>
      </c>
    </row>
    <row r="353" spans="1:34" x14ac:dyDescent="0.25">
      <c r="A353" s="107" t="str">
        <f>IF($AC353="x2","",IF($AC353="x1",IF(OR($L353=Basisblatt!$A$84,$Y353="ja"),"ja","nein"),"N/A"))</f>
        <v/>
      </c>
      <c r="B353" s="192" t="str">
        <f>IF($AC353="x2","",IF($AC353="x1",IF(OR($R353=Basisblatt!$A$84,$AA353="ja"),"ja","nein"),"N/A"))</f>
        <v/>
      </c>
      <c r="C353" s="188"/>
      <c r="D353" s="194"/>
      <c r="E353" s="144"/>
      <c r="F353" s="144"/>
      <c r="G353" s="145"/>
      <c r="H353" s="145"/>
      <c r="I353" s="145"/>
      <c r="J353" s="186"/>
      <c r="K353" s="181"/>
      <c r="L353" s="180" t="str">
        <f>IF($AC353="x1",IF(AND($H353=Basisblatt!$A$11,$J353&gt;=$E$8),Basisblatt!$A$85,Basisblatt!$A$84),"")</f>
        <v/>
      </c>
      <c r="M353" s="145"/>
      <c r="N353" s="145"/>
      <c r="O353" s="145"/>
      <c r="P353" s="178"/>
      <c r="Q353" s="181"/>
      <c r="R353" s="180" t="str">
        <f>IF($AC353="x1",IF(AND($H353=Basisblatt!$A$10,OR($J353&gt;=$E$8,$J353&gt;$E$10)),Basisblatt!$A$85,Basisblatt!$A$84),"")</f>
        <v/>
      </c>
      <c r="S353" s="145"/>
      <c r="T353" s="145"/>
      <c r="U353" s="145"/>
      <c r="V353" s="145"/>
      <c r="W353" s="178"/>
      <c r="X353" s="181"/>
      <c r="Y353" s="180" t="str">
        <f>IF(AND($AC353="x1",$L353=Basisblatt!$A$85),IF(OR($M353=Basisblatt!$A$38,AND($N353&lt;&gt;"",$N353&lt;=$AF353),$O353=Basisblatt!$A$43,AND($J353&lt;=$E$9,$P353=Basisblatt!$A$47))=TRUE,"ja","nein"),"")</f>
        <v/>
      </c>
      <c r="Z353" s="174"/>
      <c r="AA353" s="102" t="str">
        <f>IF(AND($AC353="x1",$R353=Basisblatt!$A$85),IF(OR(OR($S353=Basisblatt!$A$51,$S353=Basisblatt!$A$52,$S353=Basisblatt!$A$53,$S353=Basisblatt!$A$54,$S353=Basisblatt!$A$55),AND($T353&lt;&gt;"",$T353&lt;=AG353),AND(U353&lt;&gt;"",$U353&lt;=AH353),$V353=Basisblatt!$A380,$W353=Basisblatt!$A$47)=TRUE,"ja","nein"),"")</f>
        <v/>
      </c>
      <c r="AB353" s="102"/>
      <c r="AC353" s="175" t="str">
        <f t="shared" si="5"/>
        <v>x2</v>
      </c>
      <c r="AD353" s="161"/>
      <c r="AE353" s="19"/>
      <c r="AF353" s="106" t="str">
        <f>IF(AND($AC353="x1",$L353=Basisblatt!$A$85),VLOOKUP($G353,Basisblatt!$A$2:$B$5,2,FALSE),"")</f>
        <v/>
      </c>
      <c r="AG353" s="102" t="str">
        <f>IF(AND($AC353="x1",$R353=Basisblatt!$A$85),Basisblatt!$B$68,"")</f>
        <v/>
      </c>
      <c r="AH353" s="175" t="str">
        <f>IF(AND($AC353="x1",$R353=Basisblatt!$A$85),Basisblatt!$B$69,"")</f>
        <v/>
      </c>
    </row>
    <row r="354" spans="1:34" x14ac:dyDescent="0.25">
      <c r="A354" s="107" t="str">
        <f>IF($AC354="x2","",IF($AC354="x1",IF(OR($L354=Basisblatt!$A$84,$Y354="ja"),"ja","nein"),"N/A"))</f>
        <v/>
      </c>
      <c r="B354" s="192" t="str">
        <f>IF($AC354="x2","",IF($AC354="x1",IF(OR($R354=Basisblatt!$A$84,$AA354="ja"),"ja","nein"),"N/A"))</f>
        <v/>
      </c>
      <c r="C354" s="188"/>
      <c r="D354" s="194"/>
      <c r="E354" s="144"/>
      <c r="F354" s="144"/>
      <c r="G354" s="145"/>
      <c r="H354" s="145"/>
      <c r="I354" s="145"/>
      <c r="J354" s="186"/>
      <c r="K354" s="181"/>
      <c r="L354" s="180" t="str">
        <f>IF($AC354="x1",IF(AND($H354=Basisblatt!$A$11,$J354&gt;=$E$8),Basisblatt!$A$85,Basisblatt!$A$84),"")</f>
        <v/>
      </c>
      <c r="M354" s="145"/>
      <c r="N354" s="145"/>
      <c r="O354" s="145"/>
      <c r="P354" s="178"/>
      <c r="Q354" s="181"/>
      <c r="R354" s="180" t="str">
        <f>IF($AC354="x1",IF(AND($H354=Basisblatt!$A$10,OR($J354&gt;=$E$8,$J354&gt;$E$10)),Basisblatt!$A$85,Basisblatt!$A$84),"")</f>
        <v/>
      </c>
      <c r="S354" s="145"/>
      <c r="T354" s="145"/>
      <c r="U354" s="145"/>
      <c r="V354" s="145"/>
      <c r="W354" s="178"/>
      <c r="X354" s="181"/>
      <c r="Y354" s="180" t="str">
        <f>IF(AND($AC354="x1",$L354=Basisblatt!$A$85),IF(OR($M354=Basisblatt!$A$38,AND($N354&lt;&gt;"",$N354&lt;=$AF354),$O354=Basisblatt!$A$43,AND($J354&lt;=$E$9,$P354=Basisblatt!$A$47))=TRUE,"ja","nein"),"")</f>
        <v/>
      </c>
      <c r="Z354" s="174"/>
      <c r="AA354" s="102" t="str">
        <f>IF(AND($AC354="x1",$R354=Basisblatt!$A$85),IF(OR(OR($S354=Basisblatt!$A$51,$S354=Basisblatt!$A$52,$S354=Basisblatt!$A$53,$S354=Basisblatt!$A$54,$S354=Basisblatt!$A$55),AND($T354&lt;&gt;"",$T354&lt;=AG354),AND(U354&lt;&gt;"",$U354&lt;=AH354),$V354=Basisblatt!$A381,$W354=Basisblatt!$A$47)=TRUE,"ja","nein"),"")</f>
        <v/>
      </c>
      <c r="AB354" s="102"/>
      <c r="AC354" s="175" t="str">
        <f t="shared" si="5"/>
        <v>x2</v>
      </c>
      <c r="AD354" s="161"/>
      <c r="AE354" s="19"/>
      <c r="AF354" s="106" t="str">
        <f>IF(AND($AC354="x1",$L354=Basisblatt!$A$85),VLOOKUP($G354,Basisblatt!$A$2:$B$5,2,FALSE),"")</f>
        <v/>
      </c>
      <c r="AG354" s="102" t="str">
        <f>IF(AND($AC354="x1",$R354=Basisblatt!$A$85),Basisblatt!$B$68,"")</f>
        <v/>
      </c>
      <c r="AH354" s="175" t="str">
        <f>IF(AND($AC354="x1",$R354=Basisblatt!$A$85),Basisblatt!$B$69,"")</f>
        <v/>
      </c>
    </row>
    <row r="355" spans="1:34" x14ac:dyDescent="0.25">
      <c r="A355" s="107" t="str">
        <f>IF($AC355="x2","",IF($AC355="x1",IF(OR($L355=Basisblatt!$A$84,$Y355="ja"),"ja","nein"),"N/A"))</f>
        <v/>
      </c>
      <c r="B355" s="192" t="str">
        <f>IF($AC355="x2","",IF($AC355="x1",IF(OR($R355=Basisblatt!$A$84,$AA355="ja"),"ja","nein"),"N/A"))</f>
        <v/>
      </c>
      <c r="C355" s="188"/>
      <c r="D355" s="194"/>
      <c r="E355" s="144"/>
      <c r="F355" s="144"/>
      <c r="G355" s="145"/>
      <c r="H355" s="145"/>
      <c r="I355" s="145"/>
      <c r="J355" s="186"/>
      <c r="K355" s="181"/>
      <c r="L355" s="180" t="str">
        <f>IF($AC355="x1",IF(AND($H355=Basisblatt!$A$11,$J355&gt;=$E$8),Basisblatt!$A$85,Basisblatt!$A$84),"")</f>
        <v/>
      </c>
      <c r="M355" s="145"/>
      <c r="N355" s="145"/>
      <c r="O355" s="145"/>
      <c r="P355" s="178"/>
      <c r="Q355" s="181"/>
      <c r="R355" s="180" t="str">
        <f>IF($AC355="x1",IF(AND($H355=Basisblatt!$A$10,OR($J355&gt;=$E$8,$J355&gt;$E$10)),Basisblatt!$A$85,Basisblatt!$A$84),"")</f>
        <v/>
      </c>
      <c r="S355" s="145"/>
      <c r="T355" s="145"/>
      <c r="U355" s="145"/>
      <c r="V355" s="145"/>
      <c r="W355" s="178"/>
      <c r="X355" s="181"/>
      <c r="Y355" s="180" t="str">
        <f>IF(AND($AC355="x1",$L355=Basisblatt!$A$85),IF(OR($M355=Basisblatt!$A$38,AND($N355&lt;&gt;"",$N355&lt;=$AF355),$O355=Basisblatt!$A$43,AND($J355&lt;=$E$9,$P355=Basisblatt!$A$47))=TRUE,"ja","nein"),"")</f>
        <v/>
      </c>
      <c r="Z355" s="174"/>
      <c r="AA355" s="102" t="str">
        <f>IF(AND($AC355="x1",$R355=Basisblatt!$A$85),IF(OR(OR($S355=Basisblatt!$A$51,$S355=Basisblatt!$A$52,$S355=Basisblatt!$A$53,$S355=Basisblatt!$A$54,$S355=Basisblatt!$A$55),AND($T355&lt;&gt;"",$T355&lt;=AG355),AND(U355&lt;&gt;"",$U355&lt;=AH355),$V355=Basisblatt!$A382,$W355=Basisblatt!$A$47)=TRUE,"ja","nein"),"")</f>
        <v/>
      </c>
      <c r="AB355" s="102"/>
      <c r="AC355" s="175" t="str">
        <f t="shared" si="5"/>
        <v>x2</v>
      </c>
      <c r="AD355" s="161"/>
      <c r="AE355" s="19"/>
      <c r="AF355" s="106" t="str">
        <f>IF(AND($AC355="x1",$L355=Basisblatt!$A$85),VLOOKUP($G355,Basisblatt!$A$2:$B$5,2,FALSE),"")</f>
        <v/>
      </c>
      <c r="AG355" s="102" t="str">
        <f>IF(AND($AC355="x1",$R355=Basisblatt!$A$85),Basisblatt!$B$68,"")</f>
        <v/>
      </c>
      <c r="AH355" s="175" t="str">
        <f>IF(AND($AC355="x1",$R355=Basisblatt!$A$85),Basisblatt!$B$69,"")</f>
        <v/>
      </c>
    </row>
    <row r="356" spans="1:34" x14ac:dyDescent="0.25">
      <c r="A356" s="107" t="str">
        <f>IF($AC356="x2","",IF($AC356="x1",IF(OR($L356=Basisblatt!$A$84,$Y356="ja"),"ja","nein"),"N/A"))</f>
        <v/>
      </c>
      <c r="B356" s="192" t="str">
        <f>IF($AC356="x2","",IF($AC356="x1",IF(OR($R356=Basisblatt!$A$84,$AA356="ja"),"ja","nein"),"N/A"))</f>
        <v/>
      </c>
      <c r="C356" s="188"/>
      <c r="D356" s="194"/>
      <c r="E356" s="144"/>
      <c r="F356" s="144"/>
      <c r="G356" s="145"/>
      <c r="H356" s="145"/>
      <c r="I356" s="145"/>
      <c r="J356" s="186"/>
      <c r="K356" s="181"/>
      <c r="L356" s="180" t="str">
        <f>IF($AC356="x1",IF(AND($H356=Basisblatt!$A$11,$J356&gt;=$E$8),Basisblatt!$A$85,Basisblatt!$A$84),"")</f>
        <v/>
      </c>
      <c r="M356" s="145"/>
      <c r="N356" s="145"/>
      <c r="O356" s="145"/>
      <c r="P356" s="178"/>
      <c r="Q356" s="181"/>
      <c r="R356" s="180" t="str">
        <f>IF($AC356="x1",IF(AND($H356=Basisblatt!$A$10,OR($J356&gt;=$E$8,$J356&gt;$E$10)),Basisblatt!$A$85,Basisblatt!$A$84),"")</f>
        <v/>
      </c>
      <c r="S356" s="145"/>
      <c r="T356" s="145"/>
      <c r="U356" s="145"/>
      <c r="V356" s="145"/>
      <c r="W356" s="178"/>
      <c r="X356" s="181"/>
      <c r="Y356" s="180" t="str">
        <f>IF(AND($AC356="x1",$L356=Basisblatt!$A$85),IF(OR($M356=Basisblatt!$A$38,AND($N356&lt;&gt;"",$N356&lt;=$AF356),$O356=Basisblatt!$A$43,AND($J356&lt;=$E$9,$P356=Basisblatt!$A$47))=TRUE,"ja","nein"),"")</f>
        <v/>
      </c>
      <c r="Z356" s="174"/>
      <c r="AA356" s="102" t="str">
        <f>IF(AND($AC356="x1",$R356=Basisblatt!$A$85),IF(OR(OR($S356=Basisblatt!$A$51,$S356=Basisblatt!$A$52,$S356=Basisblatt!$A$53,$S356=Basisblatt!$A$54,$S356=Basisblatt!$A$55),AND($T356&lt;&gt;"",$T356&lt;=AG356),AND(U356&lt;&gt;"",$U356&lt;=AH356),$V356=Basisblatt!$A383,$W356=Basisblatt!$A$47)=TRUE,"ja","nein"),"")</f>
        <v/>
      </c>
      <c r="AB356" s="102"/>
      <c r="AC356" s="175" t="str">
        <f t="shared" si="5"/>
        <v>x2</v>
      </c>
      <c r="AD356" s="161"/>
      <c r="AE356" s="19"/>
      <c r="AF356" s="106" t="str">
        <f>IF(AND($AC356="x1",$L356=Basisblatt!$A$85),VLOOKUP($G356,Basisblatt!$A$2:$B$5,2,FALSE),"")</f>
        <v/>
      </c>
      <c r="AG356" s="102" t="str">
        <f>IF(AND($AC356="x1",$R356=Basisblatt!$A$85),Basisblatt!$B$68,"")</f>
        <v/>
      </c>
      <c r="AH356" s="175" t="str">
        <f>IF(AND($AC356="x1",$R356=Basisblatt!$A$85),Basisblatt!$B$69,"")</f>
        <v/>
      </c>
    </row>
    <row r="357" spans="1:34" x14ac:dyDescent="0.25">
      <c r="A357" s="107" t="str">
        <f>IF($AC357="x2","",IF($AC357="x1",IF(OR($L357=Basisblatt!$A$84,$Y357="ja"),"ja","nein"),"N/A"))</f>
        <v/>
      </c>
      <c r="B357" s="192" t="str">
        <f>IF($AC357="x2","",IF($AC357="x1",IF(OR($R357=Basisblatt!$A$84,$AA357="ja"),"ja","nein"),"N/A"))</f>
        <v/>
      </c>
      <c r="C357" s="188"/>
      <c r="D357" s="194"/>
      <c r="E357" s="144"/>
      <c r="F357" s="144"/>
      <c r="G357" s="145"/>
      <c r="H357" s="145"/>
      <c r="I357" s="145"/>
      <c r="J357" s="186"/>
      <c r="K357" s="181"/>
      <c r="L357" s="180" t="str">
        <f>IF($AC357="x1",IF(AND($H357=Basisblatt!$A$11,$J357&gt;=$E$8),Basisblatt!$A$85,Basisblatt!$A$84),"")</f>
        <v/>
      </c>
      <c r="M357" s="145"/>
      <c r="N357" s="145"/>
      <c r="O357" s="145"/>
      <c r="P357" s="178"/>
      <c r="Q357" s="181"/>
      <c r="R357" s="180" t="str">
        <f>IF($AC357="x1",IF(AND($H357=Basisblatt!$A$10,OR($J357&gt;=$E$8,$J357&gt;$E$10)),Basisblatt!$A$85,Basisblatt!$A$84),"")</f>
        <v/>
      </c>
      <c r="S357" s="145"/>
      <c r="T357" s="145"/>
      <c r="U357" s="145"/>
      <c r="V357" s="145"/>
      <c r="W357" s="178"/>
      <c r="X357" s="181"/>
      <c r="Y357" s="180" t="str">
        <f>IF(AND($AC357="x1",$L357=Basisblatt!$A$85),IF(OR($M357=Basisblatt!$A$38,AND($N357&lt;&gt;"",$N357&lt;=$AF357),$O357=Basisblatt!$A$43,AND($J357&lt;=$E$9,$P357=Basisblatt!$A$47))=TRUE,"ja","nein"),"")</f>
        <v/>
      </c>
      <c r="Z357" s="174"/>
      <c r="AA357" s="102" t="str">
        <f>IF(AND($AC357="x1",$R357=Basisblatt!$A$85),IF(OR(OR($S357=Basisblatt!$A$51,$S357=Basisblatt!$A$52,$S357=Basisblatt!$A$53,$S357=Basisblatt!$A$54,$S357=Basisblatt!$A$55),AND($T357&lt;&gt;"",$T357&lt;=AG357),AND(U357&lt;&gt;"",$U357&lt;=AH357),$V357=Basisblatt!$A384,$W357=Basisblatt!$A$47)=TRUE,"ja","nein"),"")</f>
        <v/>
      </c>
      <c r="AB357" s="102"/>
      <c r="AC357" s="175" t="str">
        <f t="shared" si="5"/>
        <v>x2</v>
      </c>
      <c r="AD357" s="161"/>
      <c r="AE357" s="19"/>
      <c r="AF357" s="106" t="str">
        <f>IF(AND($AC357="x1",$L357=Basisblatt!$A$85),VLOOKUP($G357,Basisblatt!$A$2:$B$5,2,FALSE),"")</f>
        <v/>
      </c>
      <c r="AG357" s="102" t="str">
        <f>IF(AND($AC357="x1",$R357=Basisblatt!$A$85),Basisblatt!$B$68,"")</f>
        <v/>
      </c>
      <c r="AH357" s="175" t="str">
        <f>IF(AND($AC357="x1",$R357=Basisblatt!$A$85),Basisblatt!$B$69,"")</f>
        <v/>
      </c>
    </row>
    <row r="358" spans="1:34" x14ac:dyDescent="0.25">
      <c r="A358" s="107" t="str">
        <f>IF($AC358="x2","",IF($AC358="x1",IF(OR($L358=Basisblatt!$A$84,$Y358="ja"),"ja","nein"),"N/A"))</f>
        <v/>
      </c>
      <c r="B358" s="192" t="str">
        <f>IF($AC358="x2","",IF($AC358="x1",IF(OR($R358=Basisblatt!$A$84,$AA358="ja"),"ja","nein"),"N/A"))</f>
        <v/>
      </c>
      <c r="C358" s="188"/>
      <c r="D358" s="194"/>
      <c r="E358" s="144"/>
      <c r="F358" s="144"/>
      <c r="G358" s="145"/>
      <c r="H358" s="145"/>
      <c r="I358" s="145"/>
      <c r="J358" s="186"/>
      <c r="K358" s="181"/>
      <c r="L358" s="180" t="str">
        <f>IF($AC358="x1",IF(AND($H358=Basisblatt!$A$11,$J358&gt;=$E$8),Basisblatt!$A$85,Basisblatt!$A$84),"")</f>
        <v/>
      </c>
      <c r="M358" s="145"/>
      <c r="N358" s="145"/>
      <c r="O358" s="145"/>
      <c r="P358" s="178"/>
      <c r="Q358" s="181"/>
      <c r="R358" s="180" t="str">
        <f>IF($AC358="x1",IF(AND($H358=Basisblatt!$A$10,OR($J358&gt;=$E$8,$J358&gt;$E$10)),Basisblatt!$A$85,Basisblatt!$A$84),"")</f>
        <v/>
      </c>
      <c r="S358" s="145"/>
      <c r="T358" s="145"/>
      <c r="U358" s="145"/>
      <c r="V358" s="145"/>
      <c r="W358" s="178"/>
      <c r="X358" s="181"/>
      <c r="Y358" s="180" t="str">
        <f>IF(AND($AC358="x1",$L358=Basisblatt!$A$85),IF(OR($M358=Basisblatt!$A$38,AND($N358&lt;&gt;"",$N358&lt;=$AF358),$O358=Basisblatt!$A$43,AND($J358&lt;=$E$9,$P358=Basisblatt!$A$47))=TRUE,"ja","nein"),"")</f>
        <v/>
      </c>
      <c r="Z358" s="174"/>
      <c r="AA358" s="102" t="str">
        <f>IF(AND($AC358="x1",$R358=Basisblatt!$A$85),IF(OR(OR($S358=Basisblatt!$A$51,$S358=Basisblatt!$A$52,$S358=Basisblatt!$A$53,$S358=Basisblatt!$A$54,$S358=Basisblatt!$A$55),AND($T358&lt;&gt;"",$T358&lt;=AG358),AND(U358&lt;&gt;"",$U358&lt;=AH358),$V358=Basisblatt!$A385,$W358=Basisblatt!$A$47)=TRUE,"ja","nein"),"")</f>
        <v/>
      </c>
      <c r="AB358" s="102"/>
      <c r="AC358" s="175" t="str">
        <f t="shared" si="5"/>
        <v>x2</v>
      </c>
      <c r="AD358" s="161"/>
      <c r="AE358" s="19"/>
      <c r="AF358" s="106" t="str">
        <f>IF(AND($AC358="x1",$L358=Basisblatt!$A$85),VLOOKUP($G358,Basisblatt!$A$2:$B$5,2,FALSE),"")</f>
        <v/>
      </c>
      <c r="AG358" s="102" t="str">
        <f>IF(AND($AC358="x1",$R358=Basisblatt!$A$85),Basisblatt!$B$68,"")</f>
        <v/>
      </c>
      <c r="AH358" s="175" t="str">
        <f>IF(AND($AC358="x1",$R358=Basisblatt!$A$85),Basisblatt!$B$69,"")</f>
        <v/>
      </c>
    </row>
    <row r="359" spans="1:34" x14ac:dyDescent="0.25">
      <c r="A359" s="107" t="str">
        <f>IF($AC359="x2","",IF($AC359="x1",IF(OR($L359=Basisblatt!$A$84,$Y359="ja"),"ja","nein"),"N/A"))</f>
        <v/>
      </c>
      <c r="B359" s="192" t="str">
        <f>IF($AC359="x2","",IF($AC359="x1",IF(OR($R359=Basisblatt!$A$84,$AA359="ja"),"ja","nein"),"N/A"))</f>
        <v/>
      </c>
      <c r="C359" s="188"/>
      <c r="D359" s="194"/>
      <c r="E359" s="144"/>
      <c r="F359" s="144"/>
      <c r="G359" s="145"/>
      <c r="H359" s="145"/>
      <c r="I359" s="145"/>
      <c r="J359" s="186"/>
      <c r="K359" s="181"/>
      <c r="L359" s="180" t="str">
        <f>IF($AC359="x1",IF(AND($H359=Basisblatt!$A$11,$J359&gt;=$E$8),Basisblatt!$A$85,Basisblatt!$A$84),"")</f>
        <v/>
      </c>
      <c r="M359" s="145"/>
      <c r="N359" s="145"/>
      <c r="O359" s="145"/>
      <c r="P359" s="178"/>
      <c r="Q359" s="181"/>
      <c r="R359" s="180" t="str">
        <f>IF($AC359="x1",IF(AND($H359=Basisblatt!$A$10,OR($J359&gt;=$E$8,$J359&gt;$E$10)),Basisblatt!$A$85,Basisblatt!$A$84),"")</f>
        <v/>
      </c>
      <c r="S359" s="145"/>
      <c r="T359" s="145"/>
      <c r="U359" s="145"/>
      <c r="V359" s="145"/>
      <c r="W359" s="178"/>
      <c r="X359" s="181"/>
      <c r="Y359" s="180" t="str">
        <f>IF(AND($AC359="x1",$L359=Basisblatt!$A$85),IF(OR($M359=Basisblatt!$A$38,AND($N359&lt;&gt;"",$N359&lt;=$AF359),$O359=Basisblatt!$A$43,AND($J359&lt;=$E$9,$P359=Basisblatt!$A$47))=TRUE,"ja","nein"),"")</f>
        <v/>
      </c>
      <c r="Z359" s="174"/>
      <c r="AA359" s="102" t="str">
        <f>IF(AND($AC359="x1",$R359=Basisblatt!$A$85),IF(OR(OR($S359=Basisblatt!$A$51,$S359=Basisblatt!$A$52,$S359=Basisblatt!$A$53,$S359=Basisblatt!$A$54,$S359=Basisblatt!$A$55),AND($T359&lt;&gt;"",$T359&lt;=AG359),AND(U359&lt;&gt;"",$U359&lt;=AH359),$V359=Basisblatt!$A386,$W359=Basisblatt!$A$47)=TRUE,"ja","nein"),"")</f>
        <v/>
      </c>
      <c r="AB359" s="102"/>
      <c r="AC359" s="175" t="str">
        <f t="shared" si="5"/>
        <v>x2</v>
      </c>
      <c r="AD359" s="161"/>
      <c r="AE359" s="19"/>
      <c r="AF359" s="106" t="str">
        <f>IF(AND($AC359="x1",$L359=Basisblatt!$A$85),VLOOKUP($G359,Basisblatt!$A$2:$B$5,2,FALSE),"")</f>
        <v/>
      </c>
      <c r="AG359" s="102" t="str">
        <f>IF(AND($AC359="x1",$R359=Basisblatt!$A$85),Basisblatt!$B$68,"")</f>
        <v/>
      </c>
      <c r="AH359" s="175" t="str">
        <f>IF(AND($AC359="x1",$R359=Basisblatt!$A$85),Basisblatt!$B$69,"")</f>
        <v/>
      </c>
    </row>
    <row r="360" spans="1:34" x14ac:dyDescent="0.25">
      <c r="A360" s="107" t="str">
        <f>IF($AC360="x2","",IF($AC360="x1",IF(OR($L360=Basisblatt!$A$84,$Y360="ja"),"ja","nein"),"N/A"))</f>
        <v/>
      </c>
      <c r="B360" s="192" t="str">
        <f>IF($AC360="x2","",IF($AC360="x1",IF(OR($R360=Basisblatt!$A$84,$AA360="ja"),"ja","nein"),"N/A"))</f>
        <v/>
      </c>
      <c r="C360" s="188"/>
      <c r="D360" s="194"/>
      <c r="E360" s="144"/>
      <c r="F360" s="144"/>
      <c r="G360" s="145"/>
      <c r="H360" s="145"/>
      <c r="I360" s="145"/>
      <c r="J360" s="186"/>
      <c r="K360" s="181"/>
      <c r="L360" s="180" t="str">
        <f>IF($AC360="x1",IF(AND($H360=Basisblatt!$A$11,$J360&gt;=$E$8),Basisblatt!$A$85,Basisblatt!$A$84),"")</f>
        <v/>
      </c>
      <c r="M360" s="145"/>
      <c r="N360" s="145"/>
      <c r="O360" s="145"/>
      <c r="P360" s="178"/>
      <c r="Q360" s="181"/>
      <c r="R360" s="180" t="str">
        <f>IF($AC360="x1",IF(AND($H360=Basisblatt!$A$10,OR($J360&gt;=$E$8,$J360&gt;$E$10)),Basisblatt!$A$85,Basisblatt!$A$84),"")</f>
        <v/>
      </c>
      <c r="S360" s="145"/>
      <c r="T360" s="145"/>
      <c r="U360" s="145"/>
      <c r="V360" s="145"/>
      <c r="W360" s="178"/>
      <c r="X360" s="181"/>
      <c r="Y360" s="180" t="str">
        <f>IF(AND($AC360="x1",$L360=Basisblatt!$A$85),IF(OR($M360=Basisblatt!$A$38,AND($N360&lt;&gt;"",$N360&lt;=$AF360),$O360=Basisblatt!$A$43,AND($J360&lt;=$E$9,$P360=Basisblatt!$A$47))=TRUE,"ja","nein"),"")</f>
        <v/>
      </c>
      <c r="Z360" s="174"/>
      <c r="AA360" s="102" t="str">
        <f>IF(AND($AC360="x1",$R360=Basisblatt!$A$85),IF(OR(OR($S360=Basisblatt!$A$51,$S360=Basisblatt!$A$52,$S360=Basisblatt!$A$53,$S360=Basisblatt!$A$54,$S360=Basisblatt!$A$55),AND($T360&lt;&gt;"",$T360&lt;=AG360),AND(U360&lt;&gt;"",$U360&lt;=AH360),$V360=Basisblatt!$A387,$W360=Basisblatt!$A$47)=TRUE,"ja","nein"),"")</f>
        <v/>
      </c>
      <c r="AB360" s="102"/>
      <c r="AC360" s="175" t="str">
        <f t="shared" si="5"/>
        <v>x2</v>
      </c>
      <c r="AD360" s="161"/>
      <c r="AE360" s="19"/>
      <c r="AF360" s="106" t="str">
        <f>IF(AND($AC360="x1",$L360=Basisblatt!$A$85),VLOOKUP($G360,Basisblatt!$A$2:$B$5,2,FALSE),"")</f>
        <v/>
      </c>
      <c r="AG360" s="102" t="str">
        <f>IF(AND($AC360="x1",$R360=Basisblatt!$A$85),Basisblatt!$B$68,"")</f>
        <v/>
      </c>
      <c r="AH360" s="175" t="str">
        <f>IF(AND($AC360="x1",$R360=Basisblatt!$A$85),Basisblatt!$B$69,"")</f>
        <v/>
      </c>
    </row>
    <row r="361" spans="1:34" x14ac:dyDescent="0.25">
      <c r="A361" s="107" t="str">
        <f>IF($AC361="x2","",IF($AC361="x1",IF(OR($L361=Basisblatt!$A$84,$Y361="ja"),"ja","nein"),"N/A"))</f>
        <v/>
      </c>
      <c r="B361" s="192" t="str">
        <f>IF($AC361="x2","",IF($AC361="x1",IF(OR($R361=Basisblatt!$A$84,$AA361="ja"),"ja","nein"),"N/A"))</f>
        <v/>
      </c>
      <c r="C361" s="188"/>
      <c r="D361" s="194"/>
      <c r="E361" s="144"/>
      <c r="F361" s="144"/>
      <c r="G361" s="145"/>
      <c r="H361" s="145"/>
      <c r="I361" s="145"/>
      <c r="J361" s="186"/>
      <c r="K361" s="181"/>
      <c r="L361" s="180" t="str">
        <f>IF($AC361="x1",IF(AND($H361=Basisblatt!$A$11,$J361&gt;=$E$8),Basisblatt!$A$85,Basisblatt!$A$84),"")</f>
        <v/>
      </c>
      <c r="M361" s="145"/>
      <c r="N361" s="145"/>
      <c r="O361" s="145"/>
      <c r="P361" s="178"/>
      <c r="Q361" s="181"/>
      <c r="R361" s="180" t="str">
        <f>IF($AC361="x1",IF(AND($H361=Basisblatt!$A$10,OR($J361&gt;=$E$8,$J361&gt;$E$10)),Basisblatt!$A$85,Basisblatt!$A$84),"")</f>
        <v/>
      </c>
      <c r="S361" s="145"/>
      <c r="T361" s="145"/>
      <c r="U361" s="145"/>
      <c r="V361" s="145"/>
      <c r="W361" s="178"/>
      <c r="X361" s="181"/>
      <c r="Y361" s="180" t="str">
        <f>IF(AND($AC361="x1",$L361=Basisblatt!$A$85),IF(OR($M361=Basisblatt!$A$38,AND($N361&lt;&gt;"",$N361&lt;=$AF361),$O361=Basisblatt!$A$43,AND($J361&lt;=$E$9,$P361=Basisblatt!$A$47))=TRUE,"ja","nein"),"")</f>
        <v/>
      </c>
      <c r="Z361" s="174"/>
      <c r="AA361" s="102" t="str">
        <f>IF(AND($AC361="x1",$R361=Basisblatt!$A$85),IF(OR(OR($S361=Basisblatt!$A$51,$S361=Basisblatt!$A$52,$S361=Basisblatt!$A$53,$S361=Basisblatt!$A$54,$S361=Basisblatt!$A$55),AND($T361&lt;&gt;"",$T361&lt;=AG361),AND(U361&lt;&gt;"",$U361&lt;=AH361),$V361=Basisblatt!$A388,$W361=Basisblatt!$A$47)=TRUE,"ja","nein"),"")</f>
        <v/>
      </c>
      <c r="AB361" s="102"/>
      <c r="AC361" s="175" t="str">
        <f t="shared" si="5"/>
        <v>x2</v>
      </c>
      <c r="AD361" s="161"/>
      <c r="AE361" s="19"/>
      <c r="AF361" s="106" t="str">
        <f>IF(AND($AC361="x1",$L361=Basisblatt!$A$85),VLOOKUP($G361,Basisblatt!$A$2:$B$5,2,FALSE),"")</f>
        <v/>
      </c>
      <c r="AG361" s="102" t="str">
        <f>IF(AND($AC361="x1",$R361=Basisblatt!$A$85),Basisblatt!$B$68,"")</f>
        <v/>
      </c>
      <c r="AH361" s="175" t="str">
        <f>IF(AND($AC361="x1",$R361=Basisblatt!$A$85),Basisblatt!$B$69,"")</f>
        <v/>
      </c>
    </row>
    <row r="362" spans="1:34" x14ac:dyDescent="0.25">
      <c r="A362" s="107" t="str">
        <f>IF($AC362="x2","",IF($AC362="x1",IF(OR($L362=Basisblatt!$A$84,$Y362="ja"),"ja","nein"),"N/A"))</f>
        <v/>
      </c>
      <c r="B362" s="192" t="str">
        <f>IF($AC362="x2","",IF($AC362="x1",IF(OR($R362=Basisblatt!$A$84,$AA362="ja"),"ja","nein"),"N/A"))</f>
        <v/>
      </c>
      <c r="C362" s="188"/>
      <c r="D362" s="194"/>
      <c r="E362" s="144"/>
      <c r="F362" s="144"/>
      <c r="G362" s="145"/>
      <c r="H362" s="145"/>
      <c r="I362" s="145"/>
      <c r="J362" s="186"/>
      <c r="K362" s="181"/>
      <c r="L362" s="180" t="str">
        <f>IF($AC362="x1",IF(AND($H362=Basisblatt!$A$11,$J362&gt;=$E$8),Basisblatt!$A$85,Basisblatt!$A$84),"")</f>
        <v/>
      </c>
      <c r="M362" s="145"/>
      <c r="N362" s="145"/>
      <c r="O362" s="145"/>
      <c r="P362" s="178"/>
      <c r="Q362" s="181"/>
      <c r="R362" s="180" t="str">
        <f>IF($AC362="x1",IF(AND($H362=Basisblatt!$A$10,OR($J362&gt;=$E$8,$J362&gt;$E$10)),Basisblatt!$A$85,Basisblatt!$A$84),"")</f>
        <v/>
      </c>
      <c r="S362" s="145"/>
      <c r="T362" s="145"/>
      <c r="U362" s="145"/>
      <c r="V362" s="145"/>
      <c r="W362" s="178"/>
      <c r="X362" s="181"/>
      <c r="Y362" s="180" t="str">
        <f>IF(AND($AC362="x1",$L362=Basisblatt!$A$85),IF(OR($M362=Basisblatt!$A$38,AND($N362&lt;&gt;"",$N362&lt;=$AF362),$O362=Basisblatt!$A$43,AND($J362&lt;=$E$9,$P362=Basisblatt!$A$47))=TRUE,"ja","nein"),"")</f>
        <v/>
      </c>
      <c r="Z362" s="174"/>
      <c r="AA362" s="102" t="str">
        <f>IF(AND($AC362="x1",$R362=Basisblatt!$A$85),IF(OR(OR($S362=Basisblatt!$A$51,$S362=Basisblatt!$A$52,$S362=Basisblatt!$A$53,$S362=Basisblatt!$A$54,$S362=Basisblatt!$A$55),AND($T362&lt;&gt;"",$T362&lt;=AG362),AND(U362&lt;&gt;"",$U362&lt;=AH362),$V362=Basisblatt!$A389,$W362=Basisblatt!$A$47)=TRUE,"ja","nein"),"")</f>
        <v/>
      </c>
      <c r="AB362" s="102"/>
      <c r="AC362" s="175" t="str">
        <f t="shared" si="5"/>
        <v>x2</v>
      </c>
      <c r="AD362" s="161"/>
      <c r="AE362" s="19"/>
      <c r="AF362" s="106" t="str">
        <f>IF(AND($AC362="x1",$L362=Basisblatt!$A$85),VLOOKUP($G362,Basisblatt!$A$2:$B$5,2,FALSE),"")</f>
        <v/>
      </c>
      <c r="AG362" s="102" t="str">
        <f>IF(AND($AC362="x1",$R362=Basisblatt!$A$85),Basisblatt!$B$68,"")</f>
        <v/>
      </c>
      <c r="AH362" s="175" t="str">
        <f>IF(AND($AC362="x1",$R362=Basisblatt!$A$85),Basisblatt!$B$69,"")</f>
        <v/>
      </c>
    </row>
    <row r="363" spans="1:34" x14ac:dyDescent="0.25">
      <c r="A363" s="107" t="str">
        <f>IF($AC363="x2","",IF($AC363="x1",IF(OR($L363=Basisblatt!$A$84,$Y363="ja"),"ja","nein"),"N/A"))</f>
        <v/>
      </c>
      <c r="B363" s="192" t="str">
        <f>IF($AC363="x2","",IF($AC363="x1",IF(OR($R363=Basisblatt!$A$84,$AA363="ja"),"ja","nein"),"N/A"))</f>
        <v/>
      </c>
      <c r="C363" s="188"/>
      <c r="D363" s="194"/>
      <c r="E363" s="144"/>
      <c r="F363" s="144"/>
      <c r="G363" s="145"/>
      <c r="H363" s="145"/>
      <c r="I363" s="145"/>
      <c r="J363" s="186"/>
      <c r="K363" s="181"/>
      <c r="L363" s="180" t="str">
        <f>IF($AC363="x1",IF(AND($H363=Basisblatt!$A$11,$J363&gt;=$E$8),Basisblatt!$A$85,Basisblatt!$A$84),"")</f>
        <v/>
      </c>
      <c r="M363" s="145"/>
      <c r="N363" s="145"/>
      <c r="O363" s="145"/>
      <c r="P363" s="178"/>
      <c r="Q363" s="181"/>
      <c r="R363" s="180" t="str">
        <f>IF($AC363="x1",IF(AND($H363=Basisblatt!$A$10,OR($J363&gt;=$E$8,$J363&gt;$E$10)),Basisblatt!$A$85,Basisblatt!$A$84),"")</f>
        <v/>
      </c>
      <c r="S363" s="145"/>
      <c r="T363" s="145"/>
      <c r="U363" s="145"/>
      <c r="V363" s="145"/>
      <c r="W363" s="178"/>
      <c r="X363" s="181"/>
      <c r="Y363" s="180" t="str">
        <f>IF(AND($AC363="x1",$L363=Basisblatt!$A$85),IF(OR($M363=Basisblatt!$A$38,AND($N363&lt;&gt;"",$N363&lt;=$AF363),$O363=Basisblatt!$A$43,AND($J363&lt;=$E$9,$P363=Basisblatt!$A$47))=TRUE,"ja","nein"),"")</f>
        <v/>
      </c>
      <c r="Z363" s="174"/>
      <c r="AA363" s="102" t="str">
        <f>IF(AND($AC363="x1",$R363=Basisblatt!$A$85),IF(OR(OR($S363=Basisblatt!$A$51,$S363=Basisblatt!$A$52,$S363=Basisblatt!$A$53,$S363=Basisblatt!$A$54,$S363=Basisblatt!$A$55),AND($T363&lt;&gt;"",$T363&lt;=AG363),AND(U363&lt;&gt;"",$U363&lt;=AH363),$V363=Basisblatt!$A390,$W363=Basisblatt!$A$47)=TRUE,"ja","nein"),"")</f>
        <v/>
      </c>
      <c r="AB363" s="102"/>
      <c r="AC363" s="175" t="str">
        <f t="shared" si="5"/>
        <v>x2</v>
      </c>
      <c r="AD363" s="161"/>
      <c r="AE363" s="19"/>
      <c r="AF363" s="106" t="str">
        <f>IF(AND($AC363="x1",$L363=Basisblatt!$A$85),VLOOKUP($G363,Basisblatt!$A$2:$B$5,2,FALSE),"")</f>
        <v/>
      </c>
      <c r="AG363" s="102" t="str">
        <f>IF(AND($AC363="x1",$R363=Basisblatt!$A$85),Basisblatt!$B$68,"")</f>
        <v/>
      </c>
      <c r="AH363" s="175" t="str">
        <f>IF(AND($AC363="x1",$R363=Basisblatt!$A$85),Basisblatt!$B$69,"")</f>
        <v/>
      </c>
    </row>
    <row r="364" spans="1:34" x14ac:dyDescent="0.25">
      <c r="A364" s="107" t="str">
        <f>IF($AC364="x2","",IF($AC364="x1",IF(OR($L364=Basisblatt!$A$84,$Y364="ja"),"ja","nein"),"N/A"))</f>
        <v/>
      </c>
      <c r="B364" s="192" t="str">
        <f>IF($AC364="x2","",IF($AC364="x1",IF(OR($R364=Basisblatt!$A$84,$AA364="ja"),"ja","nein"),"N/A"))</f>
        <v/>
      </c>
      <c r="C364" s="188"/>
      <c r="D364" s="194"/>
      <c r="E364" s="144"/>
      <c r="F364" s="144"/>
      <c r="G364" s="145"/>
      <c r="H364" s="145"/>
      <c r="I364" s="145"/>
      <c r="J364" s="186"/>
      <c r="K364" s="181"/>
      <c r="L364" s="180" t="str">
        <f>IF($AC364="x1",IF(AND($H364=Basisblatt!$A$11,$J364&gt;=$E$8),Basisblatt!$A$85,Basisblatt!$A$84),"")</f>
        <v/>
      </c>
      <c r="M364" s="145"/>
      <c r="N364" s="145"/>
      <c r="O364" s="145"/>
      <c r="P364" s="178"/>
      <c r="Q364" s="181"/>
      <c r="R364" s="180" t="str">
        <f>IF($AC364="x1",IF(AND($H364=Basisblatt!$A$10,OR($J364&gt;=$E$8,$J364&gt;$E$10)),Basisblatt!$A$85,Basisblatt!$A$84),"")</f>
        <v/>
      </c>
      <c r="S364" s="145"/>
      <c r="T364" s="145"/>
      <c r="U364" s="145"/>
      <c r="V364" s="145"/>
      <c r="W364" s="178"/>
      <c r="X364" s="181"/>
      <c r="Y364" s="180" t="str">
        <f>IF(AND($AC364="x1",$L364=Basisblatt!$A$85),IF(OR($M364=Basisblatt!$A$38,AND($N364&lt;&gt;"",$N364&lt;=$AF364),$O364=Basisblatt!$A$43,AND($J364&lt;=$E$9,$P364=Basisblatt!$A$47))=TRUE,"ja","nein"),"")</f>
        <v/>
      </c>
      <c r="Z364" s="174"/>
      <c r="AA364" s="102" t="str">
        <f>IF(AND($AC364="x1",$R364=Basisblatt!$A$85),IF(OR(OR($S364=Basisblatt!$A$51,$S364=Basisblatt!$A$52,$S364=Basisblatt!$A$53,$S364=Basisblatt!$A$54,$S364=Basisblatt!$A$55),AND($T364&lt;&gt;"",$T364&lt;=AG364),AND(U364&lt;&gt;"",$U364&lt;=AH364),$V364=Basisblatt!$A391,$W364=Basisblatt!$A$47)=TRUE,"ja","nein"),"")</f>
        <v/>
      </c>
      <c r="AB364" s="102"/>
      <c r="AC364" s="175" t="str">
        <f t="shared" si="5"/>
        <v>x2</v>
      </c>
      <c r="AD364" s="161"/>
      <c r="AE364" s="19"/>
      <c r="AF364" s="106" t="str">
        <f>IF(AND($AC364="x1",$L364=Basisblatt!$A$85),VLOOKUP($G364,Basisblatt!$A$2:$B$5,2,FALSE),"")</f>
        <v/>
      </c>
      <c r="AG364" s="102" t="str">
        <f>IF(AND($AC364="x1",$R364=Basisblatt!$A$85),Basisblatt!$B$68,"")</f>
        <v/>
      </c>
      <c r="AH364" s="175" t="str">
        <f>IF(AND($AC364="x1",$R364=Basisblatt!$A$85),Basisblatt!$B$69,"")</f>
        <v/>
      </c>
    </row>
    <row r="365" spans="1:34" x14ac:dyDescent="0.25">
      <c r="A365" s="107" t="str">
        <f>IF($AC365="x2","",IF($AC365="x1",IF(OR($L365=Basisblatt!$A$84,$Y365="ja"),"ja","nein"),"N/A"))</f>
        <v/>
      </c>
      <c r="B365" s="192" t="str">
        <f>IF($AC365="x2","",IF($AC365="x1",IF(OR($R365=Basisblatt!$A$84,$AA365="ja"),"ja","nein"),"N/A"))</f>
        <v/>
      </c>
      <c r="C365" s="188"/>
      <c r="D365" s="194"/>
      <c r="E365" s="144"/>
      <c r="F365" s="144"/>
      <c r="G365" s="145"/>
      <c r="H365" s="145"/>
      <c r="I365" s="145"/>
      <c r="J365" s="186"/>
      <c r="K365" s="181"/>
      <c r="L365" s="180" t="str">
        <f>IF($AC365="x1",IF(AND($H365=Basisblatt!$A$11,$J365&gt;=$E$8),Basisblatt!$A$85,Basisblatt!$A$84),"")</f>
        <v/>
      </c>
      <c r="M365" s="145"/>
      <c r="N365" s="145"/>
      <c r="O365" s="145"/>
      <c r="P365" s="178"/>
      <c r="Q365" s="181"/>
      <c r="R365" s="180" t="str">
        <f>IF($AC365="x1",IF(AND($H365=Basisblatt!$A$10,OR($J365&gt;=$E$8,$J365&gt;$E$10)),Basisblatt!$A$85,Basisblatt!$A$84),"")</f>
        <v/>
      </c>
      <c r="S365" s="145"/>
      <c r="T365" s="145"/>
      <c r="U365" s="145"/>
      <c r="V365" s="145"/>
      <c r="W365" s="178"/>
      <c r="X365" s="181"/>
      <c r="Y365" s="180" t="str">
        <f>IF(AND($AC365="x1",$L365=Basisblatt!$A$85),IF(OR($M365=Basisblatt!$A$38,AND($N365&lt;&gt;"",$N365&lt;=$AF365),$O365=Basisblatt!$A$43,AND($J365&lt;=$E$9,$P365=Basisblatt!$A$47))=TRUE,"ja","nein"),"")</f>
        <v/>
      </c>
      <c r="Z365" s="174"/>
      <c r="AA365" s="102" t="str">
        <f>IF(AND($AC365="x1",$R365=Basisblatt!$A$85),IF(OR(OR($S365=Basisblatt!$A$51,$S365=Basisblatt!$A$52,$S365=Basisblatt!$A$53,$S365=Basisblatt!$A$54,$S365=Basisblatt!$A$55),AND($T365&lt;&gt;"",$T365&lt;=AG365),AND(U365&lt;&gt;"",$U365&lt;=AH365),$V365=Basisblatt!$A392,$W365=Basisblatt!$A$47)=TRUE,"ja","nein"),"")</f>
        <v/>
      </c>
      <c r="AB365" s="102"/>
      <c r="AC365" s="175" t="str">
        <f t="shared" si="5"/>
        <v>x2</v>
      </c>
      <c r="AD365" s="161"/>
      <c r="AE365" s="19"/>
      <c r="AF365" s="106" t="str">
        <f>IF(AND($AC365="x1",$L365=Basisblatt!$A$85),VLOOKUP($G365,Basisblatt!$A$2:$B$5,2,FALSE),"")</f>
        <v/>
      </c>
      <c r="AG365" s="102" t="str">
        <f>IF(AND($AC365="x1",$R365=Basisblatt!$A$85),Basisblatt!$B$68,"")</f>
        <v/>
      </c>
      <c r="AH365" s="175" t="str">
        <f>IF(AND($AC365="x1",$R365=Basisblatt!$A$85),Basisblatt!$B$69,"")</f>
        <v/>
      </c>
    </row>
    <row r="366" spans="1:34" x14ac:dyDescent="0.25">
      <c r="A366" s="107" t="str">
        <f>IF($AC366="x2","",IF($AC366="x1",IF(OR($L366=Basisblatt!$A$84,$Y366="ja"),"ja","nein"),"N/A"))</f>
        <v/>
      </c>
      <c r="B366" s="192" t="str">
        <f>IF($AC366="x2","",IF($AC366="x1",IF(OR($R366=Basisblatt!$A$84,$AA366="ja"),"ja","nein"),"N/A"))</f>
        <v/>
      </c>
      <c r="C366" s="188"/>
      <c r="D366" s="194"/>
      <c r="E366" s="144"/>
      <c r="F366" s="144"/>
      <c r="G366" s="145"/>
      <c r="H366" s="145"/>
      <c r="I366" s="145"/>
      <c r="J366" s="186"/>
      <c r="K366" s="181"/>
      <c r="L366" s="180" t="str">
        <f>IF($AC366="x1",IF(AND($H366=Basisblatt!$A$11,$J366&gt;=$E$8),Basisblatt!$A$85,Basisblatt!$A$84),"")</f>
        <v/>
      </c>
      <c r="M366" s="145"/>
      <c r="N366" s="145"/>
      <c r="O366" s="145"/>
      <c r="P366" s="178"/>
      <c r="Q366" s="181"/>
      <c r="R366" s="180" t="str">
        <f>IF($AC366="x1",IF(AND($H366=Basisblatt!$A$10,OR($J366&gt;=$E$8,$J366&gt;$E$10)),Basisblatt!$A$85,Basisblatt!$A$84),"")</f>
        <v/>
      </c>
      <c r="S366" s="145"/>
      <c r="T366" s="145"/>
      <c r="U366" s="145"/>
      <c r="V366" s="145"/>
      <c r="W366" s="178"/>
      <c r="X366" s="181"/>
      <c r="Y366" s="180" t="str">
        <f>IF(AND($AC366="x1",$L366=Basisblatt!$A$85),IF(OR($M366=Basisblatt!$A$38,AND($N366&lt;&gt;"",$N366&lt;=$AF366),$O366=Basisblatt!$A$43,AND($J366&lt;=$E$9,$P366=Basisblatt!$A$47))=TRUE,"ja","nein"),"")</f>
        <v/>
      </c>
      <c r="Z366" s="174"/>
      <c r="AA366" s="102" t="str">
        <f>IF(AND($AC366="x1",$R366=Basisblatt!$A$85),IF(OR(OR($S366=Basisblatt!$A$51,$S366=Basisblatt!$A$52,$S366=Basisblatt!$A$53,$S366=Basisblatt!$A$54,$S366=Basisblatt!$A$55),AND($T366&lt;&gt;"",$T366&lt;=AG366),AND(U366&lt;&gt;"",$U366&lt;=AH366),$V366=Basisblatt!$A393,$W366=Basisblatt!$A$47)=TRUE,"ja","nein"),"")</f>
        <v/>
      </c>
      <c r="AB366" s="102"/>
      <c r="AC366" s="175" t="str">
        <f t="shared" si="5"/>
        <v>x2</v>
      </c>
      <c r="AD366" s="161"/>
      <c r="AE366" s="19"/>
      <c r="AF366" s="106" t="str">
        <f>IF(AND($AC366="x1",$L366=Basisblatt!$A$85),VLOOKUP($G366,Basisblatt!$A$2:$B$5,2,FALSE),"")</f>
        <v/>
      </c>
      <c r="AG366" s="102" t="str">
        <f>IF(AND($AC366="x1",$R366=Basisblatt!$A$85),Basisblatt!$B$68,"")</f>
        <v/>
      </c>
      <c r="AH366" s="175" t="str">
        <f>IF(AND($AC366="x1",$R366=Basisblatt!$A$85),Basisblatt!$B$69,"")</f>
        <v/>
      </c>
    </row>
    <row r="367" spans="1:34" x14ac:dyDescent="0.25">
      <c r="A367" s="107" t="str">
        <f>IF($AC367="x2","",IF($AC367="x1",IF(OR($L367=Basisblatt!$A$84,$Y367="ja"),"ja","nein"),"N/A"))</f>
        <v/>
      </c>
      <c r="B367" s="192" t="str">
        <f>IF($AC367="x2","",IF($AC367="x1",IF(OR($R367=Basisblatt!$A$84,$AA367="ja"),"ja","nein"),"N/A"))</f>
        <v/>
      </c>
      <c r="C367" s="188"/>
      <c r="D367" s="194"/>
      <c r="E367" s="144"/>
      <c r="F367" s="144"/>
      <c r="G367" s="145"/>
      <c r="H367" s="145"/>
      <c r="I367" s="145"/>
      <c r="J367" s="186"/>
      <c r="K367" s="181"/>
      <c r="L367" s="180" t="str">
        <f>IF($AC367="x1",IF(AND($H367=Basisblatt!$A$11,$J367&gt;=$E$8),Basisblatt!$A$85,Basisblatt!$A$84),"")</f>
        <v/>
      </c>
      <c r="M367" s="145"/>
      <c r="N367" s="145"/>
      <c r="O367" s="145"/>
      <c r="P367" s="178"/>
      <c r="Q367" s="181"/>
      <c r="R367" s="180" t="str">
        <f>IF($AC367="x1",IF(AND($H367=Basisblatt!$A$10,OR($J367&gt;=$E$8,$J367&gt;$E$10)),Basisblatt!$A$85,Basisblatt!$A$84),"")</f>
        <v/>
      </c>
      <c r="S367" s="145"/>
      <c r="T367" s="145"/>
      <c r="U367" s="145"/>
      <c r="V367" s="145"/>
      <c r="W367" s="178"/>
      <c r="X367" s="181"/>
      <c r="Y367" s="180" t="str">
        <f>IF(AND($AC367="x1",$L367=Basisblatt!$A$85),IF(OR($M367=Basisblatt!$A$38,AND($N367&lt;&gt;"",$N367&lt;=$AF367),$O367=Basisblatt!$A$43,AND($J367&lt;=$E$9,$P367=Basisblatt!$A$47))=TRUE,"ja","nein"),"")</f>
        <v/>
      </c>
      <c r="Z367" s="174"/>
      <c r="AA367" s="102" t="str">
        <f>IF(AND($AC367="x1",$R367=Basisblatt!$A$85),IF(OR(OR($S367=Basisblatt!$A$51,$S367=Basisblatt!$A$52,$S367=Basisblatt!$A$53,$S367=Basisblatt!$A$54,$S367=Basisblatt!$A$55),AND($T367&lt;&gt;"",$T367&lt;=AG367),AND(U367&lt;&gt;"",$U367&lt;=AH367),$V367=Basisblatt!$A394,$W367=Basisblatt!$A$47)=TRUE,"ja","nein"),"")</f>
        <v/>
      </c>
      <c r="AB367" s="102"/>
      <c r="AC367" s="175" t="str">
        <f t="shared" si="5"/>
        <v>x2</v>
      </c>
      <c r="AD367" s="161"/>
      <c r="AE367" s="19"/>
      <c r="AF367" s="106" t="str">
        <f>IF(AND($AC367="x1",$L367=Basisblatt!$A$85),VLOOKUP($G367,Basisblatt!$A$2:$B$5,2,FALSE),"")</f>
        <v/>
      </c>
      <c r="AG367" s="102" t="str">
        <f>IF(AND($AC367="x1",$R367=Basisblatt!$A$85),Basisblatt!$B$68,"")</f>
        <v/>
      </c>
      <c r="AH367" s="175" t="str">
        <f>IF(AND($AC367="x1",$R367=Basisblatt!$A$85),Basisblatt!$B$69,"")</f>
        <v/>
      </c>
    </row>
    <row r="368" spans="1:34" x14ac:dyDescent="0.25">
      <c r="A368" s="107" t="str">
        <f>IF($AC368="x2","",IF($AC368="x1",IF(OR($L368=Basisblatt!$A$84,$Y368="ja"),"ja","nein"),"N/A"))</f>
        <v/>
      </c>
      <c r="B368" s="192" t="str">
        <f>IF($AC368="x2","",IF($AC368="x1",IF(OR($R368=Basisblatt!$A$84,$AA368="ja"),"ja","nein"),"N/A"))</f>
        <v/>
      </c>
      <c r="C368" s="188"/>
      <c r="D368" s="194"/>
      <c r="E368" s="144"/>
      <c r="F368" s="144"/>
      <c r="G368" s="145"/>
      <c r="H368" s="145"/>
      <c r="I368" s="145"/>
      <c r="J368" s="186"/>
      <c r="K368" s="181"/>
      <c r="L368" s="180" t="str">
        <f>IF($AC368="x1",IF(AND($H368=Basisblatt!$A$11,$J368&gt;=$E$8),Basisblatt!$A$85,Basisblatt!$A$84),"")</f>
        <v/>
      </c>
      <c r="M368" s="145"/>
      <c r="N368" s="145"/>
      <c r="O368" s="145"/>
      <c r="P368" s="178"/>
      <c r="Q368" s="181"/>
      <c r="R368" s="180" t="str">
        <f>IF($AC368="x1",IF(AND($H368=Basisblatt!$A$10,OR($J368&gt;=$E$8,$J368&gt;$E$10)),Basisblatt!$A$85,Basisblatt!$A$84),"")</f>
        <v/>
      </c>
      <c r="S368" s="145"/>
      <c r="T368" s="145"/>
      <c r="U368" s="145"/>
      <c r="V368" s="145"/>
      <c r="W368" s="178"/>
      <c r="X368" s="181"/>
      <c r="Y368" s="180" t="str">
        <f>IF(AND($AC368="x1",$L368=Basisblatt!$A$85),IF(OR($M368=Basisblatt!$A$38,AND($N368&lt;&gt;"",$N368&lt;=$AF368),$O368=Basisblatt!$A$43,AND($J368&lt;=$E$9,$P368=Basisblatt!$A$47))=TRUE,"ja","nein"),"")</f>
        <v/>
      </c>
      <c r="Z368" s="174"/>
      <c r="AA368" s="102" t="str">
        <f>IF(AND($AC368="x1",$R368=Basisblatt!$A$85),IF(OR(OR($S368=Basisblatt!$A$51,$S368=Basisblatt!$A$52,$S368=Basisblatt!$A$53,$S368=Basisblatt!$A$54,$S368=Basisblatt!$A$55),AND($T368&lt;&gt;"",$T368&lt;=AG368),AND(U368&lt;&gt;"",$U368&lt;=AH368),$V368=Basisblatt!$A395,$W368=Basisblatt!$A$47)=TRUE,"ja","nein"),"")</f>
        <v/>
      </c>
      <c r="AB368" s="102"/>
      <c r="AC368" s="175" t="str">
        <f t="shared" si="5"/>
        <v>x2</v>
      </c>
      <c r="AD368" s="161"/>
      <c r="AE368" s="19"/>
      <c r="AF368" s="106" t="str">
        <f>IF(AND($AC368="x1",$L368=Basisblatt!$A$85),VLOOKUP($G368,Basisblatt!$A$2:$B$5,2,FALSE),"")</f>
        <v/>
      </c>
      <c r="AG368" s="102" t="str">
        <f>IF(AND($AC368="x1",$R368=Basisblatt!$A$85),Basisblatt!$B$68,"")</f>
        <v/>
      </c>
      <c r="AH368" s="175" t="str">
        <f>IF(AND($AC368="x1",$R368=Basisblatt!$A$85),Basisblatt!$B$69,"")</f>
        <v/>
      </c>
    </row>
    <row r="369" spans="1:34" x14ac:dyDescent="0.25">
      <c r="A369" s="107" t="str">
        <f>IF($AC369="x2","",IF($AC369="x1",IF(OR($L369=Basisblatt!$A$84,$Y369="ja"),"ja","nein"),"N/A"))</f>
        <v/>
      </c>
      <c r="B369" s="192" t="str">
        <f>IF($AC369="x2","",IF($AC369="x1",IF(OR($R369=Basisblatt!$A$84,$AA369="ja"),"ja","nein"),"N/A"))</f>
        <v/>
      </c>
      <c r="C369" s="188"/>
      <c r="D369" s="194"/>
      <c r="E369" s="144"/>
      <c r="F369" s="144"/>
      <c r="G369" s="145"/>
      <c r="H369" s="145"/>
      <c r="I369" s="145"/>
      <c r="J369" s="186"/>
      <c r="K369" s="181"/>
      <c r="L369" s="180" t="str">
        <f>IF($AC369="x1",IF(AND($H369=Basisblatt!$A$11,$J369&gt;=$E$8),Basisblatt!$A$85,Basisblatt!$A$84),"")</f>
        <v/>
      </c>
      <c r="M369" s="145"/>
      <c r="N369" s="145"/>
      <c r="O369" s="145"/>
      <c r="P369" s="178"/>
      <c r="Q369" s="181"/>
      <c r="R369" s="180" t="str">
        <f>IF($AC369="x1",IF(AND($H369=Basisblatt!$A$10,OR($J369&gt;=$E$8,$J369&gt;$E$10)),Basisblatt!$A$85,Basisblatt!$A$84),"")</f>
        <v/>
      </c>
      <c r="S369" s="145"/>
      <c r="T369" s="145"/>
      <c r="U369" s="145"/>
      <c r="V369" s="145"/>
      <c r="W369" s="178"/>
      <c r="X369" s="181"/>
      <c r="Y369" s="180" t="str">
        <f>IF(AND($AC369="x1",$L369=Basisblatt!$A$85),IF(OR($M369=Basisblatt!$A$38,AND($N369&lt;&gt;"",$N369&lt;=$AF369),$O369=Basisblatt!$A$43,AND($J369&lt;=$E$9,$P369=Basisblatt!$A$47))=TRUE,"ja","nein"),"")</f>
        <v/>
      </c>
      <c r="Z369" s="174"/>
      <c r="AA369" s="102" t="str">
        <f>IF(AND($AC369="x1",$R369=Basisblatt!$A$85),IF(OR(OR($S369=Basisblatt!$A$51,$S369=Basisblatt!$A$52,$S369=Basisblatt!$A$53,$S369=Basisblatt!$A$54,$S369=Basisblatt!$A$55),AND($T369&lt;&gt;"",$T369&lt;=AG369),AND(U369&lt;&gt;"",$U369&lt;=AH369),$V369=Basisblatt!$A396,$W369=Basisblatt!$A$47)=TRUE,"ja","nein"),"")</f>
        <v/>
      </c>
      <c r="AB369" s="102"/>
      <c r="AC369" s="175" t="str">
        <f t="shared" si="5"/>
        <v>x2</v>
      </c>
      <c r="AD369" s="161"/>
      <c r="AE369" s="19"/>
      <c r="AF369" s="106" t="str">
        <f>IF(AND($AC369="x1",$L369=Basisblatt!$A$85),VLOOKUP($G369,Basisblatt!$A$2:$B$5,2,FALSE),"")</f>
        <v/>
      </c>
      <c r="AG369" s="102" t="str">
        <f>IF(AND($AC369="x1",$R369=Basisblatt!$A$85),Basisblatt!$B$68,"")</f>
        <v/>
      </c>
      <c r="AH369" s="175" t="str">
        <f>IF(AND($AC369="x1",$R369=Basisblatt!$A$85),Basisblatt!$B$69,"")</f>
        <v/>
      </c>
    </row>
    <row r="370" spans="1:34" x14ac:dyDescent="0.25">
      <c r="A370" s="107" t="str">
        <f>IF($AC370="x2","",IF($AC370="x1",IF(OR($L370=Basisblatt!$A$84,$Y370="ja"),"ja","nein"),"N/A"))</f>
        <v/>
      </c>
      <c r="B370" s="192" t="str">
        <f>IF($AC370="x2","",IF($AC370="x1",IF(OR($R370=Basisblatt!$A$84,$AA370="ja"),"ja","nein"),"N/A"))</f>
        <v/>
      </c>
      <c r="C370" s="188"/>
      <c r="D370" s="194"/>
      <c r="E370" s="144"/>
      <c r="F370" s="144"/>
      <c r="G370" s="145"/>
      <c r="H370" s="145"/>
      <c r="I370" s="145"/>
      <c r="J370" s="186"/>
      <c r="K370" s="181"/>
      <c r="L370" s="180" t="str">
        <f>IF($AC370="x1",IF(AND($H370=Basisblatt!$A$11,$J370&gt;=$E$8),Basisblatt!$A$85,Basisblatt!$A$84),"")</f>
        <v/>
      </c>
      <c r="M370" s="145"/>
      <c r="N370" s="145"/>
      <c r="O370" s="145"/>
      <c r="P370" s="178"/>
      <c r="Q370" s="181"/>
      <c r="R370" s="180" t="str">
        <f>IF($AC370="x1",IF(AND($H370=Basisblatt!$A$10,OR($J370&gt;=$E$8,$J370&gt;$E$10)),Basisblatt!$A$85,Basisblatt!$A$84),"")</f>
        <v/>
      </c>
      <c r="S370" s="145"/>
      <c r="T370" s="145"/>
      <c r="U370" s="145"/>
      <c r="V370" s="145"/>
      <c r="W370" s="178"/>
      <c r="X370" s="181"/>
      <c r="Y370" s="180" t="str">
        <f>IF(AND($AC370="x1",$L370=Basisblatt!$A$85),IF(OR($M370=Basisblatt!$A$38,AND($N370&lt;&gt;"",$N370&lt;=$AF370),$O370=Basisblatt!$A$43,AND($J370&lt;=$E$9,$P370=Basisblatt!$A$47))=TRUE,"ja","nein"),"")</f>
        <v/>
      </c>
      <c r="Z370" s="174"/>
      <c r="AA370" s="102" t="str">
        <f>IF(AND($AC370="x1",$R370=Basisblatt!$A$85),IF(OR(OR($S370=Basisblatt!$A$51,$S370=Basisblatt!$A$52,$S370=Basisblatt!$A$53,$S370=Basisblatt!$A$54,$S370=Basisblatt!$A$55),AND($T370&lt;&gt;"",$T370&lt;=AG370),AND(U370&lt;&gt;"",$U370&lt;=AH370),$V370=Basisblatt!$A397,$W370=Basisblatt!$A$47)=TRUE,"ja","nein"),"")</f>
        <v/>
      </c>
      <c r="AB370" s="102"/>
      <c r="AC370" s="175" t="str">
        <f t="shared" si="5"/>
        <v>x2</v>
      </c>
      <c r="AD370" s="161"/>
      <c r="AE370" s="19"/>
      <c r="AF370" s="106" t="str">
        <f>IF(AND($AC370="x1",$L370=Basisblatt!$A$85),VLOOKUP($G370,Basisblatt!$A$2:$B$5,2,FALSE),"")</f>
        <v/>
      </c>
      <c r="AG370" s="102" t="str">
        <f>IF(AND($AC370="x1",$R370=Basisblatt!$A$85),Basisblatt!$B$68,"")</f>
        <v/>
      </c>
      <c r="AH370" s="175" t="str">
        <f>IF(AND($AC370="x1",$R370=Basisblatt!$A$85),Basisblatt!$B$69,"")</f>
        <v/>
      </c>
    </row>
    <row r="371" spans="1:34" x14ac:dyDescent="0.25">
      <c r="A371" s="107" t="str">
        <f>IF($AC371="x2","",IF($AC371="x1",IF(OR($L371=Basisblatt!$A$84,$Y371="ja"),"ja","nein"),"N/A"))</f>
        <v/>
      </c>
      <c r="B371" s="192" t="str">
        <f>IF($AC371="x2","",IF($AC371="x1",IF(OR($R371=Basisblatt!$A$84,$AA371="ja"),"ja","nein"),"N/A"))</f>
        <v/>
      </c>
      <c r="C371" s="188"/>
      <c r="D371" s="194"/>
      <c r="E371" s="144"/>
      <c r="F371" s="144"/>
      <c r="G371" s="145"/>
      <c r="H371" s="145"/>
      <c r="I371" s="145"/>
      <c r="J371" s="186"/>
      <c r="K371" s="181"/>
      <c r="L371" s="180" t="str">
        <f>IF($AC371="x1",IF(AND($H371=Basisblatt!$A$11,$J371&gt;=$E$8),Basisblatt!$A$85,Basisblatt!$A$84),"")</f>
        <v/>
      </c>
      <c r="M371" s="145"/>
      <c r="N371" s="145"/>
      <c r="O371" s="145"/>
      <c r="P371" s="178"/>
      <c r="Q371" s="181"/>
      <c r="R371" s="180" t="str">
        <f>IF($AC371="x1",IF(AND($H371=Basisblatt!$A$10,OR($J371&gt;=$E$8,$J371&gt;$E$10)),Basisblatt!$A$85,Basisblatt!$A$84),"")</f>
        <v/>
      </c>
      <c r="S371" s="145"/>
      <c r="T371" s="145"/>
      <c r="U371" s="145"/>
      <c r="V371" s="145"/>
      <c r="W371" s="178"/>
      <c r="X371" s="181"/>
      <c r="Y371" s="180" t="str">
        <f>IF(AND($AC371="x1",$L371=Basisblatt!$A$85),IF(OR($M371=Basisblatt!$A$38,AND($N371&lt;&gt;"",$N371&lt;=$AF371),$O371=Basisblatt!$A$43,AND($J371&lt;=$E$9,$P371=Basisblatt!$A$47))=TRUE,"ja","nein"),"")</f>
        <v/>
      </c>
      <c r="Z371" s="174"/>
      <c r="AA371" s="102" t="str">
        <f>IF(AND($AC371="x1",$R371=Basisblatt!$A$85),IF(OR(OR($S371=Basisblatt!$A$51,$S371=Basisblatt!$A$52,$S371=Basisblatt!$A$53,$S371=Basisblatt!$A$54,$S371=Basisblatt!$A$55),AND($T371&lt;&gt;"",$T371&lt;=AG371),AND(U371&lt;&gt;"",$U371&lt;=AH371),$V371=Basisblatt!$A398,$W371=Basisblatt!$A$47)=TRUE,"ja","nein"),"")</f>
        <v/>
      </c>
      <c r="AB371" s="102"/>
      <c r="AC371" s="175" t="str">
        <f t="shared" si="5"/>
        <v>x2</v>
      </c>
      <c r="AD371" s="161"/>
      <c r="AE371" s="19"/>
      <c r="AF371" s="106" t="str">
        <f>IF(AND($AC371="x1",$L371=Basisblatt!$A$85),VLOOKUP($G371,Basisblatt!$A$2:$B$5,2,FALSE),"")</f>
        <v/>
      </c>
      <c r="AG371" s="102" t="str">
        <f>IF(AND($AC371="x1",$R371=Basisblatt!$A$85),Basisblatt!$B$68,"")</f>
        <v/>
      </c>
      <c r="AH371" s="175" t="str">
        <f>IF(AND($AC371="x1",$R371=Basisblatt!$A$85),Basisblatt!$B$69,"")</f>
        <v/>
      </c>
    </row>
    <row r="372" spans="1:34" x14ac:dyDescent="0.25">
      <c r="A372" s="107" t="str">
        <f>IF($AC372="x2","",IF($AC372="x1",IF(OR($L372=Basisblatt!$A$84,$Y372="ja"),"ja","nein"),"N/A"))</f>
        <v/>
      </c>
      <c r="B372" s="192" t="str">
        <f>IF($AC372="x2","",IF($AC372="x1",IF(OR($R372=Basisblatt!$A$84,$AA372="ja"),"ja","nein"),"N/A"))</f>
        <v/>
      </c>
      <c r="C372" s="188"/>
      <c r="D372" s="194"/>
      <c r="E372" s="144"/>
      <c r="F372" s="144"/>
      <c r="G372" s="145"/>
      <c r="H372" s="145"/>
      <c r="I372" s="145"/>
      <c r="J372" s="186"/>
      <c r="K372" s="181"/>
      <c r="L372" s="180" t="str">
        <f>IF($AC372="x1",IF(AND($H372=Basisblatt!$A$11,$J372&gt;=$E$8),Basisblatt!$A$85,Basisblatt!$A$84),"")</f>
        <v/>
      </c>
      <c r="M372" s="145"/>
      <c r="N372" s="145"/>
      <c r="O372" s="145"/>
      <c r="P372" s="178"/>
      <c r="Q372" s="181"/>
      <c r="R372" s="180" t="str">
        <f>IF($AC372="x1",IF(AND($H372=Basisblatt!$A$10,OR($J372&gt;=$E$8,$J372&gt;$E$10)),Basisblatt!$A$85,Basisblatt!$A$84),"")</f>
        <v/>
      </c>
      <c r="S372" s="145"/>
      <c r="T372" s="145"/>
      <c r="U372" s="145"/>
      <c r="V372" s="145"/>
      <c r="W372" s="178"/>
      <c r="X372" s="181"/>
      <c r="Y372" s="180" t="str">
        <f>IF(AND($AC372="x1",$L372=Basisblatt!$A$85),IF(OR($M372=Basisblatt!$A$38,AND($N372&lt;&gt;"",$N372&lt;=$AF372),$O372=Basisblatt!$A$43,AND($J372&lt;=$E$9,$P372=Basisblatt!$A$47))=TRUE,"ja","nein"),"")</f>
        <v/>
      </c>
      <c r="Z372" s="174"/>
      <c r="AA372" s="102" t="str">
        <f>IF(AND($AC372="x1",$R372=Basisblatt!$A$85),IF(OR(OR($S372=Basisblatt!$A$51,$S372=Basisblatt!$A$52,$S372=Basisblatt!$A$53,$S372=Basisblatt!$A$54,$S372=Basisblatt!$A$55),AND($T372&lt;&gt;"",$T372&lt;=AG372),AND(U372&lt;&gt;"",$U372&lt;=AH372),$V372=Basisblatt!$A399,$W372=Basisblatt!$A$47)=TRUE,"ja","nein"),"")</f>
        <v/>
      </c>
      <c r="AB372" s="102"/>
      <c r="AC372" s="175" t="str">
        <f t="shared" si="5"/>
        <v>x2</v>
      </c>
      <c r="AD372" s="161"/>
      <c r="AE372" s="19"/>
      <c r="AF372" s="106" t="str">
        <f>IF(AND($AC372="x1",$L372=Basisblatt!$A$85),VLOOKUP($G372,Basisblatt!$A$2:$B$5,2,FALSE),"")</f>
        <v/>
      </c>
      <c r="AG372" s="102" t="str">
        <f>IF(AND($AC372="x1",$R372=Basisblatt!$A$85),Basisblatt!$B$68,"")</f>
        <v/>
      </c>
      <c r="AH372" s="175" t="str">
        <f>IF(AND($AC372="x1",$R372=Basisblatt!$A$85),Basisblatt!$B$69,"")</f>
        <v/>
      </c>
    </row>
    <row r="373" spans="1:34" x14ac:dyDescent="0.25">
      <c r="A373" s="107" t="str">
        <f>IF($AC373="x2","",IF($AC373="x1",IF(OR($L373=Basisblatt!$A$84,$Y373="ja"),"ja","nein"),"N/A"))</f>
        <v/>
      </c>
      <c r="B373" s="192" t="str">
        <f>IF($AC373="x2","",IF($AC373="x1",IF(OR($R373=Basisblatt!$A$84,$AA373="ja"),"ja","nein"),"N/A"))</f>
        <v/>
      </c>
      <c r="C373" s="188"/>
      <c r="D373" s="194"/>
      <c r="E373" s="144"/>
      <c r="F373" s="144"/>
      <c r="G373" s="145"/>
      <c r="H373" s="145"/>
      <c r="I373" s="145"/>
      <c r="J373" s="186"/>
      <c r="K373" s="181"/>
      <c r="L373" s="180" t="str">
        <f>IF($AC373="x1",IF(AND($H373=Basisblatt!$A$11,$J373&gt;=$E$8),Basisblatt!$A$85,Basisblatt!$A$84),"")</f>
        <v/>
      </c>
      <c r="M373" s="145"/>
      <c r="N373" s="145"/>
      <c r="O373" s="145"/>
      <c r="P373" s="178"/>
      <c r="Q373" s="181"/>
      <c r="R373" s="180" t="str">
        <f>IF($AC373="x1",IF(AND($H373=Basisblatt!$A$10,OR($J373&gt;=$E$8,$J373&gt;$E$10)),Basisblatt!$A$85,Basisblatt!$A$84),"")</f>
        <v/>
      </c>
      <c r="S373" s="145"/>
      <c r="T373" s="145"/>
      <c r="U373" s="145"/>
      <c r="V373" s="145"/>
      <c r="W373" s="178"/>
      <c r="X373" s="181"/>
      <c r="Y373" s="180" t="str">
        <f>IF(AND($AC373="x1",$L373=Basisblatt!$A$85),IF(OR($M373=Basisblatt!$A$38,AND($N373&lt;&gt;"",$N373&lt;=$AF373),$O373=Basisblatt!$A$43,AND($J373&lt;=$E$9,$P373=Basisblatt!$A$47))=TRUE,"ja","nein"),"")</f>
        <v/>
      </c>
      <c r="Z373" s="174"/>
      <c r="AA373" s="102" t="str">
        <f>IF(AND($AC373="x1",$R373=Basisblatt!$A$85),IF(OR(OR($S373=Basisblatt!$A$51,$S373=Basisblatt!$A$52,$S373=Basisblatt!$A$53,$S373=Basisblatt!$A$54,$S373=Basisblatt!$A$55),AND($T373&lt;&gt;"",$T373&lt;=AG373),AND(U373&lt;&gt;"",$U373&lt;=AH373),$V373=Basisblatt!$A400,$W373=Basisblatt!$A$47)=TRUE,"ja","nein"),"")</f>
        <v/>
      </c>
      <c r="AB373" s="102"/>
      <c r="AC373" s="175" t="str">
        <f t="shared" si="5"/>
        <v>x2</v>
      </c>
      <c r="AD373" s="161"/>
      <c r="AE373" s="19"/>
      <c r="AF373" s="106" t="str">
        <f>IF(AND($AC373="x1",$L373=Basisblatt!$A$85),VLOOKUP($G373,Basisblatt!$A$2:$B$5,2,FALSE),"")</f>
        <v/>
      </c>
      <c r="AG373" s="102" t="str">
        <f>IF(AND($AC373="x1",$R373=Basisblatt!$A$85),Basisblatt!$B$68,"")</f>
        <v/>
      </c>
      <c r="AH373" s="175" t="str">
        <f>IF(AND($AC373="x1",$R373=Basisblatt!$A$85),Basisblatt!$B$69,"")</f>
        <v/>
      </c>
    </row>
    <row r="374" spans="1:34" x14ac:dyDescent="0.25">
      <c r="A374" s="107" t="str">
        <f>IF($AC374="x2","",IF($AC374="x1",IF(OR($L374=Basisblatt!$A$84,$Y374="ja"),"ja","nein"),"N/A"))</f>
        <v/>
      </c>
      <c r="B374" s="192" t="str">
        <f>IF($AC374="x2","",IF($AC374="x1",IF(OR($R374=Basisblatt!$A$84,$AA374="ja"),"ja","nein"),"N/A"))</f>
        <v/>
      </c>
      <c r="C374" s="188"/>
      <c r="D374" s="194"/>
      <c r="E374" s="144"/>
      <c r="F374" s="144"/>
      <c r="G374" s="145"/>
      <c r="H374" s="145"/>
      <c r="I374" s="145"/>
      <c r="J374" s="186"/>
      <c r="K374" s="181"/>
      <c r="L374" s="180" t="str">
        <f>IF($AC374="x1",IF(AND($H374=Basisblatt!$A$11,$J374&gt;=$E$8),Basisblatt!$A$85,Basisblatt!$A$84),"")</f>
        <v/>
      </c>
      <c r="M374" s="145"/>
      <c r="N374" s="145"/>
      <c r="O374" s="145"/>
      <c r="P374" s="178"/>
      <c r="Q374" s="181"/>
      <c r="R374" s="180" t="str">
        <f>IF($AC374="x1",IF(AND($H374=Basisblatt!$A$10,OR($J374&gt;=$E$8,$J374&gt;$E$10)),Basisblatt!$A$85,Basisblatt!$A$84),"")</f>
        <v/>
      </c>
      <c r="S374" s="145"/>
      <c r="T374" s="145"/>
      <c r="U374" s="145"/>
      <c r="V374" s="145"/>
      <c r="W374" s="178"/>
      <c r="X374" s="181"/>
      <c r="Y374" s="180" t="str">
        <f>IF(AND($AC374="x1",$L374=Basisblatt!$A$85),IF(OR($M374=Basisblatt!$A$38,AND($N374&lt;&gt;"",$N374&lt;=$AF374),$O374=Basisblatt!$A$43,AND($J374&lt;=$E$9,$P374=Basisblatt!$A$47))=TRUE,"ja","nein"),"")</f>
        <v/>
      </c>
      <c r="Z374" s="174"/>
      <c r="AA374" s="102" t="str">
        <f>IF(AND($AC374="x1",$R374=Basisblatt!$A$85),IF(OR(OR($S374=Basisblatt!$A$51,$S374=Basisblatt!$A$52,$S374=Basisblatt!$A$53,$S374=Basisblatt!$A$54,$S374=Basisblatt!$A$55),AND($T374&lt;&gt;"",$T374&lt;=AG374),AND(U374&lt;&gt;"",$U374&lt;=AH374),$V374=Basisblatt!$A401,$W374=Basisblatt!$A$47)=TRUE,"ja","nein"),"")</f>
        <v/>
      </c>
      <c r="AB374" s="102"/>
      <c r="AC374" s="175" t="str">
        <f t="shared" si="5"/>
        <v>x2</v>
      </c>
      <c r="AD374" s="161"/>
      <c r="AE374" s="19"/>
      <c r="AF374" s="106" t="str">
        <f>IF(AND($AC374="x1",$L374=Basisblatt!$A$85),VLOOKUP($G374,Basisblatt!$A$2:$B$5,2,FALSE),"")</f>
        <v/>
      </c>
      <c r="AG374" s="102" t="str">
        <f>IF(AND($AC374="x1",$R374=Basisblatt!$A$85),Basisblatt!$B$68,"")</f>
        <v/>
      </c>
      <c r="AH374" s="175" t="str">
        <f>IF(AND($AC374="x1",$R374=Basisblatt!$A$85),Basisblatt!$B$69,"")</f>
        <v/>
      </c>
    </row>
    <row r="375" spans="1:34" x14ac:dyDescent="0.25">
      <c r="A375" s="107" t="str">
        <f>IF($AC375="x2","",IF($AC375="x1",IF(OR($L375=Basisblatt!$A$84,$Y375="ja"),"ja","nein"),"N/A"))</f>
        <v/>
      </c>
      <c r="B375" s="192" t="str">
        <f>IF($AC375="x2","",IF($AC375="x1",IF(OR($R375=Basisblatt!$A$84,$AA375="ja"),"ja","nein"),"N/A"))</f>
        <v/>
      </c>
      <c r="C375" s="188"/>
      <c r="D375" s="194"/>
      <c r="E375" s="144"/>
      <c r="F375" s="144"/>
      <c r="G375" s="145"/>
      <c r="H375" s="145"/>
      <c r="I375" s="145"/>
      <c r="J375" s="186"/>
      <c r="K375" s="181"/>
      <c r="L375" s="180" t="str">
        <f>IF($AC375="x1",IF(AND($H375=Basisblatt!$A$11,$J375&gt;=$E$8),Basisblatt!$A$85,Basisblatt!$A$84),"")</f>
        <v/>
      </c>
      <c r="M375" s="145"/>
      <c r="N375" s="145"/>
      <c r="O375" s="145"/>
      <c r="P375" s="178"/>
      <c r="Q375" s="181"/>
      <c r="R375" s="180" t="str">
        <f>IF($AC375="x1",IF(AND($H375=Basisblatt!$A$10,OR($J375&gt;=$E$8,$J375&gt;$E$10)),Basisblatt!$A$85,Basisblatt!$A$84),"")</f>
        <v/>
      </c>
      <c r="S375" s="145"/>
      <c r="T375" s="145"/>
      <c r="U375" s="145"/>
      <c r="V375" s="145"/>
      <c r="W375" s="178"/>
      <c r="X375" s="181"/>
      <c r="Y375" s="180" t="str">
        <f>IF(AND($AC375="x1",$L375=Basisblatt!$A$85),IF(OR($M375=Basisblatt!$A$38,AND($N375&lt;&gt;"",$N375&lt;=$AF375),$O375=Basisblatt!$A$43,AND($J375&lt;=$E$9,$P375=Basisblatt!$A$47))=TRUE,"ja","nein"),"")</f>
        <v/>
      </c>
      <c r="Z375" s="174"/>
      <c r="AA375" s="102" t="str">
        <f>IF(AND($AC375="x1",$R375=Basisblatt!$A$85),IF(OR(OR($S375=Basisblatt!$A$51,$S375=Basisblatt!$A$52,$S375=Basisblatt!$A$53,$S375=Basisblatt!$A$54,$S375=Basisblatt!$A$55),AND($T375&lt;&gt;"",$T375&lt;=AG375),AND(U375&lt;&gt;"",$U375&lt;=AH375),$V375=Basisblatt!$A402,$W375=Basisblatt!$A$47)=TRUE,"ja","nein"),"")</f>
        <v/>
      </c>
      <c r="AB375" s="102"/>
      <c r="AC375" s="175" t="str">
        <f t="shared" si="5"/>
        <v>x2</v>
      </c>
      <c r="AD375" s="161"/>
      <c r="AE375" s="19"/>
      <c r="AF375" s="106" t="str">
        <f>IF(AND($AC375="x1",$L375=Basisblatt!$A$85),VLOOKUP($G375,Basisblatt!$A$2:$B$5,2,FALSE),"")</f>
        <v/>
      </c>
      <c r="AG375" s="102" t="str">
        <f>IF(AND($AC375="x1",$R375=Basisblatt!$A$85),Basisblatt!$B$68,"")</f>
        <v/>
      </c>
      <c r="AH375" s="175" t="str">
        <f>IF(AND($AC375="x1",$R375=Basisblatt!$A$85),Basisblatt!$B$69,"")</f>
        <v/>
      </c>
    </row>
    <row r="376" spans="1:34" x14ac:dyDescent="0.25">
      <c r="A376" s="107" t="str">
        <f>IF($AC376="x2","",IF($AC376="x1",IF(OR($L376=Basisblatt!$A$84,$Y376="ja"),"ja","nein"),"N/A"))</f>
        <v/>
      </c>
      <c r="B376" s="192" t="str">
        <f>IF($AC376="x2","",IF($AC376="x1",IF(OR($R376=Basisblatt!$A$84,$AA376="ja"),"ja","nein"),"N/A"))</f>
        <v/>
      </c>
      <c r="C376" s="188"/>
      <c r="D376" s="194"/>
      <c r="E376" s="144"/>
      <c r="F376" s="144"/>
      <c r="G376" s="145"/>
      <c r="H376" s="145"/>
      <c r="I376" s="145"/>
      <c r="J376" s="186"/>
      <c r="K376" s="181"/>
      <c r="L376" s="180" t="str">
        <f>IF($AC376="x1",IF(AND($H376=Basisblatt!$A$11,$J376&gt;=$E$8),Basisblatt!$A$85,Basisblatt!$A$84),"")</f>
        <v/>
      </c>
      <c r="M376" s="145"/>
      <c r="N376" s="145"/>
      <c r="O376" s="145"/>
      <c r="P376" s="178"/>
      <c r="Q376" s="181"/>
      <c r="R376" s="180" t="str">
        <f>IF($AC376="x1",IF(AND($H376=Basisblatt!$A$10,OR($J376&gt;=$E$8,$J376&gt;$E$10)),Basisblatt!$A$85,Basisblatt!$A$84),"")</f>
        <v/>
      </c>
      <c r="S376" s="145"/>
      <c r="T376" s="145"/>
      <c r="U376" s="145"/>
      <c r="V376" s="145"/>
      <c r="W376" s="178"/>
      <c r="X376" s="181"/>
      <c r="Y376" s="180" t="str">
        <f>IF(AND($AC376="x1",$L376=Basisblatt!$A$85),IF(OR($M376=Basisblatt!$A$38,AND($N376&lt;&gt;"",$N376&lt;=$AF376),$O376=Basisblatt!$A$43,AND($J376&lt;=$E$9,$P376=Basisblatt!$A$47))=TRUE,"ja","nein"),"")</f>
        <v/>
      </c>
      <c r="Z376" s="174"/>
      <c r="AA376" s="102" t="str">
        <f>IF(AND($AC376="x1",$R376=Basisblatt!$A$85),IF(OR(OR($S376=Basisblatt!$A$51,$S376=Basisblatt!$A$52,$S376=Basisblatt!$A$53,$S376=Basisblatt!$A$54,$S376=Basisblatt!$A$55),AND($T376&lt;&gt;"",$T376&lt;=AG376),AND(U376&lt;&gt;"",$U376&lt;=AH376),$V376=Basisblatt!$A403,$W376=Basisblatt!$A$47)=TRUE,"ja","nein"),"")</f>
        <v/>
      </c>
      <c r="AB376" s="102"/>
      <c r="AC376" s="175" t="str">
        <f t="shared" si="5"/>
        <v>x2</v>
      </c>
      <c r="AD376" s="161"/>
      <c r="AE376" s="19"/>
      <c r="AF376" s="106" t="str">
        <f>IF(AND($AC376="x1",$L376=Basisblatt!$A$85),VLOOKUP($G376,Basisblatt!$A$2:$B$5,2,FALSE),"")</f>
        <v/>
      </c>
      <c r="AG376" s="102" t="str">
        <f>IF(AND($AC376="x1",$R376=Basisblatt!$A$85),Basisblatt!$B$68,"")</f>
        <v/>
      </c>
      <c r="AH376" s="175" t="str">
        <f>IF(AND($AC376="x1",$R376=Basisblatt!$A$85),Basisblatt!$B$69,"")</f>
        <v/>
      </c>
    </row>
    <row r="377" spans="1:34" x14ac:dyDescent="0.25">
      <c r="A377" s="107" t="str">
        <f>IF($AC377="x2","",IF($AC377="x1",IF(OR($L377=Basisblatt!$A$84,$Y377="ja"),"ja","nein"),"N/A"))</f>
        <v/>
      </c>
      <c r="B377" s="192" t="str">
        <f>IF($AC377="x2","",IF($AC377="x1",IF(OR($R377=Basisblatt!$A$84,$AA377="ja"),"ja","nein"),"N/A"))</f>
        <v/>
      </c>
      <c r="C377" s="188"/>
      <c r="D377" s="194"/>
      <c r="E377" s="144"/>
      <c r="F377" s="144"/>
      <c r="G377" s="145"/>
      <c r="H377" s="145"/>
      <c r="I377" s="145"/>
      <c r="J377" s="186"/>
      <c r="K377" s="181"/>
      <c r="L377" s="180" t="str">
        <f>IF($AC377="x1",IF(AND($H377=Basisblatt!$A$11,$J377&gt;=$E$8),Basisblatt!$A$85,Basisblatt!$A$84),"")</f>
        <v/>
      </c>
      <c r="M377" s="145"/>
      <c r="N377" s="145"/>
      <c r="O377" s="145"/>
      <c r="P377" s="178"/>
      <c r="Q377" s="181"/>
      <c r="R377" s="180" t="str">
        <f>IF($AC377="x1",IF(AND($H377=Basisblatt!$A$10,OR($J377&gt;=$E$8,$J377&gt;$E$10)),Basisblatt!$A$85,Basisblatt!$A$84),"")</f>
        <v/>
      </c>
      <c r="S377" s="145"/>
      <c r="T377" s="145"/>
      <c r="U377" s="145"/>
      <c r="V377" s="145"/>
      <c r="W377" s="178"/>
      <c r="X377" s="181"/>
      <c r="Y377" s="180" t="str">
        <f>IF(AND($AC377="x1",$L377=Basisblatt!$A$85),IF(OR($M377=Basisblatt!$A$38,AND($N377&lt;&gt;"",$N377&lt;=$AF377),$O377=Basisblatt!$A$43,AND($J377&lt;=$E$9,$P377=Basisblatt!$A$47))=TRUE,"ja","nein"),"")</f>
        <v/>
      </c>
      <c r="Z377" s="174"/>
      <c r="AA377" s="102" t="str">
        <f>IF(AND($AC377="x1",$R377=Basisblatt!$A$85),IF(OR(OR($S377=Basisblatt!$A$51,$S377=Basisblatt!$A$52,$S377=Basisblatt!$A$53,$S377=Basisblatt!$A$54,$S377=Basisblatt!$A$55),AND($T377&lt;&gt;"",$T377&lt;=AG377),AND(U377&lt;&gt;"",$U377&lt;=AH377),$V377=Basisblatt!$A404,$W377=Basisblatt!$A$47)=TRUE,"ja","nein"),"")</f>
        <v/>
      </c>
      <c r="AB377" s="102"/>
      <c r="AC377" s="175" t="str">
        <f t="shared" si="5"/>
        <v>x2</v>
      </c>
      <c r="AD377" s="161"/>
      <c r="AE377" s="19"/>
      <c r="AF377" s="106" t="str">
        <f>IF(AND($AC377="x1",$L377=Basisblatt!$A$85),VLOOKUP($G377,Basisblatt!$A$2:$B$5,2,FALSE),"")</f>
        <v/>
      </c>
      <c r="AG377" s="102" t="str">
        <f>IF(AND($AC377="x1",$R377=Basisblatt!$A$85),Basisblatt!$B$68,"")</f>
        <v/>
      </c>
      <c r="AH377" s="175" t="str">
        <f>IF(AND($AC377="x1",$R377=Basisblatt!$A$85),Basisblatt!$B$69,"")</f>
        <v/>
      </c>
    </row>
    <row r="378" spans="1:34" x14ac:dyDescent="0.25">
      <c r="A378" s="107" t="str">
        <f>IF($AC378="x2","",IF($AC378="x1",IF(OR($L378=Basisblatt!$A$84,$Y378="ja"),"ja","nein"),"N/A"))</f>
        <v/>
      </c>
      <c r="B378" s="192" t="str">
        <f>IF($AC378="x2","",IF($AC378="x1",IF(OR($R378=Basisblatt!$A$84,$AA378="ja"),"ja","nein"),"N/A"))</f>
        <v/>
      </c>
      <c r="C378" s="188"/>
      <c r="D378" s="194"/>
      <c r="E378" s="144"/>
      <c r="F378" s="144"/>
      <c r="G378" s="145"/>
      <c r="H378" s="145"/>
      <c r="I378" s="145"/>
      <c r="J378" s="186"/>
      <c r="K378" s="181"/>
      <c r="L378" s="180" t="str">
        <f>IF($AC378="x1",IF(AND($H378=Basisblatt!$A$11,$J378&gt;=$E$8),Basisblatt!$A$85,Basisblatt!$A$84),"")</f>
        <v/>
      </c>
      <c r="M378" s="145"/>
      <c r="N378" s="145"/>
      <c r="O378" s="145"/>
      <c r="P378" s="178"/>
      <c r="Q378" s="181"/>
      <c r="R378" s="180" t="str">
        <f>IF($AC378="x1",IF(AND($H378=Basisblatt!$A$10,OR($J378&gt;=$E$8,$J378&gt;$E$10)),Basisblatt!$A$85,Basisblatt!$A$84),"")</f>
        <v/>
      </c>
      <c r="S378" s="145"/>
      <c r="T378" s="145"/>
      <c r="U378" s="145"/>
      <c r="V378" s="145"/>
      <c r="W378" s="178"/>
      <c r="X378" s="181"/>
      <c r="Y378" s="180" t="str">
        <f>IF(AND($AC378="x1",$L378=Basisblatt!$A$85),IF(OR($M378=Basisblatt!$A$38,AND($N378&lt;&gt;"",$N378&lt;=$AF378),$O378=Basisblatt!$A$43,AND($J378&lt;=$E$9,$P378=Basisblatt!$A$47))=TRUE,"ja","nein"),"")</f>
        <v/>
      </c>
      <c r="Z378" s="174"/>
      <c r="AA378" s="102" t="str">
        <f>IF(AND($AC378="x1",$R378=Basisblatt!$A$85),IF(OR(OR($S378=Basisblatt!$A$51,$S378=Basisblatt!$A$52,$S378=Basisblatt!$A$53,$S378=Basisblatt!$A$54,$S378=Basisblatt!$A$55),AND($T378&lt;&gt;"",$T378&lt;=AG378),AND(U378&lt;&gt;"",$U378&lt;=AH378),$V378=Basisblatt!$A405,$W378=Basisblatt!$A$47)=TRUE,"ja","nein"),"")</f>
        <v/>
      </c>
      <c r="AB378" s="102"/>
      <c r="AC378" s="175" t="str">
        <f t="shared" si="5"/>
        <v>x2</v>
      </c>
      <c r="AD378" s="161"/>
      <c r="AE378" s="19"/>
      <c r="AF378" s="106" t="str">
        <f>IF(AND($AC378="x1",$L378=Basisblatt!$A$85),VLOOKUP($G378,Basisblatt!$A$2:$B$5,2,FALSE),"")</f>
        <v/>
      </c>
      <c r="AG378" s="102" t="str">
        <f>IF(AND($AC378="x1",$R378=Basisblatt!$A$85),Basisblatt!$B$68,"")</f>
        <v/>
      </c>
      <c r="AH378" s="175" t="str">
        <f>IF(AND($AC378="x1",$R378=Basisblatt!$A$85),Basisblatt!$B$69,"")</f>
        <v/>
      </c>
    </row>
    <row r="379" spans="1:34" x14ac:dyDescent="0.25">
      <c r="A379" s="107" t="str">
        <f>IF($AC379="x2","",IF($AC379="x1",IF(OR($L379=Basisblatt!$A$84,$Y379="ja"),"ja","nein"),"N/A"))</f>
        <v/>
      </c>
      <c r="B379" s="192" t="str">
        <f>IF($AC379="x2","",IF($AC379="x1",IF(OR($R379=Basisblatt!$A$84,$AA379="ja"),"ja","nein"),"N/A"))</f>
        <v/>
      </c>
      <c r="C379" s="188"/>
      <c r="D379" s="194"/>
      <c r="E379" s="144"/>
      <c r="F379" s="144"/>
      <c r="G379" s="145"/>
      <c r="H379" s="145"/>
      <c r="I379" s="145"/>
      <c r="J379" s="186"/>
      <c r="K379" s="181"/>
      <c r="L379" s="180" t="str">
        <f>IF($AC379="x1",IF(AND($H379=Basisblatt!$A$11,$J379&gt;=$E$8),Basisblatt!$A$85,Basisblatt!$A$84),"")</f>
        <v/>
      </c>
      <c r="M379" s="145"/>
      <c r="N379" s="145"/>
      <c r="O379" s="145"/>
      <c r="P379" s="178"/>
      <c r="Q379" s="181"/>
      <c r="R379" s="180" t="str">
        <f>IF($AC379="x1",IF(AND($H379=Basisblatt!$A$10,OR($J379&gt;=$E$8,$J379&gt;$E$10)),Basisblatt!$A$85,Basisblatt!$A$84),"")</f>
        <v/>
      </c>
      <c r="S379" s="145"/>
      <c r="T379" s="145"/>
      <c r="U379" s="145"/>
      <c r="V379" s="145"/>
      <c r="W379" s="178"/>
      <c r="X379" s="181"/>
      <c r="Y379" s="180" t="str">
        <f>IF(AND($AC379="x1",$L379=Basisblatt!$A$85),IF(OR($M379=Basisblatt!$A$38,AND($N379&lt;&gt;"",$N379&lt;=$AF379),$O379=Basisblatt!$A$43,AND($J379&lt;=$E$9,$P379=Basisblatt!$A$47))=TRUE,"ja","nein"),"")</f>
        <v/>
      </c>
      <c r="Z379" s="174"/>
      <c r="AA379" s="102" t="str">
        <f>IF(AND($AC379="x1",$R379=Basisblatt!$A$85),IF(OR(OR($S379=Basisblatt!$A$51,$S379=Basisblatt!$A$52,$S379=Basisblatt!$A$53,$S379=Basisblatt!$A$54,$S379=Basisblatt!$A$55),AND($T379&lt;&gt;"",$T379&lt;=AG379),AND(U379&lt;&gt;"",$U379&lt;=AH379),$V379=Basisblatt!$A406,$W379=Basisblatt!$A$47)=TRUE,"ja","nein"),"")</f>
        <v/>
      </c>
      <c r="AB379" s="102"/>
      <c r="AC379" s="175" t="str">
        <f t="shared" si="5"/>
        <v>x2</v>
      </c>
      <c r="AD379" s="161"/>
      <c r="AE379" s="19"/>
      <c r="AF379" s="106" t="str">
        <f>IF(AND($AC379="x1",$L379=Basisblatt!$A$85),VLOOKUP($G379,Basisblatt!$A$2:$B$5,2,FALSE),"")</f>
        <v/>
      </c>
      <c r="AG379" s="102" t="str">
        <f>IF(AND($AC379="x1",$R379=Basisblatt!$A$85),Basisblatt!$B$68,"")</f>
        <v/>
      </c>
      <c r="AH379" s="175" t="str">
        <f>IF(AND($AC379="x1",$R379=Basisblatt!$A$85),Basisblatt!$B$69,"")</f>
        <v/>
      </c>
    </row>
    <row r="380" spans="1:34" x14ac:dyDescent="0.25">
      <c r="A380" s="107" t="str">
        <f>IF($AC380="x2","",IF($AC380="x1",IF(OR($L380=Basisblatt!$A$84,$Y380="ja"),"ja","nein"),"N/A"))</f>
        <v/>
      </c>
      <c r="B380" s="192" t="str">
        <f>IF($AC380="x2","",IF($AC380="x1",IF(OR($R380=Basisblatt!$A$84,$AA380="ja"),"ja","nein"),"N/A"))</f>
        <v/>
      </c>
      <c r="C380" s="188"/>
      <c r="D380" s="194"/>
      <c r="E380" s="144"/>
      <c r="F380" s="144"/>
      <c r="G380" s="145"/>
      <c r="H380" s="145"/>
      <c r="I380" s="145"/>
      <c r="J380" s="186"/>
      <c r="K380" s="181"/>
      <c r="L380" s="180" t="str">
        <f>IF($AC380="x1",IF(AND($H380=Basisblatt!$A$11,$J380&gt;=$E$8),Basisblatt!$A$85,Basisblatt!$A$84),"")</f>
        <v/>
      </c>
      <c r="M380" s="145"/>
      <c r="N380" s="145"/>
      <c r="O380" s="145"/>
      <c r="P380" s="178"/>
      <c r="Q380" s="181"/>
      <c r="R380" s="180" t="str">
        <f>IF($AC380="x1",IF(AND($H380=Basisblatt!$A$10,OR($J380&gt;=$E$8,$J380&gt;$E$10)),Basisblatt!$A$85,Basisblatt!$A$84),"")</f>
        <v/>
      </c>
      <c r="S380" s="145"/>
      <c r="T380" s="145"/>
      <c r="U380" s="145"/>
      <c r="V380" s="145"/>
      <c r="W380" s="178"/>
      <c r="X380" s="181"/>
      <c r="Y380" s="180" t="str">
        <f>IF(AND($AC380="x1",$L380=Basisblatt!$A$85),IF(OR($M380=Basisblatt!$A$38,AND($N380&lt;&gt;"",$N380&lt;=$AF380),$O380=Basisblatt!$A$43,AND($J380&lt;=$E$9,$P380=Basisblatt!$A$47))=TRUE,"ja","nein"),"")</f>
        <v/>
      </c>
      <c r="Z380" s="174"/>
      <c r="AA380" s="102" t="str">
        <f>IF(AND($AC380="x1",$R380=Basisblatt!$A$85),IF(OR(OR($S380=Basisblatt!$A$51,$S380=Basisblatt!$A$52,$S380=Basisblatt!$A$53,$S380=Basisblatt!$A$54,$S380=Basisblatt!$A$55),AND($T380&lt;&gt;"",$T380&lt;=AG380),AND(U380&lt;&gt;"",$U380&lt;=AH380),$V380=Basisblatt!$A407,$W380=Basisblatt!$A$47)=TRUE,"ja","nein"),"")</f>
        <v/>
      </c>
      <c r="AB380" s="102"/>
      <c r="AC380" s="175" t="str">
        <f t="shared" si="5"/>
        <v>x2</v>
      </c>
      <c r="AD380" s="161"/>
      <c r="AE380" s="19"/>
      <c r="AF380" s="106" t="str">
        <f>IF(AND($AC380="x1",$L380=Basisblatt!$A$85),VLOOKUP($G380,Basisblatt!$A$2:$B$5,2,FALSE),"")</f>
        <v/>
      </c>
      <c r="AG380" s="102" t="str">
        <f>IF(AND($AC380="x1",$R380=Basisblatt!$A$85),Basisblatt!$B$68,"")</f>
        <v/>
      </c>
      <c r="AH380" s="175" t="str">
        <f>IF(AND($AC380="x1",$R380=Basisblatt!$A$85),Basisblatt!$B$69,"")</f>
        <v/>
      </c>
    </row>
    <row r="381" spans="1:34" x14ac:dyDescent="0.25">
      <c r="A381" s="107" t="str">
        <f>IF($AC381="x2","",IF($AC381="x1",IF(OR($L381=Basisblatt!$A$84,$Y381="ja"),"ja","nein"),"N/A"))</f>
        <v/>
      </c>
      <c r="B381" s="192" t="str">
        <f>IF($AC381="x2","",IF($AC381="x1",IF(OR($R381=Basisblatt!$A$84,$AA381="ja"),"ja","nein"),"N/A"))</f>
        <v/>
      </c>
      <c r="C381" s="188"/>
      <c r="D381" s="194"/>
      <c r="E381" s="144"/>
      <c r="F381" s="144"/>
      <c r="G381" s="145"/>
      <c r="H381" s="145"/>
      <c r="I381" s="145"/>
      <c r="J381" s="186"/>
      <c r="K381" s="181"/>
      <c r="L381" s="180" t="str">
        <f>IF($AC381="x1",IF(AND($H381=Basisblatt!$A$11,$J381&gt;=$E$8),Basisblatt!$A$85,Basisblatt!$A$84),"")</f>
        <v/>
      </c>
      <c r="M381" s="145"/>
      <c r="N381" s="145"/>
      <c r="O381" s="145"/>
      <c r="P381" s="178"/>
      <c r="Q381" s="181"/>
      <c r="R381" s="180" t="str">
        <f>IF($AC381="x1",IF(AND($H381=Basisblatt!$A$10,OR($J381&gt;=$E$8,$J381&gt;$E$10)),Basisblatt!$A$85,Basisblatt!$A$84),"")</f>
        <v/>
      </c>
      <c r="S381" s="145"/>
      <c r="T381" s="145"/>
      <c r="U381" s="145"/>
      <c r="V381" s="145"/>
      <c r="W381" s="178"/>
      <c r="X381" s="181"/>
      <c r="Y381" s="180" t="str">
        <f>IF(AND($AC381="x1",$L381=Basisblatt!$A$85),IF(OR($M381=Basisblatt!$A$38,AND($N381&lt;&gt;"",$N381&lt;=$AF381),$O381=Basisblatt!$A$43,AND($J381&lt;=$E$9,$P381=Basisblatt!$A$47))=TRUE,"ja","nein"),"")</f>
        <v/>
      </c>
      <c r="Z381" s="174"/>
      <c r="AA381" s="102" t="str">
        <f>IF(AND($AC381="x1",$R381=Basisblatt!$A$85),IF(OR(OR($S381=Basisblatt!$A$51,$S381=Basisblatt!$A$52,$S381=Basisblatt!$A$53,$S381=Basisblatt!$A$54,$S381=Basisblatt!$A$55),AND($T381&lt;&gt;"",$T381&lt;=AG381),AND(U381&lt;&gt;"",$U381&lt;=AH381),$V381=Basisblatt!$A408,$W381=Basisblatt!$A$47)=TRUE,"ja","nein"),"")</f>
        <v/>
      </c>
      <c r="AB381" s="102"/>
      <c r="AC381" s="175" t="str">
        <f t="shared" si="5"/>
        <v>x2</v>
      </c>
      <c r="AD381" s="161"/>
      <c r="AE381" s="19"/>
      <c r="AF381" s="106" t="str">
        <f>IF(AND($AC381="x1",$L381=Basisblatt!$A$85),VLOOKUP($G381,Basisblatt!$A$2:$B$5,2,FALSE),"")</f>
        <v/>
      </c>
      <c r="AG381" s="102" t="str">
        <f>IF(AND($AC381="x1",$R381=Basisblatt!$A$85),Basisblatt!$B$68,"")</f>
        <v/>
      </c>
      <c r="AH381" s="175" t="str">
        <f>IF(AND($AC381="x1",$R381=Basisblatt!$A$85),Basisblatt!$B$69,"")</f>
        <v/>
      </c>
    </row>
    <row r="382" spans="1:34" x14ac:dyDescent="0.25">
      <c r="A382" s="107" t="str">
        <f>IF($AC382="x2","",IF($AC382="x1",IF(OR($L382=Basisblatt!$A$84,$Y382="ja"),"ja","nein"),"N/A"))</f>
        <v/>
      </c>
      <c r="B382" s="192" t="str">
        <f>IF($AC382="x2","",IF($AC382="x1",IF(OR($R382=Basisblatt!$A$84,$AA382="ja"),"ja","nein"),"N/A"))</f>
        <v/>
      </c>
      <c r="C382" s="188"/>
      <c r="D382" s="194"/>
      <c r="E382" s="144"/>
      <c r="F382" s="144"/>
      <c r="G382" s="145"/>
      <c r="H382" s="145"/>
      <c r="I382" s="145"/>
      <c r="J382" s="186"/>
      <c r="K382" s="181"/>
      <c r="L382" s="180" t="str">
        <f>IF($AC382="x1",IF(AND($H382=Basisblatt!$A$11,$J382&gt;=$E$8),Basisblatt!$A$85,Basisblatt!$A$84),"")</f>
        <v/>
      </c>
      <c r="M382" s="145"/>
      <c r="N382" s="145"/>
      <c r="O382" s="145"/>
      <c r="P382" s="178"/>
      <c r="Q382" s="181"/>
      <c r="R382" s="180" t="str">
        <f>IF($AC382="x1",IF(AND($H382=Basisblatt!$A$10,OR($J382&gt;=$E$8,$J382&gt;$E$10)),Basisblatt!$A$85,Basisblatt!$A$84),"")</f>
        <v/>
      </c>
      <c r="S382" s="145"/>
      <c r="T382" s="145"/>
      <c r="U382" s="145"/>
      <c r="V382" s="145"/>
      <c r="W382" s="178"/>
      <c r="X382" s="181"/>
      <c r="Y382" s="180" t="str">
        <f>IF(AND($AC382="x1",$L382=Basisblatt!$A$85),IF(OR($M382=Basisblatt!$A$38,AND($N382&lt;&gt;"",$N382&lt;=$AF382),$O382=Basisblatt!$A$43,AND($J382&lt;=$E$9,$P382=Basisblatt!$A$47))=TRUE,"ja","nein"),"")</f>
        <v/>
      </c>
      <c r="Z382" s="174"/>
      <c r="AA382" s="102" t="str">
        <f>IF(AND($AC382="x1",$R382=Basisblatt!$A$85),IF(OR(OR($S382=Basisblatt!$A$51,$S382=Basisblatt!$A$52,$S382=Basisblatt!$A$53,$S382=Basisblatt!$A$54,$S382=Basisblatt!$A$55),AND($T382&lt;&gt;"",$T382&lt;=AG382),AND(U382&lt;&gt;"",$U382&lt;=AH382),$V382=Basisblatt!$A409,$W382=Basisblatt!$A$47)=TRUE,"ja","nein"),"")</f>
        <v/>
      </c>
      <c r="AB382" s="102"/>
      <c r="AC382" s="175" t="str">
        <f t="shared" si="5"/>
        <v>x2</v>
      </c>
      <c r="AD382" s="161"/>
      <c r="AE382" s="19"/>
      <c r="AF382" s="106" t="str">
        <f>IF(AND($AC382="x1",$L382=Basisblatt!$A$85),VLOOKUP($G382,Basisblatt!$A$2:$B$5,2,FALSE),"")</f>
        <v/>
      </c>
      <c r="AG382" s="102" t="str">
        <f>IF(AND($AC382="x1",$R382=Basisblatt!$A$85),Basisblatt!$B$68,"")</f>
        <v/>
      </c>
      <c r="AH382" s="175" t="str">
        <f>IF(AND($AC382="x1",$R382=Basisblatt!$A$85),Basisblatt!$B$69,"")</f>
        <v/>
      </c>
    </row>
    <row r="383" spans="1:34" x14ac:dyDescent="0.25">
      <c r="A383" s="107" t="str">
        <f>IF($AC383="x2","",IF($AC383="x1",IF(OR($L383=Basisblatt!$A$84,$Y383="ja"),"ja","nein"),"N/A"))</f>
        <v/>
      </c>
      <c r="B383" s="192" t="str">
        <f>IF($AC383="x2","",IF($AC383="x1",IF(OR($R383=Basisblatt!$A$84,$AA383="ja"),"ja","nein"),"N/A"))</f>
        <v/>
      </c>
      <c r="C383" s="188"/>
      <c r="D383" s="194"/>
      <c r="E383" s="144"/>
      <c r="F383" s="144"/>
      <c r="G383" s="145"/>
      <c r="H383" s="145"/>
      <c r="I383" s="145"/>
      <c r="J383" s="186"/>
      <c r="K383" s="181"/>
      <c r="L383" s="180" t="str">
        <f>IF($AC383="x1",IF(AND($H383=Basisblatt!$A$11,$J383&gt;=$E$8),Basisblatt!$A$85,Basisblatt!$A$84),"")</f>
        <v/>
      </c>
      <c r="M383" s="145"/>
      <c r="N383" s="145"/>
      <c r="O383" s="145"/>
      <c r="P383" s="178"/>
      <c r="Q383" s="181"/>
      <c r="R383" s="180" t="str">
        <f>IF($AC383="x1",IF(AND($H383=Basisblatt!$A$10,OR($J383&gt;=$E$8,$J383&gt;$E$10)),Basisblatt!$A$85,Basisblatt!$A$84),"")</f>
        <v/>
      </c>
      <c r="S383" s="145"/>
      <c r="T383" s="145"/>
      <c r="U383" s="145"/>
      <c r="V383" s="145"/>
      <c r="W383" s="178"/>
      <c r="X383" s="181"/>
      <c r="Y383" s="180" t="str">
        <f>IF(AND($AC383="x1",$L383=Basisblatt!$A$85),IF(OR($M383=Basisblatt!$A$38,AND($N383&lt;&gt;"",$N383&lt;=$AF383),$O383=Basisblatt!$A$43,AND($J383&lt;=$E$9,$P383=Basisblatt!$A$47))=TRUE,"ja","nein"),"")</f>
        <v/>
      </c>
      <c r="Z383" s="174"/>
      <c r="AA383" s="102" t="str">
        <f>IF(AND($AC383="x1",$R383=Basisblatt!$A$85),IF(OR(OR($S383=Basisblatt!$A$51,$S383=Basisblatt!$A$52,$S383=Basisblatt!$A$53,$S383=Basisblatt!$A$54,$S383=Basisblatt!$A$55),AND($T383&lt;&gt;"",$T383&lt;=AG383),AND(U383&lt;&gt;"",$U383&lt;=AH383),$V383=Basisblatt!$A410,$W383=Basisblatt!$A$47)=TRUE,"ja","nein"),"")</f>
        <v/>
      </c>
      <c r="AB383" s="102"/>
      <c r="AC383" s="175" t="str">
        <f t="shared" si="5"/>
        <v>x2</v>
      </c>
      <c r="AD383" s="161"/>
      <c r="AE383" s="19"/>
      <c r="AF383" s="106" t="str">
        <f>IF(AND($AC383="x1",$L383=Basisblatt!$A$85),VLOOKUP($G383,Basisblatt!$A$2:$B$5,2,FALSE),"")</f>
        <v/>
      </c>
      <c r="AG383" s="102" t="str">
        <f>IF(AND($AC383="x1",$R383=Basisblatt!$A$85),Basisblatt!$B$68,"")</f>
        <v/>
      </c>
      <c r="AH383" s="175" t="str">
        <f>IF(AND($AC383="x1",$R383=Basisblatt!$A$85),Basisblatt!$B$69,"")</f>
        <v/>
      </c>
    </row>
    <row r="384" spans="1:34" x14ac:dyDescent="0.25">
      <c r="A384" s="107" t="str">
        <f>IF($AC384="x2","",IF($AC384="x1",IF(OR($L384=Basisblatt!$A$84,$Y384="ja"),"ja","nein"),"N/A"))</f>
        <v/>
      </c>
      <c r="B384" s="192" t="str">
        <f>IF($AC384="x2","",IF($AC384="x1",IF(OR($R384=Basisblatt!$A$84,$AA384="ja"),"ja","nein"),"N/A"))</f>
        <v/>
      </c>
      <c r="C384" s="188"/>
      <c r="D384" s="194"/>
      <c r="E384" s="144"/>
      <c r="F384" s="144"/>
      <c r="G384" s="145"/>
      <c r="H384" s="145"/>
      <c r="I384" s="145"/>
      <c r="J384" s="186"/>
      <c r="K384" s="181"/>
      <c r="L384" s="180" t="str">
        <f>IF($AC384="x1",IF(AND($H384=Basisblatt!$A$11,$J384&gt;=$E$8),Basisblatt!$A$85,Basisblatt!$A$84),"")</f>
        <v/>
      </c>
      <c r="M384" s="145"/>
      <c r="N384" s="145"/>
      <c r="O384" s="145"/>
      <c r="P384" s="178"/>
      <c r="Q384" s="181"/>
      <c r="R384" s="180" t="str">
        <f>IF($AC384="x1",IF(AND($H384=Basisblatt!$A$10,OR($J384&gt;=$E$8,$J384&gt;$E$10)),Basisblatt!$A$85,Basisblatt!$A$84),"")</f>
        <v/>
      </c>
      <c r="S384" s="145"/>
      <c r="T384" s="145"/>
      <c r="U384" s="145"/>
      <c r="V384" s="145"/>
      <c r="W384" s="178"/>
      <c r="X384" s="181"/>
      <c r="Y384" s="180" t="str">
        <f>IF(AND($AC384="x1",$L384=Basisblatt!$A$85),IF(OR($M384=Basisblatt!$A$38,AND($N384&lt;&gt;"",$N384&lt;=$AF384),$O384=Basisblatt!$A$43,AND($J384&lt;=$E$9,$P384=Basisblatt!$A$47))=TRUE,"ja","nein"),"")</f>
        <v/>
      </c>
      <c r="Z384" s="174"/>
      <c r="AA384" s="102" t="str">
        <f>IF(AND($AC384="x1",$R384=Basisblatt!$A$85),IF(OR(OR($S384=Basisblatt!$A$51,$S384=Basisblatt!$A$52,$S384=Basisblatt!$A$53,$S384=Basisblatt!$A$54,$S384=Basisblatt!$A$55),AND($T384&lt;&gt;"",$T384&lt;=AG384),AND(U384&lt;&gt;"",$U384&lt;=AH384),$V384=Basisblatt!$A411,$W384=Basisblatt!$A$47)=TRUE,"ja","nein"),"")</f>
        <v/>
      </c>
      <c r="AB384" s="102"/>
      <c r="AC384" s="175" t="str">
        <f t="shared" si="5"/>
        <v>x2</v>
      </c>
      <c r="AD384" s="161"/>
      <c r="AE384" s="19"/>
      <c r="AF384" s="106" t="str">
        <f>IF(AND($AC384="x1",$L384=Basisblatt!$A$85),VLOOKUP($G384,Basisblatt!$A$2:$B$5,2,FALSE),"")</f>
        <v/>
      </c>
      <c r="AG384" s="102" t="str">
        <f>IF(AND($AC384="x1",$R384=Basisblatt!$A$85),Basisblatt!$B$68,"")</f>
        <v/>
      </c>
      <c r="AH384" s="175" t="str">
        <f>IF(AND($AC384="x1",$R384=Basisblatt!$A$85),Basisblatt!$B$69,"")</f>
        <v/>
      </c>
    </row>
    <row r="385" spans="1:34" x14ac:dyDescent="0.25">
      <c r="A385" s="107" t="str">
        <f>IF($AC385="x2","",IF($AC385="x1",IF(OR($L385=Basisblatt!$A$84,$Y385="ja"),"ja","nein"),"N/A"))</f>
        <v/>
      </c>
      <c r="B385" s="192" t="str">
        <f>IF($AC385="x2","",IF($AC385="x1",IF(OR($R385=Basisblatt!$A$84,$AA385="ja"),"ja","nein"),"N/A"))</f>
        <v/>
      </c>
      <c r="C385" s="188"/>
      <c r="D385" s="194"/>
      <c r="E385" s="144"/>
      <c r="F385" s="144"/>
      <c r="G385" s="145"/>
      <c r="H385" s="145"/>
      <c r="I385" s="145"/>
      <c r="J385" s="186"/>
      <c r="K385" s="181"/>
      <c r="L385" s="180" t="str">
        <f>IF($AC385="x1",IF(AND($H385=Basisblatt!$A$11,$J385&gt;=$E$8),Basisblatt!$A$85,Basisblatt!$A$84),"")</f>
        <v/>
      </c>
      <c r="M385" s="145"/>
      <c r="N385" s="145"/>
      <c r="O385" s="145"/>
      <c r="P385" s="178"/>
      <c r="Q385" s="181"/>
      <c r="R385" s="180" t="str">
        <f>IF($AC385="x1",IF(AND($H385=Basisblatt!$A$10,OR($J385&gt;=$E$8,$J385&gt;$E$10)),Basisblatt!$A$85,Basisblatt!$A$84),"")</f>
        <v/>
      </c>
      <c r="S385" s="145"/>
      <c r="T385" s="145"/>
      <c r="U385" s="145"/>
      <c r="V385" s="145"/>
      <c r="W385" s="178"/>
      <c r="X385" s="181"/>
      <c r="Y385" s="180" t="str">
        <f>IF(AND($AC385="x1",$L385=Basisblatt!$A$85),IF(OR($M385=Basisblatt!$A$38,AND($N385&lt;&gt;"",$N385&lt;=$AF385),$O385=Basisblatt!$A$43,AND($J385&lt;=$E$9,$P385=Basisblatt!$A$47))=TRUE,"ja","nein"),"")</f>
        <v/>
      </c>
      <c r="Z385" s="174"/>
      <c r="AA385" s="102" t="str">
        <f>IF(AND($AC385="x1",$R385=Basisblatt!$A$85),IF(OR(OR($S385=Basisblatt!$A$51,$S385=Basisblatt!$A$52,$S385=Basisblatt!$A$53,$S385=Basisblatt!$A$54,$S385=Basisblatt!$A$55),AND($T385&lt;&gt;"",$T385&lt;=AG385),AND(U385&lt;&gt;"",$U385&lt;=AH385),$V385=Basisblatt!$A412,$W385=Basisblatt!$A$47)=TRUE,"ja","nein"),"")</f>
        <v/>
      </c>
      <c r="AB385" s="102"/>
      <c r="AC385" s="175" t="str">
        <f t="shared" si="5"/>
        <v>x2</v>
      </c>
      <c r="AD385" s="161"/>
      <c r="AE385" s="19"/>
      <c r="AF385" s="106" t="str">
        <f>IF(AND($AC385="x1",$L385=Basisblatt!$A$85),VLOOKUP($G385,Basisblatt!$A$2:$B$5,2,FALSE),"")</f>
        <v/>
      </c>
      <c r="AG385" s="102" t="str">
        <f>IF(AND($AC385="x1",$R385=Basisblatt!$A$85),Basisblatt!$B$68,"")</f>
        <v/>
      </c>
      <c r="AH385" s="175" t="str">
        <f>IF(AND($AC385="x1",$R385=Basisblatt!$A$85),Basisblatt!$B$69,"")</f>
        <v/>
      </c>
    </row>
    <row r="386" spans="1:34" x14ac:dyDescent="0.25">
      <c r="A386" s="107" t="str">
        <f>IF($AC386="x2","",IF($AC386="x1",IF(OR($L386=Basisblatt!$A$84,$Y386="ja"),"ja","nein"),"N/A"))</f>
        <v/>
      </c>
      <c r="B386" s="192" t="str">
        <f>IF($AC386="x2","",IF($AC386="x1",IF(OR($R386=Basisblatt!$A$84,$AA386="ja"),"ja","nein"),"N/A"))</f>
        <v/>
      </c>
      <c r="C386" s="188"/>
      <c r="D386" s="194"/>
      <c r="E386" s="144"/>
      <c r="F386" s="144"/>
      <c r="G386" s="145"/>
      <c r="H386" s="145"/>
      <c r="I386" s="145"/>
      <c r="J386" s="186"/>
      <c r="K386" s="181"/>
      <c r="L386" s="180" t="str">
        <f>IF($AC386="x1",IF(AND($H386=Basisblatt!$A$11,$J386&gt;=$E$8),Basisblatt!$A$85,Basisblatt!$A$84),"")</f>
        <v/>
      </c>
      <c r="M386" s="145"/>
      <c r="N386" s="145"/>
      <c r="O386" s="145"/>
      <c r="P386" s="178"/>
      <c r="Q386" s="181"/>
      <c r="R386" s="180" t="str">
        <f>IF($AC386="x1",IF(AND($H386=Basisblatt!$A$10,OR($J386&gt;=$E$8,$J386&gt;$E$10)),Basisblatt!$A$85,Basisblatt!$A$84),"")</f>
        <v/>
      </c>
      <c r="S386" s="145"/>
      <c r="T386" s="145"/>
      <c r="U386" s="145"/>
      <c r="V386" s="145"/>
      <c r="W386" s="178"/>
      <c r="X386" s="181"/>
      <c r="Y386" s="180" t="str">
        <f>IF(AND($AC386="x1",$L386=Basisblatt!$A$85),IF(OR($M386=Basisblatt!$A$38,AND($N386&lt;&gt;"",$N386&lt;=$AF386),$O386=Basisblatt!$A$43,AND($J386&lt;=$E$9,$P386=Basisblatt!$A$47))=TRUE,"ja","nein"),"")</f>
        <v/>
      </c>
      <c r="Z386" s="174"/>
      <c r="AA386" s="102" t="str">
        <f>IF(AND($AC386="x1",$R386=Basisblatt!$A$85),IF(OR(OR($S386=Basisblatt!$A$51,$S386=Basisblatt!$A$52,$S386=Basisblatt!$A$53,$S386=Basisblatt!$A$54,$S386=Basisblatt!$A$55),AND($T386&lt;&gt;"",$T386&lt;=AG386),AND(U386&lt;&gt;"",$U386&lt;=AH386),$V386=Basisblatt!$A413,$W386=Basisblatt!$A$47)=TRUE,"ja","nein"),"")</f>
        <v/>
      </c>
      <c r="AB386" s="102"/>
      <c r="AC386" s="175" t="str">
        <f t="shared" si="5"/>
        <v>x2</v>
      </c>
      <c r="AD386" s="161"/>
      <c r="AE386" s="19"/>
      <c r="AF386" s="106" t="str">
        <f>IF(AND($AC386="x1",$L386=Basisblatt!$A$85),VLOOKUP($G386,Basisblatt!$A$2:$B$5,2,FALSE),"")</f>
        <v/>
      </c>
      <c r="AG386" s="102" t="str">
        <f>IF(AND($AC386="x1",$R386=Basisblatt!$A$85),Basisblatt!$B$68,"")</f>
        <v/>
      </c>
      <c r="AH386" s="175" t="str">
        <f>IF(AND($AC386="x1",$R386=Basisblatt!$A$85),Basisblatt!$B$69,"")</f>
        <v/>
      </c>
    </row>
    <row r="387" spans="1:34" x14ac:dyDescent="0.25">
      <c r="A387" s="107" t="str">
        <f>IF($AC387="x2","",IF($AC387="x1",IF(OR($L387=Basisblatt!$A$84,$Y387="ja"),"ja","nein"),"N/A"))</f>
        <v/>
      </c>
      <c r="B387" s="192" t="str">
        <f>IF($AC387="x2","",IF($AC387="x1",IF(OR($R387=Basisblatt!$A$84,$AA387="ja"),"ja","nein"),"N/A"))</f>
        <v/>
      </c>
      <c r="C387" s="188"/>
      <c r="D387" s="194"/>
      <c r="E387" s="144"/>
      <c r="F387" s="144"/>
      <c r="G387" s="145"/>
      <c r="H387" s="145"/>
      <c r="I387" s="145"/>
      <c r="J387" s="186"/>
      <c r="K387" s="181"/>
      <c r="L387" s="180" t="str">
        <f>IF($AC387="x1",IF(AND($H387=Basisblatt!$A$11,$J387&gt;=$E$8),Basisblatt!$A$85,Basisblatt!$A$84),"")</f>
        <v/>
      </c>
      <c r="M387" s="145"/>
      <c r="N387" s="145"/>
      <c r="O387" s="145"/>
      <c r="P387" s="178"/>
      <c r="Q387" s="181"/>
      <c r="R387" s="180" t="str">
        <f>IF($AC387="x1",IF(AND($H387=Basisblatt!$A$10,OR($J387&gt;=$E$8,$J387&gt;$E$10)),Basisblatt!$A$85,Basisblatt!$A$84),"")</f>
        <v/>
      </c>
      <c r="S387" s="145"/>
      <c r="T387" s="145"/>
      <c r="U387" s="145"/>
      <c r="V387" s="145"/>
      <c r="W387" s="178"/>
      <c r="X387" s="181"/>
      <c r="Y387" s="180" t="str">
        <f>IF(AND($AC387="x1",$L387=Basisblatt!$A$85),IF(OR($M387=Basisblatt!$A$38,AND($N387&lt;&gt;"",$N387&lt;=$AF387),$O387=Basisblatt!$A$43,AND($J387&lt;=$E$9,$P387=Basisblatt!$A$47))=TRUE,"ja","nein"),"")</f>
        <v/>
      </c>
      <c r="Z387" s="174"/>
      <c r="AA387" s="102" t="str">
        <f>IF(AND($AC387="x1",$R387=Basisblatt!$A$85),IF(OR(OR($S387=Basisblatt!$A$51,$S387=Basisblatt!$A$52,$S387=Basisblatt!$A$53,$S387=Basisblatt!$A$54,$S387=Basisblatt!$A$55),AND($T387&lt;&gt;"",$T387&lt;=AG387),AND(U387&lt;&gt;"",$U387&lt;=AH387),$V387=Basisblatt!$A414,$W387=Basisblatt!$A$47)=TRUE,"ja","nein"),"")</f>
        <v/>
      </c>
      <c r="AB387" s="102"/>
      <c r="AC387" s="175" t="str">
        <f t="shared" si="5"/>
        <v>x2</v>
      </c>
      <c r="AD387" s="161"/>
      <c r="AE387" s="19"/>
      <c r="AF387" s="106" t="str">
        <f>IF(AND($AC387="x1",$L387=Basisblatt!$A$85),VLOOKUP($G387,Basisblatt!$A$2:$B$5,2,FALSE),"")</f>
        <v/>
      </c>
      <c r="AG387" s="102" t="str">
        <f>IF(AND($AC387="x1",$R387=Basisblatt!$A$85),Basisblatt!$B$68,"")</f>
        <v/>
      </c>
      <c r="AH387" s="175" t="str">
        <f>IF(AND($AC387="x1",$R387=Basisblatt!$A$85),Basisblatt!$B$69,"")</f>
        <v/>
      </c>
    </row>
    <row r="388" spans="1:34" x14ac:dyDescent="0.25">
      <c r="A388" s="107" t="str">
        <f>IF($AC388="x2","",IF($AC388="x1",IF(OR($L388=Basisblatt!$A$84,$Y388="ja"),"ja","nein"),"N/A"))</f>
        <v/>
      </c>
      <c r="B388" s="192" t="str">
        <f>IF($AC388="x2","",IF($AC388="x1",IF(OR($R388=Basisblatt!$A$84,$AA388="ja"),"ja","nein"),"N/A"))</f>
        <v/>
      </c>
      <c r="C388" s="188"/>
      <c r="D388" s="194"/>
      <c r="E388" s="144"/>
      <c r="F388" s="144"/>
      <c r="G388" s="145"/>
      <c r="H388" s="145"/>
      <c r="I388" s="145"/>
      <c r="J388" s="186"/>
      <c r="K388" s="181"/>
      <c r="L388" s="180" t="str">
        <f>IF($AC388="x1",IF(AND($H388=Basisblatt!$A$11,$J388&gt;=$E$8),Basisblatt!$A$85,Basisblatt!$A$84),"")</f>
        <v/>
      </c>
      <c r="M388" s="145"/>
      <c r="N388" s="145"/>
      <c r="O388" s="145"/>
      <c r="P388" s="178"/>
      <c r="Q388" s="181"/>
      <c r="R388" s="180" t="str">
        <f>IF($AC388="x1",IF(AND($H388=Basisblatt!$A$10,OR($J388&gt;=$E$8,$J388&gt;$E$10)),Basisblatt!$A$85,Basisblatt!$A$84),"")</f>
        <v/>
      </c>
      <c r="S388" s="145"/>
      <c r="T388" s="145"/>
      <c r="U388" s="145"/>
      <c r="V388" s="145"/>
      <c r="W388" s="178"/>
      <c r="X388" s="181"/>
      <c r="Y388" s="180" t="str">
        <f>IF(AND($AC388="x1",$L388=Basisblatt!$A$85),IF(OR($M388=Basisblatt!$A$38,AND($N388&lt;&gt;"",$N388&lt;=$AF388),$O388=Basisblatt!$A$43,AND($J388&lt;=$E$9,$P388=Basisblatt!$A$47))=TRUE,"ja","nein"),"")</f>
        <v/>
      </c>
      <c r="Z388" s="174"/>
      <c r="AA388" s="102" t="str">
        <f>IF(AND($AC388="x1",$R388=Basisblatt!$A$85),IF(OR(OR($S388=Basisblatt!$A$51,$S388=Basisblatt!$A$52,$S388=Basisblatt!$A$53,$S388=Basisblatt!$A$54,$S388=Basisblatt!$A$55),AND($T388&lt;&gt;"",$T388&lt;=AG388),AND(U388&lt;&gt;"",$U388&lt;=AH388),$V388=Basisblatt!$A415,$W388=Basisblatt!$A$47)=TRUE,"ja","nein"),"")</f>
        <v/>
      </c>
      <c r="AB388" s="102"/>
      <c r="AC388" s="175" t="str">
        <f t="shared" si="5"/>
        <v>x2</v>
      </c>
      <c r="AD388" s="161"/>
      <c r="AE388" s="19"/>
      <c r="AF388" s="106" t="str">
        <f>IF(AND($AC388="x1",$L388=Basisblatt!$A$85),VLOOKUP($G388,Basisblatt!$A$2:$B$5,2,FALSE),"")</f>
        <v/>
      </c>
      <c r="AG388" s="102" t="str">
        <f>IF(AND($AC388="x1",$R388=Basisblatt!$A$85),Basisblatt!$B$68,"")</f>
        <v/>
      </c>
      <c r="AH388" s="175" t="str">
        <f>IF(AND($AC388="x1",$R388=Basisblatt!$A$85),Basisblatt!$B$69,"")</f>
        <v/>
      </c>
    </row>
    <row r="389" spans="1:34" x14ac:dyDescent="0.25">
      <c r="A389" s="107" t="str">
        <f>IF($AC389="x2","",IF($AC389="x1",IF(OR($L389=Basisblatt!$A$84,$Y389="ja"),"ja","nein"),"N/A"))</f>
        <v/>
      </c>
      <c r="B389" s="192" t="str">
        <f>IF($AC389="x2","",IF($AC389="x1",IF(OR($R389=Basisblatt!$A$84,$AA389="ja"),"ja","nein"),"N/A"))</f>
        <v/>
      </c>
      <c r="C389" s="188"/>
      <c r="D389" s="194"/>
      <c r="E389" s="144"/>
      <c r="F389" s="144"/>
      <c r="G389" s="145"/>
      <c r="H389" s="145"/>
      <c r="I389" s="145"/>
      <c r="J389" s="186"/>
      <c r="K389" s="181"/>
      <c r="L389" s="180" t="str">
        <f>IF($AC389="x1",IF(AND($H389=Basisblatt!$A$11,$J389&gt;=$E$8),Basisblatt!$A$85,Basisblatt!$A$84),"")</f>
        <v/>
      </c>
      <c r="M389" s="145"/>
      <c r="N389" s="145"/>
      <c r="O389" s="145"/>
      <c r="P389" s="178"/>
      <c r="Q389" s="181"/>
      <c r="R389" s="180" t="str">
        <f>IF($AC389="x1",IF(AND($H389=Basisblatt!$A$10,OR($J389&gt;=$E$8,$J389&gt;$E$10)),Basisblatt!$A$85,Basisblatt!$A$84),"")</f>
        <v/>
      </c>
      <c r="S389" s="145"/>
      <c r="T389" s="145"/>
      <c r="U389" s="145"/>
      <c r="V389" s="145"/>
      <c r="W389" s="178"/>
      <c r="X389" s="181"/>
      <c r="Y389" s="180" t="str">
        <f>IF(AND($AC389="x1",$L389=Basisblatt!$A$85),IF(OR($M389=Basisblatt!$A$38,AND($N389&lt;&gt;"",$N389&lt;=$AF389),$O389=Basisblatt!$A$43,AND($J389&lt;=$E$9,$P389=Basisblatt!$A$47))=TRUE,"ja","nein"),"")</f>
        <v/>
      </c>
      <c r="Z389" s="174"/>
      <c r="AA389" s="102" t="str">
        <f>IF(AND($AC389="x1",$R389=Basisblatt!$A$85),IF(OR(OR($S389=Basisblatt!$A$51,$S389=Basisblatt!$A$52,$S389=Basisblatt!$A$53,$S389=Basisblatt!$A$54,$S389=Basisblatt!$A$55),AND($T389&lt;&gt;"",$T389&lt;=AG389),AND(U389&lt;&gt;"",$U389&lt;=AH389),$V389=Basisblatt!$A416,$W389=Basisblatt!$A$47)=TRUE,"ja","nein"),"")</f>
        <v/>
      </c>
      <c r="AB389" s="102"/>
      <c r="AC389" s="175" t="str">
        <f t="shared" si="5"/>
        <v>x2</v>
      </c>
      <c r="AD389" s="161"/>
      <c r="AE389" s="19"/>
      <c r="AF389" s="106" t="str">
        <f>IF(AND($AC389="x1",$L389=Basisblatt!$A$85),VLOOKUP($G389,Basisblatt!$A$2:$B$5,2,FALSE),"")</f>
        <v/>
      </c>
      <c r="AG389" s="102" t="str">
        <f>IF(AND($AC389="x1",$R389=Basisblatt!$A$85),Basisblatt!$B$68,"")</f>
        <v/>
      </c>
      <c r="AH389" s="175" t="str">
        <f>IF(AND($AC389="x1",$R389=Basisblatt!$A$85),Basisblatt!$B$69,"")</f>
        <v/>
      </c>
    </row>
    <row r="390" spans="1:34" x14ac:dyDescent="0.25">
      <c r="A390" s="107" t="str">
        <f>IF($AC390="x2","",IF($AC390="x1",IF(OR($L390=Basisblatt!$A$84,$Y390="ja"),"ja","nein"),"N/A"))</f>
        <v/>
      </c>
      <c r="B390" s="192" t="str">
        <f>IF($AC390="x2","",IF($AC390="x1",IF(OR($R390=Basisblatt!$A$84,$AA390="ja"),"ja","nein"),"N/A"))</f>
        <v/>
      </c>
      <c r="C390" s="188"/>
      <c r="D390" s="194"/>
      <c r="E390" s="144"/>
      <c r="F390" s="144"/>
      <c r="G390" s="145"/>
      <c r="H390" s="145"/>
      <c r="I390" s="145"/>
      <c r="J390" s="186"/>
      <c r="K390" s="181"/>
      <c r="L390" s="180" t="str">
        <f>IF($AC390="x1",IF(AND($H390=Basisblatt!$A$11,$J390&gt;=$E$8),Basisblatt!$A$85,Basisblatt!$A$84),"")</f>
        <v/>
      </c>
      <c r="M390" s="145"/>
      <c r="N390" s="145"/>
      <c r="O390" s="145"/>
      <c r="P390" s="178"/>
      <c r="Q390" s="181"/>
      <c r="R390" s="180" t="str">
        <f>IF($AC390="x1",IF(AND($H390=Basisblatt!$A$10,OR($J390&gt;=$E$8,$J390&gt;$E$10)),Basisblatt!$A$85,Basisblatt!$A$84),"")</f>
        <v/>
      </c>
      <c r="S390" s="145"/>
      <c r="T390" s="145"/>
      <c r="U390" s="145"/>
      <c r="V390" s="145"/>
      <c r="W390" s="178"/>
      <c r="X390" s="181"/>
      <c r="Y390" s="180" t="str">
        <f>IF(AND($AC390="x1",$L390=Basisblatt!$A$85),IF(OR($M390=Basisblatt!$A$38,AND($N390&lt;&gt;"",$N390&lt;=$AF390),$O390=Basisblatt!$A$43,AND($J390&lt;=$E$9,$P390=Basisblatt!$A$47))=TRUE,"ja","nein"),"")</f>
        <v/>
      </c>
      <c r="Z390" s="174"/>
      <c r="AA390" s="102" t="str">
        <f>IF(AND($AC390="x1",$R390=Basisblatt!$A$85),IF(OR(OR($S390=Basisblatt!$A$51,$S390=Basisblatt!$A$52,$S390=Basisblatt!$A$53,$S390=Basisblatt!$A$54,$S390=Basisblatt!$A$55),AND($T390&lt;&gt;"",$T390&lt;=AG390),AND(U390&lt;&gt;"",$U390&lt;=AH390),$V390=Basisblatt!$A417,$W390=Basisblatt!$A$47)=TRUE,"ja","nein"),"")</f>
        <v/>
      </c>
      <c r="AB390" s="102"/>
      <c r="AC390" s="175" t="str">
        <f t="shared" si="5"/>
        <v>x2</v>
      </c>
      <c r="AD390" s="161"/>
      <c r="AE390" s="19"/>
      <c r="AF390" s="106" t="str">
        <f>IF(AND($AC390="x1",$L390=Basisblatt!$A$85),VLOOKUP($G390,Basisblatt!$A$2:$B$5,2,FALSE),"")</f>
        <v/>
      </c>
      <c r="AG390" s="102" t="str">
        <f>IF(AND($AC390="x1",$R390=Basisblatt!$A$85),Basisblatt!$B$68,"")</f>
        <v/>
      </c>
      <c r="AH390" s="175" t="str">
        <f>IF(AND($AC390="x1",$R390=Basisblatt!$A$85),Basisblatt!$B$69,"")</f>
        <v/>
      </c>
    </row>
    <row r="391" spans="1:34" x14ac:dyDescent="0.25">
      <c r="A391" s="107" t="str">
        <f>IF($AC391="x2","",IF($AC391="x1",IF(OR($L391=Basisblatt!$A$84,$Y391="ja"),"ja","nein"),"N/A"))</f>
        <v/>
      </c>
      <c r="B391" s="192" t="str">
        <f>IF($AC391="x2","",IF($AC391="x1",IF(OR($R391=Basisblatt!$A$84,$AA391="ja"),"ja","nein"),"N/A"))</f>
        <v/>
      </c>
      <c r="C391" s="188"/>
      <c r="D391" s="194"/>
      <c r="E391" s="144"/>
      <c r="F391" s="144"/>
      <c r="G391" s="145"/>
      <c r="H391" s="145"/>
      <c r="I391" s="145"/>
      <c r="J391" s="186"/>
      <c r="K391" s="181"/>
      <c r="L391" s="180" t="str">
        <f>IF($AC391="x1",IF(AND($H391=Basisblatt!$A$11,$J391&gt;=$E$8),Basisblatt!$A$85,Basisblatt!$A$84),"")</f>
        <v/>
      </c>
      <c r="M391" s="145"/>
      <c r="N391" s="145"/>
      <c r="O391" s="145"/>
      <c r="P391" s="178"/>
      <c r="Q391" s="181"/>
      <c r="R391" s="180" t="str">
        <f>IF($AC391="x1",IF(AND($H391=Basisblatt!$A$10,OR($J391&gt;=$E$8,$J391&gt;$E$10)),Basisblatt!$A$85,Basisblatt!$A$84),"")</f>
        <v/>
      </c>
      <c r="S391" s="145"/>
      <c r="T391" s="145"/>
      <c r="U391" s="145"/>
      <c r="V391" s="145"/>
      <c r="W391" s="178"/>
      <c r="X391" s="181"/>
      <c r="Y391" s="180" t="str">
        <f>IF(AND($AC391="x1",$L391=Basisblatt!$A$85),IF(OR($M391=Basisblatt!$A$38,AND($N391&lt;&gt;"",$N391&lt;=$AF391),$O391=Basisblatt!$A$43,AND($J391&lt;=$E$9,$P391=Basisblatt!$A$47))=TRUE,"ja","nein"),"")</f>
        <v/>
      </c>
      <c r="Z391" s="174"/>
      <c r="AA391" s="102" t="str">
        <f>IF(AND($AC391="x1",$R391=Basisblatt!$A$85),IF(OR(OR($S391=Basisblatt!$A$51,$S391=Basisblatt!$A$52,$S391=Basisblatt!$A$53,$S391=Basisblatt!$A$54,$S391=Basisblatt!$A$55),AND($T391&lt;&gt;"",$T391&lt;=AG391),AND(U391&lt;&gt;"",$U391&lt;=AH391),$V391=Basisblatt!$A418,$W391=Basisblatt!$A$47)=TRUE,"ja","nein"),"")</f>
        <v/>
      </c>
      <c r="AB391" s="102"/>
      <c r="AC391" s="175" t="str">
        <f t="shared" si="5"/>
        <v>x2</v>
      </c>
      <c r="AD391" s="161"/>
      <c r="AE391" s="19"/>
      <c r="AF391" s="106" t="str">
        <f>IF(AND($AC391="x1",$L391=Basisblatt!$A$85),VLOOKUP($G391,Basisblatt!$A$2:$B$5,2,FALSE),"")</f>
        <v/>
      </c>
      <c r="AG391" s="102" t="str">
        <f>IF(AND($AC391="x1",$R391=Basisblatt!$A$85),Basisblatt!$B$68,"")</f>
        <v/>
      </c>
      <c r="AH391" s="175" t="str">
        <f>IF(AND($AC391="x1",$R391=Basisblatt!$A$85),Basisblatt!$B$69,"")</f>
        <v/>
      </c>
    </row>
    <row r="392" spans="1:34" x14ac:dyDescent="0.25">
      <c r="A392" s="107" t="str">
        <f>IF($AC392="x2","",IF($AC392="x1",IF(OR($L392=Basisblatt!$A$84,$Y392="ja"),"ja","nein"),"N/A"))</f>
        <v/>
      </c>
      <c r="B392" s="192" t="str">
        <f>IF($AC392="x2","",IF($AC392="x1",IF(OR($R392=Basisblatt!$A$84,$AA392="ja"),"ja","nein"),"N/A"))</f>
        <v/>
      </c>
      <c r="C392" s="188"/>
      <c r="D392" s="194"/>
      <c r="E392" s="144"/>
      <c r="F392" s="144"/>
      <c r="G392" s="145"/>
      <c r="H392" s="145"/>
      <c r="I392" s="145"/>
      <c r="J392" s="186"/>
      <c r="K392" s="181"/>
      <c r="L392" s="180" t="str">
        <f>IF($AC392="x1",IF(AND($H392=Basisblatt!$A$11,$J392&gt;=$E$8),Basisblatt!$A$85,Basisblatt!$A$84),"")</f>
        <v/>
      </c>
      <c r="M392" s="145"/>
      <c r="N392" s="145"/>
      <c r="O392" s="145"/>
      <c r="P392" s="178"/>
      <c r="Q392" s="181"/>
      <c r="R392" s="180" t="str">
        <f>IF($AC392="x1",IF(AND($H392=Basisblatt!$A$10,OR($J392&gt;=$E$8,$J392&gt;$E$10)),Basisblatt!$A$85,Basisblatt!$A$84),"")</f>
        <v/>
      </c>
      <c r="S392" s="145"/>
      <c r="T392" s="145"/>
      <c r="U392" s="145"/>
      <c r="V392" s="145"/>
      <c r="W392" s="178"/>
      <c r="X392" s="181"/>
      <c r="Y392" s="180" t="str">
        <f>IF(AND($AC392="x1",$L392=Basisblatt!$A$85),IF(OR($M392=Basisblatt!$A$38,AND($N392&lt;&gt;"",$N392&lt;=$AF392),$O392=Basisblatt!$A$43,AND($J392&lt;=$E$9,$P392=Basisblatt!$A$47))=TRUE,"ja","nein"),"")</f>
        <v/>
      </c>
      <c r="Z392" s="174"/>
      <c r="AA392" s="102" t="str">
        <f>IF(AND($AC392="x1",$R392=Basisblatt!$A$85),IF(OR(OR($S392=Basisblatt!$A$51,$S392=Basisblatt!$A$52,$S392=Basisblatt!$A$53,$S392=Basisblatt!$A$54,$S392=Basisblatt!$A$55),AND($T392&lt;&gt;"",$T392&lt;=AG392),AND(U392&lt;&gt;"",$U392&lt;=AH392),$V392=Basisblatt!$A419,$W392=Basisblatt!$A$47)=TRUE,"ja","nein"),"")</f>
        <v/>
      </c>
      <c r="AB392" s="102"/>
      <c r="AC392" s="175" t="str">
        <f t="shared" si="5"/>
        <v>x2</v>
      </c>
      <c r="AD392" s="161"/>
      <c r="AE392" s="19"/>
      <c r="AF392" s="106" t="str">
        <f>IF(AND($AC392="x1",$L392=Basisblatt!$A$85),VLOOKUP($G392,Basisblatt!$A$2:$B$5,2,FALSE),"")</f>
        <v/>
      </c>
      <c r="AG392" s="102" t="str">
        <f>IF(AND($AC392="x1",$R392=Basisblatt!$A$85),Basisblatt!$B$68,"")</f>
        <v/>
      </c>
      <c r="AH392" s="175" t="str">
        <f>IF(AND($AC392="x1",$R392=Basisblatt!$A$85),Basisblatt!$B$69,"")</f>
        <v/>
      </c>
    </row>
    <row r="393" spans="1:34" x14ac:dyDescent="0.25">
      <c r="A393" s="107" t="str">
        <f>IF($AC393="x2","",IF($AC393="x1",IF(OR($L393=Basisblatt!$A$84,$Y393="ja"),"ja","nein"),"N/A"))</f>
        <v/>
      </c>
      <c r="B393" s="192" t="str">
        <f>IF($AC393="x2","",IF($AC393="x1",IF(OR($R393=Basisblatt!$A$84,$AA393="ja"),"ja","nein"),"N/A"))</f>
        <v/>
      </c>
      <c r="C393" s="188"/>
      <c r="D393" s="194"/>
      <c r="E393" s="144"/>
      <c r="F393" s="144"/>
      <c r="G393" s="145"/>
      <c r="H393" s="145"/>
      <c r="I393" s="145"/>
      <c r="J393" s="186"/>
      <c r="K393" s="181"/>
      <c r="L393" s="180" t="str">
        <f>IF($AC393="x1",IF(AND($H393=Basisblatt!$A$11,$J393&gt;=$E$8),Basisblatt!$A$85,Basisblatt!$A$84),"")</f>
        <v/>
      </c>
      <c r="M393" s="145"/>
      <c r="N393" s="145"/>
      <c r="O393" s="145"/>
      <c r="P393" s="178"/>
      <c r="Q393" s="181"/>
      <c r="R393" s="180" t="str">
        <f>IF($AC393="x1",IF(AND($H393=Basisblatt!$A$10,OR($J393&gt;=$E$8,$J393&gt;$E$10)),Basisblatt!$A$85,Basisblatt!$A$84),"")</f>
        <v/>
      </c>
      <c r="S393" s="145"/>
      <c r="T393" s="145"/>
      <c r="U393" s="145"/>
      <c r="V393" s="145"/>
      <c r="W393" s="178"/>
      <c r="X393" s="181"/>
      <c r="Y393" s="180" t="str">
        <f>IF(AND($AC393="x1",$L393=Basisblatt!$A$85),IF(OR($M393=Basisblatt!$A$38,AND($N393&lt;&gt;"",$N393&lt;=$AF393),$O393=Basisblatt!$A$43,AND($J393&lt;=$E$9,$P393=Basisblatt!$A$47))=TRUE,"ja","nein"),"")</f>
        <v/>
      </c>
      <c r="Z393" s="174"/>
      <c r="AA393" s="102" t="str">
        <f>IF(AND($AC393="x1",$R393=Basisblatt!$A$85),IF(OR(OR($S393=Basisblatt!$A$51,$S393=Basisblatt!$A$52,$S393=Basisblatt!$A$53,$S393=Basisblatt!$A$54,$S393=Basisblatt!$A$55),AND($T393&lt;&gt;"",$T393&lt;=AG393),AND(U393&lt;&gt;"",$U393&lt;=AH393),$V393=Basisblatt!$A420,$W393=Basisblatt!$A$47)=TRUE,"ja","nein"),"")</f>
        <v/>
      </c>
      <c r="AB393" s="102"/>
      <c r="AC393" s="175" t="str">
        <f t="shared" si="5"/>
        <v>x2</v>
      </c>
      <c r="AD393" s="161"/>
      <c r="AE393" s="19"/>
      <c r="AF393" s="106" t="str">
        <f>IF(AND($AC393="x1",$L393=Basisblatt!$A$85),VLOOKUP($G393,Basisblatt!$A$2:$B$5,2,FALSE),"")</f>
        <v/>
      </c>
      <c r="AG393" s="102" t="str">
        <f>IF(AND($AC393="x1",$R393=Basisblatt!$A$85),Basisblatt!$B$68,"")</f>
        <v/>
      </c>
      <c r="AH393" s="175" t="str">
        <f>IF(AND($AC393="x1",$R393=Basisblatt!$A$85),Basisblatt!$B$69,"")</f>
        <v/>
      </c>
    </row>
    <row r="394" spans="1:34" x14ac:dyDescent="0.25">
      <c r="A394" s="107" t="str">
        <f>IF($AC394="x2","",IF($AC394="x1",IF(OR($L394=Basisblatt!$A$84,$Y394="ja"),"ja","nein"),"N/A"))</f>
        <v/>
      </c>
      <c r="B394" s="192" t="str">
        <f>IF($AC394="x2","",IF($AC394="x1",IF(OR($R394=Basisblatt!$A$84,$AA394="ja"),"ja","nein"),"N/A"))</f>
        <v/>
      </c>
      <c r="C394" s="188"/>
      <c r="D394" s="194"/>
      <c r="E394" s="144"/>
      <c r="F394" s="144"/>
      <c r="G394" s="145"/>
      <c r="H394" s="145"/>
      <c r="I394" s="145"/>
      <c r="J394" s="186"/>
      <c r="K394" s="181"/>
      <c r="L394" s="180" t="str">
        <f>IF($AC394="x1",IF(AND($H394=Basisblatt!$A$11,$J394&gt;=$E$8),Basisblatt!$A$85,Basisblatt!$A$84),"")</f>
        <v/>
      </c>
      <c r="M394" s="145"/>
      <c r="N394" s="145"/>
      <c r="O394" s="145"/>
      <c r="P394" s="178"/>
      <c r="Q394" s="181"/>
      <c r="R394" s="180" t="str">
        <f>IF($AC394="x1",IF(AND($H394=Basisblatt!$A$10,OR($J394&gt;=$E$8,$J394&gt;$E$10)),Basisblatt!$A$85,Basisblatt!$A$84),"")</f>
        <v/>
      </c>
      <c r="S394" s="145"/>
      <c r="T394" s="145"/>
      <c r="U394" s="145"/>
      <c r="V394" s="145"/>
      <c r="W394" s="178"/>
      <c r="X394" s="181"/>
      <c r="Y394" s="180" t="str">
        <f>IF(AND($AC394="x1",$L394=Basisblatt!$A$85),IF(OR($M394=Basisblatt!$A$38,AND($N394&lt;&gt;"",$N394&lt;=$AF394),$O394=Basisblatt!$A$43,AND($J394&lt;=$E$9,$P394=Basisblatt!$A$47))=TRUE,"ja","nein"),"")</f>
        <v/>
      </c>
      <c r="Z394" s="174"/>
      <c r="AA394" s="102" t="str">
        <f>IF(AND($AC394="x1",$R394=Basisblatt!$A$85),IF(OR(OR($S394=Basisblatt!$A$51,$S394=Basisblatt!$A$52,$S394=Basisblatt!$A$53,$S394=Basisblatt!$A$54,$S394=Basisblatt!$A$55),AND($T394&lt;&gt;"",$T394&lt;=AG394),AND(U394&lt;&gt;"",$U394&lt;=AH394),$V394=Basisblatt!$A421,$W394=Basisblatt!$A$47)=TRUE,"ja","nein"),"")</f>
        <v/>
      </c>
      <c r="AB394" s="102"/>
      <c r="AC394" s="175" t="str">
        <f t="shared" si="5"/>
        <v>x2</v>
      </c>
      <c r="AD394" s="161"/>
      <c r="AE394" s="19"/>
      <c r="AF394" s="106" t="str">
        <f>IF(AND($AC394="x1",$L394=Basisblatt!$A$85),VLOOKUP($G394,Basisblatt!$A$2:$B$5,2,FALSE),"")</f>
        <v/>
      </c>
      <c r="AG394" s="102" t="str">
        <f>IF(AND($AC394="x1",$R394=Basisblatt!$A$85),Basisblatt!$B$68,"")</f>
        <v/>
      </c>
      <c r="AH394" s="175" t="str">
        <f>IF(AND($AC394="x1",$R394=Basisblatt!$A$85),Basisblatt!$B$69,"")</f>
        <v/>
      </c>
    </row>
    <row r="395" spans="1:34" x14ac:dyDescent="0.25">
      <c r="A395" s="107" t="str">
        <f>IF($AC395="x2","",IF($AC395="x1",IF(OR($L395=Basisblatt!$A$84,$Y395="ja"),"ja","nein"),"N/A"))</f>
        <v/>
      </c>
      <c r="B395" s="192" t="str">
        <f>IF($AC395="x2","",IF($AC395="x1",IF(OR($R395=Basisblatt!$A$84,$AA395="ja"),"ja","nein"),"N/A"))</f>
        <v/>
      </c>
      <c r="C395" s="188"/>
      <c r="D395" s="194"/>
      <c r="E395" s="144"/>
      <c r="F395" s="144"/>
      <c r="G395" s="145"/>
      <c r="H395" s="145"/>
      <c r="I395" s="145"/>
      <c r="J395" s="186"/>
      <c r="K395" s="181"/>
      <c r="L395" s="180" t="str">
        <f>IF($AC395="x1",IF(AND($H395=Basisblatt!$A$11,$J395&gt;=$E$8),Basisblatt!$A$85,Basisblatt!$A$84),"")</f>
        <v/>
      </c>
      <c r="M395" s="145"/>
      <c r="N395" s="145"/>
      <c r="O395" s="145"/>
      <c r="P395" s="178"/>
      <c r="Q395" s="181"/>
      <c r="R395" s="180" t="str">
        <f>IF($AC395="x1",IF(AND($H395=Basisblatt!$A$10,OR($J395&gt;=$E$8,$J395&gt;$E$10)),Basisblatt!$A$85,Basisblatt!$A$84),"")</f>
        <v/>
      </c>
      <c r="S395" s="145"/>
      <c r="T395" s="145"/>
      <c r="U395" s="145"/>
      <c r="V395" s="145"/>
      <c r="W395" s="178"/>
      <c r="X395" s="181"/>
      <c r="Y395" s="180" t="str">
        <f>IF(AND($AC395="x1",$L395=Basisblatt!$A$85),IF(OR($M395=Basisblatt!$A$38,AND($N395&lt;&gt;"",$N395&lt;=$AF395),$O395=Basisblatt!$A$43,AND($J395&lt;=$E$9,$P395=Basisblatt!$A$47))=TRUE,"ja","nein"),"")</f>
        <v/>
      </c>
      <c r="Z395" s="174"/>
      <c r="AA395" s="102" t="str">
        <f>IF(AND($AC395="x1",$R395=Basisblatt!$A$85),IF(OR(OR($S395=Basisblatt!$A$51,$S395=Basisblatt!$A$52,$S395=Basisblatt!$A$53,$S395=Basisblatt!$A$54,$S395=Basisblatt!$A$55),AND($T395&lt;&gt;"",$T395&lt;=AG395),AND(U395&lt;&gt;"",$U395&lt;=AH395),$V395=Basisblatt!$A422,$W395=Basisblatt!$A$47)=TRUE,"ja","nein"),"")</f>
        <v/>
      </c>
      <c r="AB395" s="102"/>
      <c r="AC395" s="175" t="str">
        <f t="shared" si="5"/>
        <v>x2</v>
      </c>
      <c r="AD395" s="161"/>
      <c r="AE395" s="19"/>
      <c r="AF395" s="106" t="str">
        <f>IF(AND($AC395="x1",$L395=Basisblatt!$A$85),VLOOKUP($G395,Basisblatt!$A$2:$B$5,2,FALSE),"")</f>
        <v/>
      </c>
      <c r="AG395" s="102" t="str">
        <f>IF(AND($AC395="x1",$R395=Basisblatt!$A$85),Basisblatt!$B$68,"")</f>
        <v/>
      </c>
      <c r="AH395" s="175" t="str">
        <f>IF(AND($AC395="x1",$R395=Basisblatt!$A$85),Basisblatt!$B$69,"")</f>
        <v/>
      </c>
    </row>
    <row r="396" spans="1:34" x14ac:dyDescent="0.25">
      <c r="A396" s="107" t="str">
        <f>IF($AC396="x2","",IF($AC396="x1",IF(OR($L396=Basisblatt!$A$84,$Y396="ja"),"ja","nein"),"N/A"))</f>
        <v/>
      </c>
      <c r="B396" s="192" t="str">
        <f>IF($AC396="x2","",IF($AC396="x1",IF(OR($R396=Basisblatt!$A$84,$AA396="ja"),"ja","nein"),"N/A"))</f>
        <v/>
      </c>
      <c r="C396" s="188"/>
      <c r="D396" s="194"/>
      <c r="E396" s="144"/>
      <c r="F396" s="144"/>
      <c r="G396" s="145"/>
      <c r="H396" s="145"/>
      <c r="I396" s="145"/>
      <c r="J396" s="186"/>
      <c r="K396" s="181"/>
      <c r="L396" s="180" t="str">
        <f>IF($AC396="x1",IF(AND($H396=Basisblatt!$A$11,$J396&gt;=$E$8),Basisblatt!$A$85,Basisblatt!$A$84),"")</f>
        <v/>
      </c>
      <c r="M396" s="145"/>
      <c r="N396" s="145"/>
      <c r="O396" s="145"/>
      <c r="P396" s="178"/>
      <c r="Q396" s="181"/>
      <c r="R396" s="180" t="str">
        <f>IF($AC396="x1",IF(AND($H396=Basisblatt!$A$10,OR($J396&gt;=$E$8,$J396&gt;$E$10)),Basisblatt!$A$85,Basisblatt!$A$84),"")</f>
        <v/>
      </c>
      <c r="S396" s="145"/>
      <c r="T396" s="145"/>
      <c r="U396" s="145"/>
      <c r="V396" s="145"/>
      <c r="W396" s="178"/>
      <c r="X396" s="181"/>
      <c r="Y396" s="180" t="str">
        <f>IF(AND($AC396="x1",$L396=Basisblatt!$A$85),IF(OR($M396=Basisblatt!$A$38,AND($N396&lt;&gt;"",$N396&lt;=$AF396),$O396=Basisblatt!$A$43,AND($J396&lt;=$E$9,$P396=Basisblatt!$A$47))=TRUE,"ja","nein"),"")</f>
        <v/>
      </c>
      <c r="Z396" s="174"/>
      <c r="AA396" s="102" t="str">
        <f>IF(AND($AC396="x1",$R396=Basisblatt!$A$85),IF(OR(OR($S396=Basisblatt!$A$51,$S396=Basisblatt!$A$52,$S396=Basisblatt!$A$53,$S396=Basisblatt!$A$54,$S396=Basisblatt!$A$55),AND($T396&lt;&gt;"",$T396&lt;=AG396),AND(U396&lt;&gt;"",$U396&lt;=AH396),$V396=Basisblatt!$A423,$W396=Basisblatt!$A$47)=TRUE,"ja","nein"),"")</f>
        <v/>
      </c>
      <c r="AB396" s="102"/>
      <c r="AC396" s="175" t="str">
        <f t="shared" si="5"/>
        <v>x2</v>
      </c>
      <c r="AD396" s="161"/>
      <c r="AE396" s="19"/>
      <c r="AF396" s="106" t="str">
        <f>IF(AND($AC396="x1",$L396=Basisblatt!$A$85),VLOOKUP($G396,Basisblatt!$A$2:$B$5,2,FALSE),"")</f>
        <v/>
      </c>
      <c r="AG396" s="102" t="str">
        <f>IF(AND($AC396="x1",$R396=Basisblatt!$A$85),Basisblatt!$B$68,"")</f>
        <v/>
      </c>
      <c r="AH396" s="175" t="str">
        <f>IF(AND($AC396="x1",$R396=Basisblatt!$A$85),Basisblatt!$B$69,"")</f>
        <v/>
      </c>
    </row>
    <row r="397" spans="1:34" x14ac:dyDescent="0.25">
      <c r="A397" s="107" t="str">
        <f>IF($AC397="x2","",IF($AC397="x1",IF(OR($L397=Basisblatt!$A$84,$Y397="ja"),"ja","nein"),"N/A"))</f>
        <v/>
      </c>
      <c r="B397" s="192" t="str">
        <f>IF($AC397="x2","",IF($AC397="x1",IF(OR($R397=Basisblatt!$A$84,$AA397="ja"),"ja","nein"),"N/A"))</f>
        <v/>
      </c>
      <c r="C397" s="188"/>
      <c r="D397" s="194"/>
      <c r="E397" s="144"/>
      <c r="F397" s="144"/>
      <c r="G397" s="145"/>
      <c r="H397" s="145"/>
      <c r="I397" s="145"/>
      <c r="J397" s="186"/>
      <c r="K397" s="181"/>
      <c r="L397" s="180" t="str">
        <f>IF($AC397="x1",IF(AND($H397=Basisblatt!$A$11,$J397&gt;=$E$8),Basisblatt!$A$85,Basisblatt!$A$84),"")</f>
        <v/>
      </c>
      <c r="M397" s="145"/>
      <c r="N397" s="145"/>
      <c r="O397" s="145"/>
      <c r="P397" s="178"/>
      <c r="Q397" s="181"/>
      <c r="R397" s="180" t="str">
        <f>IF($AC397="x1",IF(AND($H397=Basisblatt!$A$10,OR($J397&gt;=$E$8,$J397&gt;$E$10)),Basisblatt!$A$85,Basisblatt!$A$84),"")</f>
        <v/>
      </c>
      <c r="S397" s="145"/>
      <c r="T397" s="145"/>
      <c r="U397" s="145"/>
      <c r="V397" s="145"/>
      <c r="W397" s="178"/>
      <c r="X397" s="181"/>
      <c r="Y397" s="180" t="str">
        <f>IF(AND($AC397="x1",$L397=Basisblatt!$A$85),IF(OR($M397=Basisblatt!$A$38,AND($N397&lt;&gt;"",$N397&lt;=$AF397),$O397=Basisblatt!$A$43,AND($J397&lt;=$E$9,$P397=Basisblatt!$A$47))=TRUE,"ja","nein"),"")</f>
        <v/>
      </c>
      <c r="Z397" s="174"/>
      <c r="AA397" s="102" t="str">
        <f>IF(AND($AC397="x1",$R397=Basisblatt!$A$85),IF(OR(OR($S397=Basisblatt!$A$51,$S397=Basisblatt!$A$52,$S397=Basisblatt!$A$53,$S397=Basisblatt!$A$54,$S397=Basisblatt!$A$55),AND($T397&lt;&gt;"",$T397&lt;=AG397),AND(U397&lt;&gt;"",$U397&lt;=AH397),$V397=Basisblatt!$A424,$W397=Basisblatt!$A$47)=TRUE,"ja","nein"),"")</f>
        <v/>
      </c>
      <c r="AB397" s="102"/>
      <c r="AC397" s="175" t="str">
        <f t="shared" si="5"/>
        <v>x2</v>
      </c>
      <c r="AD397" s="161"/>
      <c r="AE397" s="19"/>
      <c r="AF397" s="106" t="str">
        <f>IF(AND($AC397="x1",$L397=Basisblatt!$A$85),VLOOKUP($G397,Basisblatt!$A$2:$B$5,2,FALSE),"")</f>
        <v/>
      </c>
      <c r="AG397" s="102" t="str">
        <f>IF(AND($AC397="x1",$R397=Basisblatt!$A$85),Basisblatt!$B$68,"")</f>
        <v/>
      </c>
      <c r="AH397" s="175" t="str">
        <f>IF(AND($AC397="x1",$R397=Basisblatt!$A$85),Basisblatt!$B$69,"")</f>
        <v/>
      </c>
    </row>
    <row r="398" spans="1:34" x14ac:dyDescent="0.25">
      <c r="A398" s="107" t="str">
        <f>IF($AC398="x2","",IF($AC398="x1",IF(OR($L398=Basisblatt!$A$84,$Y398="ja"),"ja","nein"),"N/A"))</f>
        <v/>
      </c>
      <c r="B398" s="192" t="str">
        <f>IF($AC398="x2","",IF($AC398="x1",IF(OR($R398=Basisblatt!$A$84,$AA398="ja"),"ja","nein"),"N/A"))</f>
        <v/>
      </c>
      <c r="C398" s="188"/>
      <c r="D398" s="194"/>
      <c r="E398" s="144"/>
      <c r="F398" s="144"/>
      <c r="G398" s="145"/>
      <c r="H398" s="145"/>
      <c r="I398" s="145"/>
      <c r="J398" s="186"/>
      <c r="K398" s="181"/>
      <c r="L398" s="180" t="str">
        <f>IF($AC398="x1",IF(AND($H398=Basisblatt!$A$11,$J398&gt;=$E$8),Basisblatt!$A$85,Basisblatt!$A$84),"")</f>
        <v/>
      </c>
      <c r="M398" s="145"/>
      <c r="N398" s="145"/>
      <c r="O398" s="145"/>
      <c r="P398" s="178"/>
      <c r="Q398" s="181"/>
      <c r="R398" s="180" t="str">
        <f>IF($AC398="x1",IF(AND($H398=Basisblatt!$A$10,OR($J398&gt;=$E$8,$J398&gt;$E$10)),Basisblatt!$A$85,Basisblatt!$A$84),"")</f>
        <v/>
      </c>
      <c r="S398" s="145"/>
      <c r="T398" s="145"/>
      <c r="U398" s="145"/>
      <c r="V398" s="145"/>
      <c r="W398" s="178"/>
      <c r="X398" s="181"/>
      <c r="Y398" s="180" t="str">
        <f>IF(AND($AC398="x1",$L398=Basisblatt!$A$85),IF(OR($M398=Basisblatt!$A$38,AND($N398&lt;&gt;"",$N398&lt;=$AF398),$O398=Basisblatt!$A$43,AND($J398&lt;=$E$9,$P398=Basisblatt!$A$47))=TRUE,"ja","nein"),"")</f>
        <v/>
      </c>
      <c r="Z398" s="174"/>
      <c r="AA398" s="102" t="str">
        <f>IF(AND($AC398="x1",$R398=Basisblatt!$A$85),IF(OR(OR($S398=Basisblatt!$A$51,$S398=Basisblatt!$A$52,$S398=Basisblatt!$A$53,$S398=Basisblatt!$A$54,$S398=Basisblatt!$A$55),AND($T398&lt;&gt;"",$T398&lt;=AG398),AND(U398&lt;&gt;"",$U398&lt;=AH398),$V398=Basisblatt!$A425,$W398=Basisblatt!$A$47)=TRUE,"ja","nein"),"")</f>
        <v/>
      </c>
      <c r="AB398" s="102"/>
      <c r="AC398" s="175" t="str">
        <f t="shared" si="5"/>
        <v>x2</v>
      </c>
      <c r="AD398" s="161"/>
      <c r="AE398" s="19"/>
      <c r="AF398" s="106" t="str">
        <f>IF(AND($AC398="x1",$L398=Basisblatt!$A$85),VLOOKUP($G398,Basisblatt!$A$2:$B$5,2,FALSE),"")</f>
        <v/>
      </c>
      <c r="AG398" s="102" t="str">
        <f>IF(AND($AC398="x1",$R398=Basisblatt!$A$85),Basisblatt!$B$68,"")</f>
        <v/>
      </c>
      <c r="AH398" s="175" t="str">
        <f>IF(AND($AC398="x1",$R398=Basisblatt!$A$85),Basisblatt!$B$69,"")</f>
        <v/>
      </c>
    </row>
    <row r="399" spans="1:34" x14ac:dyDescent="0.25">
      <c r="A399" s="107" t="str">
        <f>IF($AC399="x2","",IF($AC399="x1",IF(OR($L399=Basisblatt!$A$84,$Y399="ja"),"ja","nein"),"N/A"))</f>
        <v/>
      </c>
      <c r="B399" s="192" t="str">
        <f>IF($AC399="x2","",IF($AC399="x1",IF(OR($R399=Basisblatt!$A$84,$AA399="ja"),"ja","nein"),"N/A"))</f>
        <v/>
      </c>
      <c r="C399" s="188"/>
      <c r="D399" s="194"/>
      <c r="E399" s="144"/>
      <c r="F399" s="144"/>
      <c r="G399" s="145"/>
      <c r="H399" s="145"/>
      <c r="I399" s="145"/>
      <c r="J399" s="186"/>
      <c r="K399" s="181"/>
      <c r="L399" s="180" t="str">
        <f>IF($AC399="x1",IF(AND($H399=Basisblatt!$A$11,$J399&gt;=$E$8),Basisblatt!$A$85,Basisblatt!$A$84),"")</f>
        <v/>
      </c>
      <c r="M399" s="145"/>
      <c r="N399" s="145"/>
      <c r="O399" s="145"/>
      <c r="P399" s="178"/>
      <c r="Q399" s="181"/>
      <c r="R399" s="180" t="str">
        <f>IF($AC399="x1",IF(AND($H399=Basisblatt!$A$10,OR($J399&gt;=$E$8,$J399&gt;$E$10)),Basisblatt!$A$85,Basisblatt!$A$84),"")</f>
        <v/>
      </c>
      <c r="S399" s="145"/>
      <c r="T399" s="145"/>
      <c r="U399" s="145"/>
      <c r="V399" s="145"/>
      <c r="W399" s="178"/>
      <c r="X399" s="181"/>
      <c r="Y399" s="180" t="str">
        <f>IF(AND($AC399="x1",$L399=Basisblatt!$A$85),IF(OR($M399=Basisblatt!$A$38,AND($N399&lt;&gt;"",$N399&lt;=$AF399),$O399=Basisblatt!$A$43,AND($J399&lt;=$E$9,$P399=Basisblatt!$A$47))=TRUE,"ja","nein"),"")</f>
        <v/>
      </c>
      <c r="Z399" s="174"/>
      <c r="AA399" s="102" t="str">
        <f>IF(AND($AC399="x1",$R399=Basisblatt!$A$85),IF(OR(OR($S399=Basisblatt!$A$51,$S399=Basisblatt!$A$52,$S399=Basisblatt!$A$53,$S399=Basisblatt!$A$54,$S399=Basisblatt!$A$55),AND($T399&lt;&gt;"",$T399&lt;=AG399),AND(U399&lt;&gt;"",$U399&lt;=AH399),$V399=Basisblatt!$A426,$W399=Basisblatt!$A$47)=TRUE,"ja","nein"),"")</f>
        <v/>
      </c>
      <c r="AB399" s="102"/>
      <c r="AC399" s="175" t="str">
        <f t="shared" si="5"/>
        <v>x2</v>
      </c>
      <c r="AD399" s="161"/>
      <c r="AE399" s="19"/>
      <c r="AF399" s="106" t="str">
        <f>IF(AND($AC399="x1",$L399=Basisblatt!$A$85),VLOOKUP($G399,Basisblatt!$A$2:$B$5,2,FALSE),"")</f>
        <v/>
      </c>
      <c r="AG399" s="102" t="str">
        <f>IF(AND($AC399="x1",$R399=Basisblatt!$A$85),Basisblatt!$B$68,"")</f>
        <v/>
      </c>
      <c r="AH399" s="175" t="str">
        <f>IF(AND($AC399="x1",$R399=Basisblatt!$A$85),Basisblatt!$B$69,"")</f>
        <v/>
      </c>
    </row>
    <row r="400" spans="1:34" x14ac:dyDescent="0.25">
      <c r="A400" s="107" t="str">
        <f>IF($AC400="x2","",IF($AC400="x1",IF(OR($L400=Basisblatt!$A$84,$Y400="ja"),"ja","nein"),"N/A"))</f>
        <v/>
      </c>
      <c r="B400" s="192" t="str">
        <f>IF($AC400="x2","",IF($AC400="x1",IF(OR($R400=Basisblatt!$A$84,$AA400="ja"),"ja","nein"),"N/A"))</f>
        <v/>
      </c>
      <c r="C400" s="188"/>
      <c r="D400" s="194"/>
      <c r="E400" s="144"/>
      <c r="F400" s="144"/>
      <c r="G400" s="145"/>
      <c r="H400" s="145"/>
      <c r="I400" s="145"/>
      <c r="J400" s="186"/>
      <c r="K400" s="181"/>
      <c r="L400" s="180" t="str">
        <f>IF($AC400="x1",IF(AND($H400=Basisblatt!$A$11,$J400&gt;=$E$8),Basisblatt!$A$85,Basisblatt!$A$84),"")</f>
        <v/>
      </c>
      <c r="M400" s="145"/>
      <c r="N400" s="145"/>
      <c r="O400" s="145"/>
      <c r="P400" s="178"/>
      <c r="Q400" s="181"/>
      <c r="R400" s="180" t="str">
        <f>IF($AC400="x1",IF(AND($H400=Basisblatt!$A$10,OR($J400&gt;=$E$8,$J400&gt;$E$10)),Basisblatt!$A$85,Basisblatt!$A$84),"")</f>
        <v/>
      </c>
      <c r="S400" s="145"/>
      <c r="T400" s="145"/>
      <c r="U400" s="145"/>
      <c r="V400" s="145"/>
      <c r="W400" s="178"/>
      <c r="X400" s="181"/>
      <c r="Y400" s="180" t="str">
        <f>IF(AND($AC400="x1",$L400=Basisblatt!$A$85),IF(OR($M400=Basisblatt!$A$38,AND($N400&lt;&gt;"",$N400&lt;=$AF400),$O400=Basisblatt!$A$43,AND($J400&lt;=$E$9,$P400=Basisblatt!$A$47))=TRUE,"ja","nein"),"")</f>
        <v/>
      </c>
      <c r="Z400" s="174"/>
      <c r="AA400" s="102" t="str">
        <f>IF(AND($AC400="x1",$R400=Basisblatt!$A$85),IF(OR(OR($S400=Basisblatt!$A$51,$S400=Basisblatt!$A$52,$S400=Basisblatt!$A$53,$S400=Basisblatt!$A$54,$S400=Basisblatt!$A$55),AND($T400&lt;&gt;"",$T400&lt;=AG400),AND(U400&lt;&gt;"",$U400&lt;=AH400),$V400=Basisblatt!$A427,$W400=Basisblatt!$A$47)=TRUE,"ja","nein"),"")</f>
        <v/>
      </c>
      <c r="AB400" s="102"/>
      <c r="AC400" s="175" t="str">
        <f t="shared" si="5"/>
        <v>x2</v>
      </c>
      <c r="AD400" s="161"/>
      <c r="AE400" s="19"/>
      <c r="AF400" s="106" t="str">
        <f>IF(AND($AC400="x1",$L400=Basisblatt!$A$85),VLOOKUP($G400,Basisblatt!$A$2:$B$5,2,FALSE),"")</f>
        <v/>
      </c>
      <c r="AG400" s="102" t="str">
        <f>IF(AND($AC400="x1",$R400=Basisblatt!$A$85),Basisblatt!$B$68,"")</f>
        <v/>
      </c>
      <c r="AH400" s="175" t="str">
        <f>IF(AND($AC400="x1",$R400=Basisblatt!$A$85),Basisblatt!$B$69,"")</f>
        <v/>
      </c>
    </row>
    <row r="401" spans="1:34" x14ac:dyDescent="0.25">
      <c r="A401" s="107" t="str">
        <f>IF($AC401="x2","",IF($AC401="x1",IF(OR($L401=Basisblatt!$A$84,$Y401="ja"),"ja","nein"),"N/A"))</f>
        <v/>
      </c>
      <c r="B401" s="192" t="str">
        <f>IF($AC401="x2","",IF($AC401="x1",IF(OR($R401=Basisblatt!$A$84,$AA401="ja"),"ja","nein"),"N/A"))</f>
        <v/>
      </c>
      <c r="C401" s="188"/>
      <c r="D401" s="194"/>
      <c r="E401" s="144"/>
      <c r="F401" s="144"/>
      <c r="G401" s="145"/>
      <c r="H401" s="145"/>
      <c r="I401" s="145"/>
      <c r="J401" s="186"/>
      <c r="K401" s="181"/>
      <c r="L401" s="180" t="str">
        <f>IF($AC401="x1",IF(AND($H401=Basisblatt!$A$11,$J401&gt;=$E$8),Basisblatt!$A$85,Basisblatt!$A$84),"")</f>
        <v/>
      </c>
      <c r="M401" s="145"/>
      <c r="N401" s="145"/>
      <c r="O401" s="145"/>
      <c r="P401" s="178"/>
      <c r="Q401" s="181"/>
      <c r="R401" s="180" t="str">
        <f>IF($AC401="x1",IF(AND($H401=Basisblatt!$A$10,OR($J401&gt;=$E$8,$J401&gt;$E$10)),Basisblatt!$A$85,Basisblatt!$A$84),"")</f>
        <v/>
      </c>
      <c r="S401" s="145"/>
      <c r="T401" s="145"/>
      <c r="U401" s="145"/>
      <c r="V401" s="145"/>
      <c r="W401" s="178"/>
      <c r="X401" s="181"/>
      <c r="Y401" s="180" t="str">
        <f>IF(AND($AC401="x1",$L401=Basisblatt!$A$85),IF(OR($M401=Basisblatt!$A$38,AND($N401&lt;&gt;"",$N401&lt;=$AF401),$O401=Basisblatt!$A$43,AND($J401&lt;=$E$9,$P401=Basisblatt!$A$47))=TRUE,"ja","nein"),"")</f>
        <v/>
      </c>
      <c r="Z401" s="174"/>
      <c r="AA401" s="102" t="str">
        <f>IF(AND($AC401="x1",$R401=Basisblatt!$A$85),IF(OR(OR($S401=Basisblatt!$A$51,$S401=Basisblatt!$A$52,$S401=Basisblatt!$A$53,$S401=Basisblatt!$A$54,$S401=Basisblatt!$A$55),AND($T401&lt;&gt;"",$T401&lt;=AG401),AND(U401&lt;&gt;"",$U401&lt;=AH401),$V401=Basisblatt!$A428,$W401=Basisblatt!$A$47)=TRUE,"ja","nein"),"")</f>
        <v/>
      </c>
      <c r="AB401" s="102"/>
      <c r="AC401" s="175" t="str">
        <f t="shared" ref="AC401:AC464" si="6">IF(COUNTA($D401:$J401)=7,"x1",IF(COUNTA($D401:$J401)=0,"x2","o"))</f>
        <v>x2</v>
      </c>
      <c r="AD401" s="161"/>
      <c r="AE401" s="19"/>
      <c r="AF401" s="106" t="str">
        <f>IF(AND($AC401="x1",$L401=Basisblatt!$A$85),VLOOKUP($G401,Basisblatt!$A$2:$B$5,2,FALSE),"")</f>
        <v/>
      </c>
      <c r="AG401" s="102" t="str">
        <f>IF(AND($AC401="x1",$R401=Basisblatt!$A$85),Basisblatt!$B$68,"")</f>
        <v/>
      </c>
      <c r="AH401" s="175" t="str">
        <f>IF(AND($AC401="x1",$R401=Basisblatt!$A$85),Basisblatt!$B$69,"")</f>
        <v/>
      </c>
    </row>
    <row r="402" spans="1:34" x14ac:dyDescent="0.25">
      <c r="A402" s="107" t="str">
        <f>IF($AC402="x2","",IF($AC402="x1",IF(OR($L402=Basisblatt!$A$84,$Y402="ja"),"ja","nein"),"N/A"))</f>
        <v/>
      </c>
      <c r="B402" s="192" t="str">
        <f>IF($AC402="x2","",IF($AC402="x1",IF(OR($R402=Basisblatt!$A$84,$AA402="ja"),"ja","nein"),"N/A"))</f>
        <v/>
      </c>
      <c r="C402" s="188"/>
      <c r="D402" s="194"/>
      <c r="E402" s="144"/>
      <c r="F402" s="144"/>
      <c r="G402" s="145"/>
      <c r="H402" s="145"/>
      <c r="I402" s="145"/>
      <c r="J402" s="186"/>
      <c r="K402" s="181"/>
      <c r="L402" s="180" t="str">
        <f>IF($AC402="x1",IF(AND($H402=Basisblatt!$A$11,$J402&gt;=$E$8),Basisblatt!$A$85,Basisblatt!$A$84),"")</f>
        <v/>
      </c>
      <c r="M402" s="145"/>
      <c r="N402" s="145"/>
      <c r="O402" s="145"/>
      <c r="P402" s="178"/>
      <c r="Q402" s="181"/>
      <c r="R402" s="180" t="str">
        <f>IF($AC402="x1",IF(AND($H402=Basisblatt!$A$10,OR($J402&gt;=$E$8,$J402&gt;$E$10)),Basisblatt!$A$85,Basisblatt!$A$84),"")</f>
        <v/>
      </c>
      <c r="S402" s="145"/>
      <c r="T402" s="145"/>
      <c r="U402" s="145"/>
      <c r="V402" s="145"/>
      <c r="W402" s="178"/>
      <c r="X402" s="181"/>
      <c r="Y402" s="180" t="str">
        <f>IF(AND($AC402="x1",$L402=Basisblatt!$A$85),IF(OR($M402=Basisblatt!$A$38,AND($N402&lt;&gt;"",$N402&lt;=$AF402),$O402=Basisblatt!$A$43,AND($J402&lt;=$E$9,$P402=Basisblatt!$A$47))=TRUE,"ja","nein"),"")</f>
        <v/>
      </c>
      <c r="Z402" s="174"/>
      <c r="AA402" s="102" t="str">
        <f>IF(AND($AC402="x1",$R402=Basisblatt!$A$85),IF(OR(OR($S402=Basisblatt!$A$51,$S402=Basisblatt!$A$52,$S402=Basisblatt!$A$53,$S402=Basisblatt!$A$54,$S402=Basisblatt!$A$55),AND($T402&lt;&gt;"",$T402&lt;=AG402),AND(U402&lt;&gt;"",$U402&lt;=AH402),$V402=Basisblatt!$A429,$W402=Basisblatt!$A$47)=TRUE,"ja","nein"),"")</f>
        <v/>
      </c>
      <c r="AB402" s="102"/>
      <c r="AC402" s="175" t="str">
        <f t="shared" si="6"/>
        <v>x2</v>
      </c>
      <c r="AD402" s="161"/>
      <c r="AE402" s="19"/>
      <c r="AF402" s="106" t="str">
        <f>IF(AND($AC402="x1",$L402=Basisblatt!$A$85),VLOOKUP($G402,Basisblatt!$A$2:$B$5,2,FALSE),"")</f>
        <v/>
      </c>
      <c r="AG402" s="102" t="str">
        <f>IF(AND($AC402="x1",$R402=Basisblatt!$A$85),Basisblatt!$B$68,"")</f>
        <v/>
      </c>
      <c r="AH402" s="175" t="str">
        <f>IF(AND($AC402="x1",$R402=Basisblatt!$A$85),Basisblatt!$B$69,"")</f>
        <v/>
      </c>
    </row>
    <row r="403" spans="1:34" x14ac:dyDescent="0.25">
      <c r="A403" s="107" t="str">
        <f>IF($AC403="x2","",IF($AC403="x1",IF(OR($L403=Basisblatt!$A$84,$Y403="ja"),"ja","nein"),"N/A"))</f>
        <v/>
      </c>
      <c r="B403" s="192" t="str">
        <f>IF($AC403="x2","",IF($AC403="x1",IF(OR($R403=Basisblatt!$A$84,$AA403="ja"),"ja","nein"),"N/A"))</f>
        <v/>
      </c>
      <c r="C403" s="188"/>
      <c r="D403" s="194"/>
      <c r="E403" s="144"/>
      <c r="F403" s="144"/>
      <c r="G403" s="145"/>
      <c r="H403" s="145"/>
      <c r="I403" s="145"/>
      <c r="J403" s="186"/>
      <c r="K403" s="181"/>
      <c r="L403" s="180" t="str">
        <f>IF($AC403="x1",IF(AND($H403=Basisblatt!$A$11,$J403&gt;=$E$8),Basisblatt!$A$85,Basisblatt!$A$84),"")</f>
        <v/>
      </c>
      <c r="M403" s="145"/>
      <c r="N403" s="145"/>
      <c r="O403" s="145"/>
      <c r="P403" s="178"/>
      <c r="Q403" s="181"/>
      <c r="R403" s="180" t="str">
        <f>IF($AC403="x1",IF(AND($H403=Basisblatt!$A$10,OR($J403&gt;=$E$8,$J403&gt;$E$10)),Basisblatt!$A$85,Basisblatt!$A$84),"")</f>
        <v/>
      </c>
      <c r="S403" s="145"/>
      <c r="T403" s="145"/>
      <c r="U403" s="145"/>
      <c r="V403" s="145"/>
      <c r="W403" s="178"/>
      <c r="X403" s="181"/>
      <c r="Y403" s="180" t="str">
        <f>IF(AND($AC403="x1",$L403=Basisblatt!$A$85),IF(OR($M403=Basisblatt!$A$38,AND($N403&lt;&gt;"",$N403&lt;=$AF403),$O403=Basisblatt!$A$43,AND($J403&lt;=$E$9,$P403=Basisblatt!$A$47))=TRUE,"ja","nein"),"")</f>
        <v/>
      </c>
      <c r="Z403" s="174"/>
      <c r="AA403" s="102" t="str">
        <f>IF(AND($AC403="x1",$R403=Basisblatt!$A$85),IF(OR(OR($S403=Basisblatt!$A$51,$S403=Basisblatt!$A$52,$S403=Basisblatt!$A$53,$S403=Basisblatt!$A$54,$S403=Basisblatt!$A$55),AND($T403&lt;&gt;"",$T403&lt;=AG403),AND(U403&lt;&gt;"",$U403&lt;=AH403),$V403=Basisblatt!$A430,$W403=Basisblatt!$A$47)=TRUE,"ja","nein"),"")</f>
        <v/>
      </c>
      <c r="AB403" s="102"/>
      <c r="AC403" s="175" t="str">
        <f t="shared" si="6"/>
        <v>x2</v>
      </c>
      <c r="AD403" s="161"/>
      <c r="AE403" s="19"/>
      <c r="AF403" s="106" t="str">
        <f>IF(AND($AC403="x1",$L403=Basisblatt!$A$85),VLOOKUP($G403,Basisblatt!$A$2:$B$5,2,FALSE),"")</f>
        <v/>
      </c>
      <c r="AG403" s="102" t="str">
        <f>IF(AND($AC403="x1",$R403=Basisblatt!$A$85),Basisblatt!$B$68,"")</f>
        <v/>
      </c>
      <c r="AH403" s="175" t="str">
        <f>IF(AND($AC403="x1",$R403=Basisblatt!$A$85),Basisblatt!$B$69,"")</f>
        <v/>
      </c>
    </row>
    <row r="404" spans="1:34" x14ac:dyDescent="0.25">
      <c r="A404" s="107" t="str">
        <f>IF($AC404="x2","",IF($AC404="x1",IF(OR($L404=Basisblatt!$A$84,$Y404="ja"),"ja","nein"),"N/A"))</f>
        <v/>
      </c>
      <c r="B404" s="192" t="str">
        <f>IF($AC404="x2","",IF($AC404="x1",IF(OR($R404=Basisblatt!$A$84,$AA404="ja"),"ja","nein"),"N/A"))</f>
        <v/>
      </c>
      <c r="C404" s="188"/>
      <c r="D404" s="194"/>
      <c r="E404" s="144"/>
      <c r="F404" s="144"/>
      <c r="G404" s="145"/>
      <c r="H404" s="145"/>
      <c r="I404" s="145"/>
      <c r="J404" s="186"/>
      <c r="K404" s="181"/>
      <c r="L404" s="180" t="str">
        <f>IF($AC404="x1",IF(AND($H404=Basisblatt!$A$11,$J404&gt;=$E$8),Basisblatt!$A$85,Basisblatt!$A$84),"")</f>
        <v/>
      </c>
      <c r="M404" s="145"/>
      <c r="N404" s="145"/>
      <c r="O404" s="145"/>
      <c r="P404" s="178"/>
      <c r="Q404" s="181"/>
      <c r="R404" s="180" t="str">
        <f>IF($AC404="x1",IF(AND($H404=Basisblatt!$A$10,OR($J404&gt;=$E$8,$J404&gt;$E$10)),Basisblatt!$A$85,Basisblatt!$A$84),"")</f>
        <v/>
      </c>
      <c r="S404" s="145"/>
      <c r="T404" s="145"/>
      <c r="U404" s="145"/>
      <c r="V404" s="145"/>
      <c r="W404" s="178"/>
      <c r="X404" s="181"/>
      <c r="Y404" s="180" t="str">
        <f>IF(AND($AC404="x1",$L404=Basisblatt!$A$85),IF(OR($M404=Basisblatt!$A$38,AND($N404&lt;&gt;"",$N404&lt;=$AF404),$O404=Basisblatt!$A$43,AND($J404&lt;=$E$9,$P404=Basisblatt!$A$47))=TRUE,"ja","nein"),"")</f>
        <v/>
      </c>
      <c r="Z404" s="174"/>
      <c r="AA404" s="102" t="str">
        <f>IF(AND($AC404="x1",$R404=Basisblatt!$A$85),IF(OR(OR($S404=Basisblatt!$A$51,$S404=Basisblatt!$A$52,$S404=Basisblatt!$A$53,$S404=Basisblatt!$A$54,$S404=Basisblatt!$A$55),AND($T404&lt;&gt;"",$T404&lt;=AG404),AND(U404&lt;&gt;"",$U404&lt;=AH404),$V404=Basisblatt!$A431,$W404=Basisblatt!$A$47)=TRUE,"ja","nein"),"")</f>
        <v/>
      </c>
      <c r="AB404" s="102"/>
      <c r="AC404" s="175" t="str">
        <f t="shared" si="6"/>
        <v>x2</v>
      </c>
      <c r="AD404" s="161"/>
      <c r="AE404" s="19"/>
      <c r="AF404" s="106" t="str">
        <f>IF(AND($AC404="x1",$L404=Basisblatt!$A$85),VLOOKUP($G404,Basisblatt!$A$2:$B$5,2,FALSE),"")</f>
        <v/>
      </c>
      <c r="AG404" s="102" t="str">
        <f>IF(AND($AC404="x1",$R404=Basisblatt!$A$85),Basisblatt!$B$68,"")</f>
        <v/>
      </c>
      <c r="AH404" s="175" t="str">
        <f>IF(AND($AC404="x1",$R404=Basisblatt!$A$85),Basisblatt!$B$69,"")</f>
        <v/>
      </c>
    </row>
    <row r="405" spans="1:34" x14ac:dyDescent="0.25">
      <c r="A405" s="107" t="str">
        <f>IF($AC405="x2","",IF($AC405="x1",IF(OR($L405=Basisblatt!$A$84,$Y405="ja"),"ja","nein"),"N/A"))</f>
        <v/>
      </c>
      <c r="B405" s="192" t="str">
        <f>IF($AC405="x2","",IF($AC405="x1",IF(OR($R405=Basisblatt!$A$84,$AA405="ja"),"ja","nein"),"N/A"))</f>
        <v/>
      </c>
      <c r="C405" s="188"/>
      <c r="D405" s="194"/>
      <c r="E405" s="144"/>
      <c r="F405" s="144"/>
      <c r="G405" s="145"/>
      <c r="H405" s="145"/>
      <c r="I405" s="145"/>
      <c r="J405" s="186"/>
      <c r="K405" s="181"/>
      <c r="L405" s="180" t="str">
        <f>IF($AC405="x1",IF(AND($H405=Basisblatt!$A$11,$J405&gt;=$E$8),Basisblatt!$A$85,Basisblatt!$A$84),"")</f>
        <v/>
      </c>
      <c r="M405" s="145"/>
      <c r="N405" s="145"/>
      <c r="O405" s="145"/>
      <c r="P405" s="178"/>
      <c r="Q405" s="181"/>
      <c r="R405" s="180" t="str">
        <f>IF($AC405="x1",IF(AND($H405=Basisblatt!$A$10,OR($J405&gt;=$E$8,$J405&gt;$E$10)),Basisblatt!$A$85,Basisblatt!$A$84),"")</f>
        <v/>
      </c>
      <c r="S405" s="145"/>
      <c r="T405" s="145"/>
      <c r="U405" s="145"/>
      <c r="V405" s="145"/>
      <c r="W405" s="178"/>
      <c r="X405" s="181"/>
      <c r="Y405" s="180" t="str">
        <f>IF(AND($AC405="x1",$L405=Basisblatt!$A$85),IF(OR($M405=Basisblatt!$A$38,AND($N405&lt;&gt;"",$N405&lt;=$AF405),$O405=Basisblatt!$A$43,AND($J405&lt;=$E$9,$P405=Basisblatt!$A$47))=TRUE,"ja","nein"),"")</f>
        <v/>
      </c>
      <c r="Z405" s="174"/>
      <c r="AA405" s="102" t="str">
        <f>IF(AND($AC405="x1",$R405=Basisblatt!$A$85),IF(OR(OR($S405=Basisblatt!$A$51,$S405=Basisblatt!$A$52,$S405=Basisblatt!$A$53,$S405=Basisblatt!$A$54,$S405=Basisblatt!$A$55),AND($T405&lt;&gt;"",$T405&lt;=AG405),AND(U405&lt;&gt;"",$U405&lt;=AH405),$V405=Basisblatt!$A432,$W405=Basisblatt!$A$47)=TRUE,"ja","nein"),"")</f>
        <v/>
      </c>
      <c r="AB405" s="102"/>
      <c r="AC405" s="175" t="str">
        <f t="shared" si="6"/>
        <v>x2</v>
      </c>
      <c r="AD405" s="161"/>
      <c r="AE405" s="19"/>
      <c r="AF405" s="106" t="str">
        <f>IF(AND($AC405="x1",$L405=Basisblatt!$A$85),VLOOKUP($G405,Basisblatt!$A$2:$B$5,2,FALSE),"")</f>
        <v/>
      </c>
      <c r="AG405" s="102" t="str">
        <f>IF(AND($AC405="x1",$R405=Basisblatt!$A$85),Basisblatt!$B$68,"")</f>
        <v/>
      </c>
      <c r="AH405" s="175" t="str">
        <f>IF(AND($AC405="x1",$R405=Basisblatt!$A$85),Basisblatt!$B$69,"")</f>
        <v/>
      </c>
    </row>
    <row r="406" spans="1:34" x14ac:dyDescent="0.25">
      <c r="A406" s="107" t="str">
        <f>IF($AC406="x2","",IF($AC406="x1",IF(OR($L406=Basisblatt!$A$84,$Y406="ja"),"ja","nein"),"N/A"))</f>
        <v/>
      </c>
      <c r="B406" s="192" t="str">
        <f>IF($AC406="x2","",IF($AC406="x1",IF(OR($R406=Basisblatt!$A$84,$AA406="ja"),"ja","nein"),"N/A"))</f>
        <v/>
      </c>
      <c r="C406" s="188"/>
      <c r="D406" s="194"/>
      <c r="E406" s="144"/>
      <c r="F406" s="144"/>
      <c r="G406" s="145"/>
      <c r="H406" s="145"/>
      <c r="I406" s="145"/>
      <c r="J406" s="186"/>
      <c r="K406" s="181"/>
      <c r="L406" s="180" t="str">
        <f>IF($AC406="x1",IF(AND($H406=Basisblatt!$A$11,$J406&gt;=$E$8),Basisblatt!$A$85,Basisblatt!$A$84),"")</f>
        <v/>
      </c>
      <c r="M406" s="145"/>
      <c r="N406" s="145"/>
      <c r="O406" s="145"/>
      <c r="P406" s="178"/>
      <c r="Q406" s="181"/>
      <c r="R406" s="180" t="str">
        <f>IF($AC406="x1",IF(AND($H406=Basisblatt!$A$10,OR($J406&gt;=$E$8,$J406&gt;$E$10)),Basisblatt!$A$85,Basisblatt!$A$84),"")</f>
        <v/>
      </c>
      <c r="S406" s="145"/>
      <c r="T406" s="145"/>
      <c r="U406" s="145"/>
      <c r="V406" s="145"/>
      <c r="W406" s="178"/>
      <c r="X406" s="181"/>
      <c r="Y406" s="180" t="str">
        <f>IF(AND($AC406="x1",$L406=Basisblatt!$A$85),IF(OR($M406=Basisblatt!$A$38,AND($N406&lt;&gt;"",$N406&lt;=$AF406),$O406=Basisblatt!$A$43,AND($J406&lt;=$E$9,$P406=Basisblatt!$A$47))=TRUE,"ja","nein"),"")</f>
        <v/>
      </c>
      <c r="Z406" s="174"/>
      <c r="AA406" s="102" t="str">
        <f>IF(AND($AC406="x1",$R406=Basisblatt!$A$85),IF(OR(OR($S406=Basisblatt!$A$51,$S406=Basisblatt!$A$52,$S406=Basisblatt!$A$53,$S406=Basisblatt!$A$54,$S406=Basisblatt!$A$55),AND($T406&lt;&gt;"",$T406&lt;=AG406),AND(U406&lt;&gt;"",$U406&lt;=AH406),$V406=Basisblatt!$A433,$W406=Basisblatt!$A$47)=TRUE,"ja","nein"),"")</f>
        <v/>
      </c>
      <c r="AB406" s="102"/>
      <c r="AC406" s="175" t="str">
        <f t="shared" si="6"/>
        <v>x2</v>
      </c>
      <c r="AD406" s="161"/>
      <c r="AE406" s="19"/>
      <c r="AF406" s="106" t="str">
        <f>IF(AND($AC406="x1",$L406=Basisblatt!$A$85),VLOOKUP($G406,Basisblatt!$A$2:$B$5,2,FALSE),"")</f>
        <v/>
      </c>
      <c r="AG406" s="102" t="str">
        <f>IF(AND($AC406="x1",$R406=Basisblatt!$A$85),Basisblatt!$B$68,"")</f>
        <v/>
      </c>
      <c r="AH406" s="175" t="str">
        <f>IF(AND($AC406="x1",$R406=Basisblatt!$A$85),Basisblatt!$B$69,"")</f>
        <v/>
      </c>
    </row>
    <row r="407" spans="1:34" x14ac:dyDescent="0.25">
      <c r="A407" s="107" t="str">
        <f>IF($AC407="x2","",IF($AC407="x1",IF(OR($L407=Basisblatt!$A$84,$Y407="ja"),"ja","nein"),"N/A"))</f>
        <v/>
      </c>
      <c r="B407" s="192" t="str">
        <f>IF($AC407="x2","",IF($AC407="x1",IF(OR($R407=Basisblatt!$A$84,$AA407="ja"),"ja","nein"),"N/A"))</f>
        <v/>
      </c>
      <c r="C407" s="188"/>
      <c r="D407" s="194"/>
      <c r="E407" s="144"/>
      <c r="F407" s="144"/>
      <c r="G407" s="145"/>
      <c r="H407" s="145"/>
      <c r="I407" s="145"/>
      <c r="J407" s="186"/>
      <c r="K407" s="181"/>
      <c r="L407" s="180" t="str">
        <f>IF($AC407="x1",IF(AND($H407=Basisblatt!$A$11,$J407&gt;=$E$8),Basisblatt!$A$85,Basisblatt!$A$84),"")</f>
        <v/>
      </c>
      <c r="M407" s="145"/>
      <c r="N407" s="145"/>
      <c r="O407" s="145"/>
      <c r="P407" s="178"/>
      <c r="Q407" s="181"/>
      <c r="R407" s="180" t="str">
        <f>IF($AC407="x1",IF(AND($H407=Basisblatt!$A$10,OR($J407&gt;=$E$8,$J407&gt;$E$10)),Basisblatt!$A$85,Basisblatt!$A$84),"")</f>
        <v/>
      </c>
      <c r="S407" s="145"/>
      <c r="T407" s="145"/>
      <c r="U407" s="145"/>
      <c r="V407" s="145"/>
      <c r="W407" s="178"/>
      <c r="X407" s="181"/>
      <c r="Y407" s="180" t="str">
        <f>IF(AND($AC407="x1",$L407=Basisblatt!$A$85),IF(OR($M407=Basisblatt!$A$38,AND($N407&lt;&gt;"",$N407&lt;=$AF407),$O407=Basisblatt!$A$43,AND($J407&lt;=$E$9,$P407=Basisblatt!$A$47))=TRUE,"ja","nein"),"")</f>
        <v/>
      </c>
      <c r="Z407" s="174"/>
      <c r="AA407" s="102" t="str">
        <f>IF(AND($AC407="x1",$R407=Basisblatt!$A$85),IF(OR(OR($S407=Basisblatt!$A$51,$S407=Basisblatt!$A$52,$S407=Basisblatt!$A$53,$S407=Basisblatt!$A$54,$S407=Basisblatt!$A$55),AND($T407&lt;&gt;"",$T407&lt;=AG407),AND(U407&lt;&gt;"",$U407&lt;=AH407),$V407=Basisblatt!$A434,$W407=Basisblatt!$A$47)=TRUE,"ja","nein"),"")</f>
        <v/>
      </c>
      <c r="AB407" s="102"/>
      <c r="AC407" s="175" t="str">
        <f t="shared" si="6"/>
        <v>x2</v>
      </c>
      <c r="AD407" s="161"/>
      <c r="AE407" s="19"/>
      <c r="AF407" s="106" t="str">
        <f>IF(AND($AC407="x1",$L407=Basisblatt!$A$85),VLOOKUP($G407,Basisblatt!$A$2:$B$5,2,FALSE),"")</f>
        <v/>
      </c>
      <c r="AG407" s="102" t="str">
        <f>IF(AND($AC407="x1",$R407=Basisblatt!$A$85),Basisblatt!$B$68,"")</f>
        <v/>
      </c>
      <c r="AH407" s="175" t="str">
        <f>IF(AND($AC407="x1",$R407=Basisblatt!$A$85),Basisblatt!$B$69,"")</f>
        <v/>
      </c>
    </row>
    <row r="408" spans="1:34" x14ac:dyDescent="0.25">
      <c r="A408" s="107" t="str">
        <f>IF($AC408="x2","",IF($AC408="x1",IF(OR($L408=Basisblatt!$A$84,$Y408="ja"),"ja","nein"),"N/A"))</f>
        <v/>
      </c>
      <c r="B408" s="192" t="str">
        <f>IF($AC408="x2","",IF($AC408="x1",IF(OR($R408=Basisblatt!$A$84,$AA408="ja"),"ja","nein"),"N/A"))</f>
        <v/>
      </c>
      <c r="C408" s="188"/>
      <c r="D408" s="194"/>
      <c r="E408" s="144"/>
      <c r="F408" s="144"/>
      <c r="G408" s="145"/>
      <c r="H408" s="145"/>
      <c r="I408" s="145"/>
      <c r="J408" s="186"/>
      <c r="K408" s="181"/>
      <c r="L408" s="180" t="str">
        <f>IF($AC408="x1",IF(AND($H408=Basisblatt!$A$11,$J408&gt;=$E$8),Basisblatt!$A$85,Basisblatt!$A$84),"")</f>
        <v/>
      </c>
      <c r="M408" s="145"/>
      <c r="N408" s="145"/>
      <c r="O408" s="145"/>
      <c r="P408" s="178"/>
      <c r="Q408" s="181"/>
      <c r="R408" s="180" t="str">
        <f>IF($AC408="x1",IF(AND($H408=Basisblatt!$A$10,OR($J408&gt;=$E$8,$J408&gt;$E$10)),Basisblatt!$A$85,Basisblatt!$A$84),"")</f>
        <v/>
      </c>
      <c r="S408" s="145"/>
      <c r="T408" s="145"/>
      <c r="U408" s="145"/>
      <c r="V408" s="145"/>
      <c r="W408" s="178"/>
      <c r="X408" s="181"/>
      <c r="Y408" s="180" t="str">
        <f>IF(AND($AC408="x1",$L408=Basisblatt!$A$85),IF(OR($M408=Basisblatt!$A$38,AND($N408&lt;&gt;"",$N408&lt;=$AF408),$O408=Basisblatt!$A$43,AND($J408&lt;=$E$9,$P408=Basisblatt!$A$47))=TRUE,"ja","nein"),"")</f>
        <v/>
      </c>
      <c r="Z408" s="174"/>
      <c r="AA408" s="102" t="str">
        <f>IF(AND($AC408="x1",$R408=Basisblatt!$A$85),IF(OR(OR($S408=Basisblatt!$A$51,$S408=Basisblatt!$A$52,$S408=Basisblatt!$A$53,$S408=Basisblatt!$A$54,$S408=Basisblatt!$A$55),AND($T408&lt;&gt;"",$T408&lt;=AG408),AND(U408&lt;&gt;"",$U408&lt;=AH408),$V408=Basisblatt!$A435,$W408=Basisblatt!$A$47)=TRUE,"ja","nein"),"")</f>
        <v/>
      </c>
      <c r="AB408" s="102"/>
      <c r="AC408" s="175" t="str">
        <f t="shared" si="6"/>
        <v>x2</v>
      </c>
      <c r="AD408" s="161"/>
      <c r="AE408" s="19"/>
      <c r="AF408" s="106" t="str">
        <f>IF(AND($AC408="x1",$L408=Basisblatt!$A$85),VLOOKUP($G408,Basisblatt!$A$2:$B$5,2,FALSE),"")</f>
        <v/>
      </c>
      <c r="AG408" s="102" t="str">
        <f>IF(AND($AC408="x1",$R408=Basisblatt!$A$85),Basisblatt!$B$68,"")</f>
        <v/>
      </c>
      <c r="AH408" s="175" t="str">
        <f>IF(AND($AC408="x1",$R408=Basisblatt!$A$85),Basisblatt!$B$69,"")</f>
        <v/>
      </c>
    </row>
    <row r="409" spans="1:34" x14ac:dyDescent="0.25">
      <c r="A409" s="107" t="str">
        <f>IF($AC409="x2","",IF($AC409="x1",IF(OR($L409=Basisblatt!$A$84,$Y409="ja"),"ja","nein"),"N/A"))</f>
        <v/>
      </c>
      <c r="B409" s="192" t="str">
        <f>IF($AC409="x2","",IF($AC409="x1",IF(OR($R409=Basisblatt!$A$84,$AA409="ja"),"ja","nein"),"N/A"))</f>
        <v/>
      </c>
      <c r="C409" s="188"/>
      <c r="D409" s="194"/>
      <c r="E409" s="144"/>
      <c r="F409" s="144"/>
      <c r="G409" s="145"/>
      <c r="H409" s="145"/>
      <c r="I409" s="145"/>
      <c r="J409" s="186"/>
      <c r="K409" s="181"/>
      <c r="L409" s="180" t="str">
        <f>IF($AC409="x1",IF(AND($H409=Basisblatt!$A$11,$J409&gt;=$E$8),Basisblatt!$A$85,Basisblatt!$A$84),"")</f>
        <v/>
      </c>
      <c r="M409" s="145"/>
      <c r="N409" s="145"/>
      <c r="O409" s="145"/>
      <c r="P409" s="178"/>
      <c r="Q409" s="181"/>
      <c r="R409" s="180" t="str">
        <f>IF($AC409="x1",IF(AND($H409=Basisblatt!$A$10,OR($J409&gt;=$E$8,$J409&gt;$E$10)),Basisblatt!$A$85,Basisblatt!$A$84),"")</f>
        <v/>
      </c>
      <c r="S409" s="145"/>
      <c r="T409" s="145"/>
      <c r="U409" s="145"/>
      <c r="V409" s="145"/>
      <c r="W409" s="178"/>
      <c r="X409" s="181"/>
      <c r="Y409" s="180" t="str">
        <f>IF(AND($AC409="x1",$L409=Basisblatt!$A$85),IF(OR($M409=Basisblatt!$A$38,AND($N409&lt;&gt;"",$N409&lt;=$AF409),$O409=Basisblatt!$A$43,AND($J409&lt;=$E$9,$P409=Basisblatt!$A$47))=TRUE,"ja","nein"),"")</f>
        <v/>
      </c>
      <c r="Z409" s="174"/>
      <c r="AA409" s="102" t="str">
        <f>IF(AND($AC409="x1",$R409=Basisblatt!$A$85),IF(OR(OR($S409=Basisblatt!$A$51,$S409=Basisblatt!$A$52,$S409=Basisblatt!$A$53,$S409=Basisblatt!$A$54,$S409=Basisblatt!$A$55),AND($T409&lt;&gt;"",$T409&lt;=AG409),AND(U409&lt;&gt;"",$U409&lt;=AH409),$V409=Basisblatt!$A436,$W409=Basisblatt!$A$47)=TRUE,"ja","nein"),"")</f>
        <v/>
      </c>
      <c r="AB409" s="102"/>
      <c r="AC409" s="175" t="str">
        <f t="shared" si="6"/>
        <v>x2</v>
      </c>
      <c r="AD409" s="161"/>
      <c r="AE409" s="19"/>
      <c r="AF409" s="106" t="str">
        <f>IF(AND($AC409="x1",$L409=Basisblatt!$A$85),VLOOKUP($G409,Basisblatt!$A$2:$B$5,2,FALSE),"")</f>
        <v/>
      </c>
      <c r="AG409" s="102" t="str">
        <f>IF(AND($AC409="x1",$R409=Basisblatt!$A$85),Basisblatt!$B$68,"")</f>
        <v/>
      </c>
      <c r="AH409" s="175" t="str">
        <f>IF(AND($AC409="x1",$R409=Basisblatt!$A$85),Basisblatt!$B$69,"")</f>
        <v/>
      </c>
    </row>
    <row r="410" spans="1:34" x14ac:dyDescent="0.25">
      <c r="A410" s="107" t="str">
        <f>IF($AC410="x2","",IF($AC410="x1",IF(OR($L410=Basisblatt!$A$84,$Y410="ja"),"ja","nein"),"N/A"))</f>
        <v/>
      </c>
      <c r="B410" s="192" t="str">
        <f>IF($AC410="x2","",IF($AC410="x1",IF(OR($R410=Basisblatt!$A$84,$AA410="ja"),"ja","nein"),"N/A"))</f>
        <v/>
      </c>
      <c r="C410" s="188"/>
      <c r="D410" s="194"/>
      <c r="E410" s="144"/>
      <c r="F410" s="144"/>
      <c r="G410" s="145"/>
      <c r="H410" s="145"/>
      <c r="I410" s="145"/>
      <c r="J410" s="186"/>
      <c r="K410" s="181"/>
      <c r="L410" s="180" t="str">
        <f>IF($AC410="x1",IF(AND($H410=Basisblatt!$A$11,$J410&gt;=$E$8),Basisblatt!$A$85,Basisblatt!$A$84),"")</f>
        <v/>
      </c>
      <c r="M410" s="145"/>
      <c r="N410" s="145"/>
      <c r="O410" s="145"/>
      <c r="P410" s="178"/>
      <c r="Q410" s="181"/>
      <c r="R410" s="180" t="str">
        <f>IF($AC410="x1",IF(AND($H410=Basisblatt!$A$10,OR($J410&gt;=$E$8,$J410&gt;$E$10)),Basisblatt!$A$85,Basisblatt!$A$84),"")</f>
        <v/>
      </c>
      <c r="S410" s="145"/>
      <c r="T410" s="145"/>
      <c r="U410" s="145"/>
      <c r="V410" s="145"/>
      <c r="W410" s="178"/>
      <c r="X410" s="181"/>
      <c r="Y410" s="180" t="str">
        <f>IF(AND($AC410="x1",$L410=Basisblatt!$A$85),IF(OR($M410=Basisblatt!$A$38,AND($N410&lt;&gt;"",$N410&lt;=$AF410),$O410=Basisblatt!$A$43,AND($J410&lt;=$E$9,$P410=Basisblatt!$A$47))=TRUE,"ja","nein"),"")</f>
        <v/>
      </c>
      <c r="Z410" s="174"/>
      <c r="AA410" s="102" t="str">
        <f>IF(AND($AC410="x1",$R410=Basisblatt!$A$85),IF(OR(OR($S410=Basisblatt!$A$51,$S410=Basisblatt!$A$52,$S410=Basisblatt!$A$53,$S410=Basisblatt!$A$54,$S410=Basisblatt!$A$55),AND($T410&lt;&gt;"",$T410&lt;=AG410),AND(U410&lt;&gt;"",$U410&lt;=AH410),$V410=Basisblatt!$A437,$W410=Basisblatt!$A$47)=TRUE,"ja","nein"),"")</f>
        <v/>
      </c>
      <c r="AB410" s="102"/>
      <c r="AC410" s="175" t="str">
        <f t="shared" si="6"/>
        <v>x2</v>
      </c>
      <c r="AD410" s="161"/>
      <c r="AE410" s="19"/>
      <c r="AF410" s="106" t="str">
        <f>IF(AND($AC410="x1",$L410=Basisblatt!$A$85),VLOOKUP($G410,Basisblatt!$A$2:$B$5,2,FALSE),"")</f>
        <v/>
      </c>
      <c r="AG410" s="102" t="str">
        <f>IF(AND($AC410="x1",$R410=Basisblatt!$A$85),Basisblatt!$B$68,"")</f>
        <v/>
      </c>
      <c r="AH410" s="175" t="str">
        <f>IF(AND($AC410="x1",$R410=Basisblatt!$A$85),Basisblatt!$B$69,"")</f>
        <v/>
      </c>
    </row>
    <row r="411" spans="1:34" x14ac:dyDescent="0.25">
      <c r="A411" s="107" t="str">
        <f>IF($AC411="x2","",IF($AC411="x1",IF(OR($L411=Basisblatt!$A$84,$Y411="ja"),"ja","nein"),"N/A"))</f>
        <v/>
      </c>
      <c r="B411" s="192" t="str">
        <f>IF($AC411="x2","",IF($AC411="x1",IF(OR($R411=Basisblatt!$A$84,$AA411="ja"),"ja","nein"),"N/A"))</f>
        <v/>
      </c>
      <c r="C411" s="188"/>
      <c r="D411" s="194"/>
      <c r="E411" s="144"/>
      <c r="F411" s="144"/>
      <c r="G411" s="145"/>
      <c r="H411" s="145"/>
      <c r="I411" s="145"/>
      <c r="J411" s="186"/>
      <c r="K411" s="181"/>
      <c r="L411" s="180" t="str">
        <f>IF($AC411="x1",IF(AND($H411=Basisblatt!$A$11,$J411&gt;=$E$8),Basisblatt!$A$85,Basisblatt!$A$84),"")</f>
        <v/>
      </c>
      <c r="M411" s="145"/>
      <c r="N411" s="145"/>
      <c r="O411" s="145"/>
      <c r="P411" s="178"/>
      <c r="Q411" s="181"/>
      <c r="R411" s="180" t="str">
        <f>IF($AC411="x1",IF(AND($H411=Basisblatt!$A$10,OR($J411&gt;=$E$8,$J411&gt;$E$10)),Basisblatt!$A$85,Basisblatt!$A$84),"")</f>
        <v/>
      </c>
      <c r="S411" s="145"/>
      <c r="T411" s="145"/>
      <c r="U411" s="145"/>
      <c r="V411" s="145"/>
      <c r="W411" s="178"/>
      <c r="X411" s="181"/>
      <c r="Y411" s="180" t="str">
        <f>IF(AND($AC411="x1",$L411=Basisblatt!$A$85),IF(OR($M411=Basisblatt!$A$38,AND($N411&lt;&gt;"",$N411&lt;=$AF411),$O411=Basisblatt!$A$43,AND($J411&lt;=$E$9,$P411=Basisblatt!$A$47))=TRUE,"ja","nein"),"")</f>
        <v/>
      </c>
      <c r="Z411" s="174"/>
      <c r="AA411" s="102" t="str">
        <f>IF(AND($AC411="x1",$R411=Basisblatt!$A$85),IF(OR(OR($S411=Basisblatt!$A$51,$S411=Basisblatt!$A$52,$S411=Basisblatt!$A$53,$S411=Basisblatt!$A$54,$S411=Basisblatt!$A$55),AND($T411&lt;&gt;"",$T411&lt;=AG411),AND(U411&lt;&gt;"",$U411&lt;=AH411),$V411=Basisblatt!$A438,$W411=Basisblatt!$A$47)=TRUE,"ja","nein"),"")</f>
        <v/>
      </c>
      <c r="AB411" s="102"/>
      <c r="AC411" s="175" t="str">
        <f t="shared" si="6"/>
        <v>x2</v>
      </c>
      <c r="AD411" s="161"/>
      <c r="AE411" s="19"/>
      <c r="AF411" s="106" t="str">
        <f>IF(AND($AC411="x1",$L411=Basisblatt!$A$85),VLOOKUP($G411,Basisblatt!$A$2:$B$5,2,FALSE),"")</f>
        <v/>
      </c>
      <c r="AG411" s="102" t="str">
        <f>IF(AND($AC411="x1",$R411=Basisblatt!$A$85),Basisblatt!$B$68,"")</f>
        <v/>
      </c>
      <c r="AH411" s="175" t="str">
        <f>IF(AND($AC411="x1",$R411=Basisblatt!$A$85),Basisblatt!$B$69,"")</f>
        <v/>
      </c>
    </row>
    <row r="412" spans="1:34" x14ac:dyDescent="0.25">
      <c r="A412" s="107" t="str">
        <f>IF($AC412="x2","",IF($AC412="x1",IF(OR($L412=Basisblatt!$A$84,$Y412="ja"),"ja","nein"),"N/A"))</f>
        <v/>
      </c>
      <c r="B412" s="192" t="str">
        <f>IF($AC412="x2","",IF($AC412="x1",IF(OR($R412=Basisblatt!$A$84,$AA412="ja"),"ja","nein"),"N/A"))</f>
        <v/>
      </c>
      <c r="C412" s="188"/>
      <c r="D412" s="194"/>
      <c r="E412" s="144"/>
      <c r="F412" s="144"/>
      <c r="G412" s="145"/>
      <c r="H412" s="145"/>
      <c r="I412" s="145"/>
      <c r="J412" s="186"/>
      <c r="K412" s="181"/>
      <c r="L412" s="180" t="str">
        <f>IF($AC412="x1",IF(AND($H412=Basisblatt!$A$11,$J412&gt;=$E$8),Basisblatt!$A$85,Basisblatt!$A$84),"")</f>
        <v/>
      </c>
      <c r="M412" s="145"/>
      <c r="N412" s="145"/>
      <c r="O412" s="145"/>
      <c r="P412" s="178"/>
      <c r="Q412" s="181"/>
      <c r="R412" s="180" t="str">
        <f>IF($AC412="x1",IF(AND($H412=Basisblatt!$A$10,OR($J412&gt;=$E$8,$J412&gt;$E$10)),Basisblatt!$A$85,Basisblatt!$A$84),"")</f>
        <v/>
      </c>
      <c r="S412" s="145"/>
      <c r="T412" s="145"/>
      <c r="U412" s="145"/>
      <c r="V412" s="145"/>
      <c r="W412" s="178"/>
      <c r="X412" s="181"/>
      <c r="Y412" s="180" t="str">
        <f>IF(AND($AC412="x1",$L412=Basisblatt!$A$85),IF(OR($M412=Basisblatt!$A$38,AND($N412&lt;&gt;"",$N412&lt;=$AF412),$O412=Basisblatt!$A$43,AND($J412&lt;=$E$9,$P412=Basisblatt!$A$47))=TRUE,"ja","nein"),"")</f>
        <v/>
      </c>
      <c r="Z412" s="174"/>
      <c r="AA412" s="102" t="str">
        <f>IF(AND($AC412="x1",$R412=Basisblatt!$A$85),IF(OR(OR($S412=Basisblatt!$A$51,$S412=Basisblatt!$A$52,$S412=Basisblatt!$A$53,$S412=Basisblatt!$A$54,$S412=Basisblatt!$A$55),AND($T412&lt;&gt;"",$T412&lt;=AG412),AND(U412&lt;&gt;"",$U412&lt;=AH412),$V412=Basisblatt!$A439,$W412=Basisblatt!$A$47)=TRUE,"ja","nein"),"")</f>
        <v/>
      </c>
      <c r="AB412" s="102"/>
      <c r="AC412" s="175" t="str">
        <f t="shared" si="6"/>
        <v>x2</v>
      </c>
      <c r="AD412" s="161"/>
      <c r="AE412" s="19"/>
      <c r="AF412" s="106" t="str">
        <f>IF(AND($AC412="x1",$L412=Basisblatt!$A$85),VLOOKUP($G412,Basisblatt!$A$2:$B$5,2,FALSE),"")</f>
        <v/>
      </c>
      <c r="AG412" s="102" t="str">
        <f>IF(AND($AC412="x1",$R412=Basisblatt!$A$85),Basisblatt!$B$68,"")</f>
        <v/>
      </c>
      <c r="AH412" s="175" t="str">
        <f>IF(AND($AC412="x1",$R412=Basisblatt!$A$85),Basisblatt!$B$69,"")</f>
        <v/>
      </c>
    </row>
    <row r="413" spans="1:34" x14ac:dyDescent="0.25">
      <c r="A413" s="107" t="str">
        <f>IF($AC413="x2","",IF($AC413="x1",IF(OR($L413=Basisblatt!$A$84,$Y413="ja"),"ja","nein"),"N/A"))</f>
        <v/>
      </c>
      <c r="B413" s="192" t="str">
        <f>IF($AC413="x2","",IF($AC413="x1",IF(OR($R413=Basisblatt!$A$84,$AA413="ja"),"ja","nein"),"N/A"))</f>
        <v/>
      </c>
      <c r="C413" s="188"/>
      <c r="D413" s="194"/>
      <c r="E413" s="144"/>
      <c r="F413" s="144"/>
      <c r="G413" s="145"/>
      <c r="H413" s="145"/>
      <c r="I413" s="145"/>
      <c r="J413" s="186"/>
      <c r="K413" s="181"/>
      <c r="L413" s="180" t="str">
        <f>IF($AC413="x1",IF(AND($H413=Basisblatt!$A$11,$J413&gt;=$E$8),Basisblatt!$A$85,Basisblatt!$A$84),"")</f>
        <v/>
      </c>
      <c r="M413" s="145"/>
      <c r="N413" s="145"/>
      <c r="O413" s="145"/>
      <c r="P413" s="178"/>
      <c r="Q413" s="181"/>
      <c r="R413" s="180" t="str">
        <f>IF($AC413="x1",IF(AND($H413=Basisblatt!$A$10,OR($J413&gt;=$E$8,$J413&gt;$E$10)),Basisblatt!$A$85,Basisblatt!$A$84),"")</f>
        <v/>
      </c>
      <c r="S413" s="145"/>
      <c r="T413" s="145"/>
      <c r="U413" s="145"/>
      <c r="V413" s="145"/>
      <c r="W413" s="178"/>
      <c r="X413" s="181"/>
      <c r="Y413" s="180" t="str">
        <f>IF(AND($AC413="x1",$L413=Basisblatt!$A$85),IF(OR($M413=Basisblatt!$A$38,AND($N413&lt;&gt;"",$N413&lt;=$AF413),$O413=Basisblatt!$A$43,AND($J413&lt;=$E$9,$P413=Basisblatt!$A$47))=TRUE,"ja","nein"),"")</f>
        <v/>
      </c>
      <c r="Z413" s="174"/>
      <c r="AA413" s="102" t="str">
        <f>IF(AND($AC413="x1",$R413=Basisblatt!$A$85),IF(OR(OR($S413=Basisblatt!$A$51,$S413=Basisblatt!$A$52,$S413=Basisblatt!$A$53,$S413=Basisblatt!$A$54,$S413=Basisblatt!$A$55),AND($T413&lt;&gt;"",$T413&lt;=AG413),AND(U413&lt;&gt;"",$U413&lt;=AH413),$V413=Basisblatt!$A440,$W413=Basisblatt!$A$47)=TRUE,"ja","nein"),"")</f>
        <v/>
      </c>
      <c r="AB413" s="102"/>
      <c r="AC413" s="175" t="str">
        <f t="shared" si="6"/>
        <v>x2</v>
      </c>
      <c r="AD413" s="161"/>
      <c r="AE413" s="19"/>
      <c r="AF413" s="106" t="str">
        <f>IF(AND($AC413="x1",$L413=Basisblatt!$A$85),VLOOKUP($G413,Basisblatt!$A$2:$B$5,2,FALSE),"")</f>
        <v/>
      </c>
      <c r="AG413" s="102" t="str">
        <f>IF(AND($AC413="x1",$R413=Basisblatt!$A$85),Basisblatt!$B$68,"")</f>
        <v/>
      </c>
      <c r="AH413" s="175" t="str">
        <f>IF(AND($AC413="x1",$R413=Basisblatt!$A$85),Basisblatt!$B$69,"")</f>
        <v/>
      </c>
    </row>
    <row r="414" spans="1:34" x14ac:dyDescent="0.25">
      <c r="A414" s="107" t="str">
        <f>IF($AC414="x2","",IF($AC414="x1",IF(OR($L414=Basisblatt!$A$84,$Y414="ja"),"ja","nein"),"N/A"))</f>
        <v/>
      </c>
      <c r="B414" s="192" t="str">
        <f>IF($AC414="x2","",IF($AC414="x1",IF(OR($R414=Basisblatt!$A$84,$AA414="ja"),"ja","nein"),"N/A"))</f>
        <v/>
      </c>
      <c r="C414" s="188"/>
      <c r="D414" s="194"/>
      <c r="E414" s="144"/>
      <c r="F414" s="144"/>
      <c r="G414" s="145"/>
      <c r="H414" s="145"/>
      <c r="I414" s="145"/>
      <c r="J414" s="186"/>
      <c r="K414" s="181"/>
      <c r="L414" s="180" t="str">
        <f>IF($AC414="x1",IF(AND($H414=Basisblatt!$A$11,$J414&gt;=$E$8),Basisblatt!$A$85,Basisblatt!$A$84),"")</f>
        <v/>
      </c>
      <c r="M414" s="145"/>
      <c r="N414" s="145"/>
      <c r="O414" s="145"/>
      <c r="P414" s="178"/>
      <c r="Q414" s="181"/>
      <c r="R414" s="180" t="str">
        <f>IF($AC414="x1",IF(AND($H414=Basisblatt!$A$10,OR($J414&gt;=$E$8,$J414&gt;$E$10)),Basisblatt!$A$85,Basisblatt!$A$84),"")</f>
        <v/>
      </c>
      <c r="S414" s="145"/>
      <c r="T414" s="145"/>
      <c r="U414" s="145"/>
      <c r="V414" s="145"/>
      <c r="W414" s="178"/>
      <c r="X414" s="181"/>
      <c r="Y414" s="180" t="str">
        <f>IF(AND($AC414="x1",$L414=Basisblatt!$A$85),IF(OR($M414=Basisblatt!$A$38,AND($N414&lt;&gt;"",$N414&lt;=$AF414),$O414=Basisblatt!$A$43,AND($J414&lt;=$E$9,$P414=Basisblatt!$A$47))=TRUE,"ja","nein"),"")</f>
        <v/>
      </c>
      <c r="Z414" s="174"/>
      <c r="AA414" s="102" t="str">
        <f>IF(AND($AC414="x1",$R414=Basisblatt!$A$85),IF(OR(OR($S414=Basisblatt!$A$51,$S414=Basisblatt!$A$52,$S414=Basisblatt!$A$53,$S414=Basisblatt!$A$54,$S414=Basisblatt!$A$55),AND($T414&lt;&gt;"",$T414&lt;=AG414),AND(U414&lt;&gt;"",$U414&lt;=AH414),$V414=Basisblatt!$A441,$W414=Basisblatt!$A$47)=TRUE,"ja","nein"),"")</f>
        <v/>
      </c>
      <c r="AB414" s="102"/>
      <c r="AC414" s="175" t="str">
        <f t="shared" si="6"/>
        <v>x2</v>
      </c>
      <c r="AD414" s="161"/>
      <c r="AE414" s="19"/>
      <c r="AF414" s="106" t="str">
        <f>IF(AND($AC414="x1",$L414=Basisblatt!$A$85),VLOOKUP($G414,Basisblatt!$A$2:$B$5,2,FALSE),"")</f>
        <v/>
      </c>
      <c r="AG414" s="102" t="str">
        <f>IF(AND($AC414="x1",$R414=Basisblatt!$A$85),Basisblatt!$B$68,"")</f>
        <v/>
      </c>
      <c r="AH414" s="175" t="str">
        <f>IF(AND($AC414="x1",$R414=Basisblatt!$A$85),Basisblatt!$B$69,"")</f>
        <v/>
      </c>
    </row>
    <row r="415" spans="1:34" x14ac:dyDescent="0.25">
      <c r="A415" s="107" t="str">
        <f>IF($AC415="x2","",IF($AC415="x1",IF(OR($L415=Basisblatt!$A$84,$Y415="ja"),"ja","nein"),"N/A"))</f>
        <v/>
      </c>
      <c r="B415" s="192" t="str">
        <f>IF($AC415="x2","",IF($AC415="x1",IF(OR($R415=Basisblatt!$A$84,$AA415="ja"),"ja","nein"),"N/A"))</f>
        <v/>
      </c>
      <c r="C415" s="188"/>
      <c r="D415" s="194"/>
      <c r="E415" s="144"/>
      <c r="F415" s="144"/>
      <c r="G415" s="145"/>
      <c r="H415" s="145"/>
      <c r="I415" s="145"/>
      <c r="J415" s="186"/>
      <c r="K415" s="181"/>
      <c r="L415" s="180" t="str">
        <f>IF($AC415="x1",IF(AND($H415=Basisblatt!$A$11,$J415&gt;=$E$8),Basisblatt!$A$85,Basisblatt!$A$84),"")</f>
        <v/>
      </c>
      <c r="M415" s="145"/>
      <c r="N415" s="145"/>
      <c r="O415" s="145"/>
      <c r="P415" s="178"/>
      <c r="Q415" s="181"/>
      <c r="R415" s="180" t="str">
        <f>IF($AC415="x1",IF(AND($H415=Basisblatt!$A$10,OR($J415&gt;=$E$8,$J415&gt;$E$10)),Basisblatt!$A$85,Basisblatt!$A$84),"")</f>
        <v/>
      </c>
      <c r="S415" s="145"/>
      <c r="T415" s="145"/>
      <c r="U415" s="145"/>
      <c r="V415" s="145"/>
      <c r="W415" s="178"/>
      <c r="X415" s="181"/>
      <c r="Y415" s="180" t="str">
        <f>IF(AND($AC415="x1",$L415=Basisblatt!$A$85),IF(OR($M415=Basisblatt!$A$38,AND($N415&lt;&gt;"",$N415&lt;=$AF415),$O415=Basisblatt!$A$43,AND($J415&lt;=$E$9,$P415=Basisblatt!$A$47))=TRUE,"ja","nein"),"")</f>
        <v/>
      </c>
      <c r="Z415" s="174"/>
      <c r="AA415" s="102" t="str">
        <f>IF(AND($AC415="x1",$R415=Basisblatt!$A$85),IF(OR(OR($S415=Basisblatt!$A$51,$S415=Basisblatt!$A$52,$S415=Basisblatt!$A$53,$S415=Basisblatt!$A$54,$S415=Basisblatt!$A$55),AND($T415&lt;&gt;"",$T415&lt;=AG415),AND(U415&lt;&gt;"",$U415&lt;=AH415),$V415=Basisblatt!$A442,$W415=Basisblatt!$A$47)=TRUE,"ja","nein"),"")</f>
        <v/>
      </c>
      <c r="AB415" s="102"/>
      <c r="AC415" s="175" t="str">
        <f t="shared" si="6"/>
        <v>x2</v>
      </c>
      <c r="AD415" s="161"/>
      <c r="AE415" s="19"/>
      <c r="AF415" s="106" t="str">
        <f>IF(AND($AC415="x1",$L415=Basisblatt!$A$85),VLOOKUP($G415,Basisblatt!$A$2:$B$5,2,FALSE),"")</f>
        <v/>
      </c>
      <c r="AG415" s="102" t="str">
        <f>IF(AND($AC415="x1",$R415=Basisblatt!$A$85),Basisblatt!$B$68,"")</f>
        <v/>
      </c>
      <c r="AH415" s="175" t="str">
        <f>IF(AND($AC415="x1",$R415=Basisblatt!$A$85),Basisblatt!$B$69,"")</f>
        <v/>
      </c>
    </row>
    <row r="416" spans="1:34" x14ac:dyDescent="0.25">
      <c r="A416" s="107" t="str">
        <f>IF($AC416="x2","",IF($AC416="x1",IF(OR($L416=Basisblatt!$A$84,$Y416="ja"),"ja","nein"),"N/A"))</f>
        <v/>
      </c>
      <c r="B416" s="192" t="str">
        <f>IF($AC416="x2","",IF($AC416="x1",IF(OR($R416=Basisblatt!$A$84,$AA416="ja"),"ja","nein"),"N/A"))</f>
        <v/>
      </c>
      <c r="C416" s="188"/>
      <c r="D416" s="194"/>
      <c r="E416" s="144"/>
      <c r="F416" s="144"/>
      <c r="G416" s="145"/>
      <c r="H416" s="145"/>
      <c r="I416" s="145"/>
      <c r="J416" s="186"/>
      <c r="K416" s="181"/>
      <c r="L416" s="180" t="str">
        <f>IF($AC416="x1",IF(AND($H416=Basisblatt!$A$11,$J416&gt;=$E$8),Basisblatt!$A$85,Basisblatt!$A$84),"")</f>
        <v/>
      </c>
      <c r="M416" s="145"/>
      <c r="N416" s="145"/>
      <c r="O416" s="145"/>
      <c r="P416" s="178"/>
      <c r="Q416" s="181"/>
      <c r="R416" s="180" t="str">
        <f>IF($AC416="x1",IF(AND($H416=Basisblatt!$A$10,OR($J416&gt;=$E$8,$J416&gt;$E$10)),Basisblatt!$A$85,Basisblatt!$A$84),"")</f>
        <v/>
      </c>
      <c r="S416" s="145"/>
      <c r="T416" s="145"/>
      <c r="U416" s="145"/>
      <c r="V416" s="145"/>
      <c r="W416" s="178"/>
      <c r="X416" s="181"/>
      <c r="Y416" s="180" t="str">
        <f>IF(AND($AC416="x1",$L416=Basisblatt!$A$85),IF(OR($M416=Basisblatt!$A$38,AND($N416&lt;&gt;"",$N416&lt;=$AF416),$O416=Basisblatt!$A$43,AND($J416&lt;=$E$9,$P416=Basisblatt!$A$47))=TRUE,"ja","nein"),"")</f>
        <v/>
      </c>
      <c r="Z416" s="174"/>
      <c r="AA416" s="102" t="str">
        <f>IF(AND($AC416="x1",$R416=Basisblatt!$A$85),IF(OR(OR($S416=Basisblatt!$A$51,$S416=Basisblatt!$A$52,$S416=Basisblatt!$A$53,$S416=Basisblatt!$A$54,$S416=Basisblatt!$A$55),AND($T416&lt;&gt;"",$T416&lt;=AG416),AND(U416&lt;&gt;"",$U416&lt;=AH416),$V416=Basisblatt!$A443,$W416=Basisblatt!$A$47)=TRUE,"ja","nein"),"")</f>
        <v/>
      </c>
      <c r="AB416" s="102"/>
      <c r="AC416" s="175" t="str">
        <f t="shared" si="6"/>
        <v>x2</v>
      </c>
      <c r="AD416" s="161"/>
      <c r="AE416" s="19"/>
      <c r="AF416" s="106" t="str">
        <f>IF(AND($AC416="x1",$L416=Basisblatt!$A$85),VLOOKUP($G416,Basisblatt!$A$2:$B$5,2,FALSE),"")</f>
        <v/>
      </c>
      <c r="AG416" s="102" t="str">
        <f>IF(AND($AC416="x1",$R416=Basisblatt!$A$85),Basisblatt!$B$68,"")</f>
        <v/>
      </c>
      <c r="AH416" s="175" t="str">
        <f>IF(AND($AC416="x1",$R416=Basisblatt!$A$85),Basisblatt!$B$69,"")</f>
        <v/>
      </c>
    </row>
    <row r="417" spans="1:34" x14ac:dyDescent="0.25">
      <c r="A417" s="107" t="str">
        <f>IF($AC417="x2","",IF($AC417="x1",IF(OR($L417=Basisblatt!$A$84,$Y417="ja"),"ja","nein"),"N/A"))</f>
        <v/>
      </c>
      <c r="B417" s="192" t="str">
        <f>IF($AC417="x2","",IF($AC417="x1",IF(OR($R417=Basisblatt!$A$84,$AA417="ja"),"ja","nein"),"N/A"))</f>
        <v/>
      </c>
      <c r="C417" s="188"/>
      <c r="D417" s="194"/>
      <c r="E417" s="144"/>
      <c r="F417" s="144"/>
      <c r="G417" s="145"/>
      <c r="H417" s="145"/>
      <c r="I417" s="145"/>
      <c r="J417" s="186"/>
      <c r="K417" s="181"/>
      <c r="L417" s="180" t="str">
        <f>IF($AC417="x1",IF(AND($H417=Basisblatt!$A$11,$J417&gt;=$E$8),Basisblatt!$A$85,Basisblatt!$A$84),"")</f>
        <v/>
      </c>
      <c r="M417" s="145"/>
      <c r="N417" s="145"/>
      <c r="O417" s="145"/>
      <c r="P417" s="178"/>
      <c r="Q417" s="181"/>
      <c r="R417" s="180" t="str">
        <f>IF($AC417="x1",IF(AND($H417=Basisblatt!$A$10,OR($J417&gt;=$E$8,$J417&gt;$E$10)),Basisblatt!$A$85,Basisblatt!$A$84),"")</f>
        <v/>
      </c>
      <c r="S417" s="145"/>
      <c r="T417" s="145"/>
      <c r="U417" s="145"/>
      <c r="V417" s="145"/>
      <c r="W417" s="178"/>
      <c r="X417" s="181"/>
      <c r="Y417" s="180" t="str">
        <f>IF(AND($AC417="x1",$L417=Basisblatt!$A$85),IF(OR($M417=Basisblatt!$A$38,AND($N417&lt;&gt;"",$N417&lt;=$AF417),$O417=Basisblatt!$A$43,AND($J417&lt;=$E$9,$P417=Basisblatt!$A$47))=TRUE,"ja","nein"),"")</f>
        <v/>
      </c>
      <c r="Z417" s="174"/>
      <c r="AA417" s="102" t="str">
        <f>IF(AND($AC417="x1",$R417=Basisblatt!$A$85),IF(OR(OR($S417=Basisblatt!$A$51,$S417=Basisblatt!$A$52,$S417=Basisblatt!$A$53,$S417=Basisblatt!$A$54,$S417=Basisblatt!$A$55),AND($T417&lt;&gt;"",$T417&lt;=AG417),AND(U417&lt;&gt;"",$U417&lt;=AH417),$V417=Basisblatt!$A444,$W417=Basisblatt!$A$47)=TRUE,"ja","nein"),"")</f>
        <v/>
      </c>
      <c r="AB417" s="102"/>
      <c r="AC417" s="175" t="str">
        <f t="shared" si="6"/>
        <v>x2</v>
      </c>
      <c r="AD417" s="161"/>
      <c r="AE417" s="19"/>
      <c r="AF417" s="106" t="str">
        <f>IF(AND($AC417="x1",$L417=Basisblatt!$A$85),VLOOKUP($G417,Basisblatt!$A$2:$B$5,2,FALSE),"")</f>
        <v/>
      </c>
      <c r="AG417" s="102" t="str">
        <f>IF(AND($AC417="x1",$R417=Basisblatt!$A$85),Basisblatt!$B$68,"")</f>
        <v/>
      </c>
      <c r="AH417" s="175" t="str">
        <f>IF(AND($AC417="x1",$R417=Basisblatt!$A$85),Basisblatt!$B$69,"")</f>
        <v/>
      </c>
    </row>
    <row r="418" spans="1:34" x14ac:dyDescent="0.25">
      <c r="A418" s="107" t="str">
        <f>IF($AC418="x2","",IF($AC418="x1",IF(OR($L418=Basisblatt!$A$84,$Y418="ja"),"ja","nein"),"N/A"))</f>
        <v/>
      </c>
      <c r="B418" s="192" t="str">
        <f>IF($AC418="x2","",IF($AC418="x1",IF(OR($R418=Basisblatt!$A$84,$AA418="ja"),"ja","nein"),"N/A"))</f>
        <v/>
      </c>
      <c r="C418" s="188"/>
      <c r="D418" s="194"/>
      <c r="E418" s="144"/>
      <c r="F418" s="144"/>
      <c r="G418" s="145"/>
      <c r="H418" s="145"/>
      <c r="I418" s="145"/>
      <c r="J418" s="186"/>
      <c r="K418" s="181"/>
      <c r="L418" s="180" t="str">
        <f>IF($AC418="x1",IF(AND($H418=Basisblatt!$A$11,$J418&gt;=$E$8),Basisblatt!$A$85,Basisblatt!$A$84),"")</f>
        <v/>
      </c>
      <c r="M418" s="145"/>
      <c r="N418" s="145"/>
      <c r="O418" s="145"/>
      <c r="P418" s="178"/>
      <c r="Q418" s="181"/>
      <c r="R418" s="180" t="str">
        <f>IF($AC418="x1",IF(AND($H418=Basisblatt!$A$10,OR($J418&gt;=$E$8,$J418&gt;$E$10)),Basisblatt!$A$85,Basisblatt!$A$84),"")</f>
        <v/>
      </c>
      <c r="S418" s="145"/>
      <c r="T418" s="145"/>
      <c r="U418" s="145"/>
      <c r="V418" s="145"/>
      <c r="W418" s="178"/>
      <c r="X418" s="181"/>
      <c r="Y418" s="180" t="str">
        <f>IF(AND($AC418="x1",$L418=Basisblatt!$A$85),IF(OR($M418=Basisblatt!$A$38,AND($N418&lt;&gt;"",$N418&lt;=$AF418),$O418=Basisblatt!$A$43,AND($J418&lt;=$E$9,$P418=Basisblatt!$A$47))=TRUE,"ja","nein"),"")</f>
        <v/>
      </c>
      <c r="Z418" s="174"/>
      <c r="AA418" s="102" t="str">
        <f>IF(AND($AC418="x1",$R418=Basisblatt!$A$85),IF(OR(OR($S418=Basisblatt!$A$51,$S418=Basisblatt!$A$52,$S418=Basisblatt!$A$53,$S418=Basisblatt!$A$54,$S418=Basisblatt!$A$55),AND($T418&lt;&gt;"",$T418&lt;=AG418),AND(U418&lt;&gt;"",$U418&lt;=AH418),$V418=Basisblatt!$A445,$W418=Basisblatt!$A$47)=TRUE,"ja","nein"),"")</f>
        <v/>
      </c>
      <c r="AB418" s="102"/>
      <c r="AC418" s="175" t="str">
        <f t="shared" si="6"/>
        <v>x2</v>
      </c>
      <c r="AD418" s="161"/>
      <c r="AE418" s="19"/>
      <c r="AF418" s="106" t="str">
        <f>IF(AND($AC418="x1",$L418=Basisblatt!$A$85),VLOOKUP($G418,Basisblatt!$A$2:$B$5,2,FALSE),"")</f>
        <v/>
      </c>
      <c r="AG418" s="102" t="str">
        <f>IF(AND($AC418="x1",$R418=Basisblatt!$A$85),Basisblatt!$B$68,"")</f>
        <v/>
      </c>
      <c r="AH418" s="175" t="str">
        <f>IF(AND($AC418="x1",$R418=Basisblatt!$A$85),Basisblatt!$B$69,"")</f>
        <v/>
      </c>
    </row>
    <row r="419" spans="1:34" x14ac:dyDescent="0.25">
      <c r="A419" s="107" t="str">
        <f>IF($AC419="x2","",IF($AC419="x1",IF(OR($L419=Basisblatt!$A$84,$Y419="ja"),"ja","nein"),"N/A"))</f>
        <v/>
      </c>
      <c r="B419" s="192" t="str">
        <f>IF($AC419="x2","",IF($AC419="x1",IF(OR($R419=Basisblatt!$A$84,$AA419="ja"),"ja","nein"),"N/A"))</f>
        <v/>
      </c>
      <c r="C419" s="188"/>
      <c r="D419" s="194"/>
      <c r="E419" s="144"/>
      <c r="F419" s="144"/>
      <c r="G419" s="145"/>
      <c r="H419" s="145"/>
      <c r="I419" s="145"/>
      <c r="J419" s="186"/>
      <c r="K419" s="181"/>
      <c r="L419" s="180" t="str">
        <f>IF($AC419="x1",IF(AND($H419=Basisblatt!$A$11,$J419&gt;=$E$8),Basisblatt!$A$85,Basisblatt!$A$84),"")</f>
        <v/>
      </c>
      <c r="M419" s="145"/>
      <c r="N419" s="145"/>
      <c r="O419" s="145"/>
      <c r="P419" s="178"/>
      <c r="Q419" s="181"/>
      <c r="R419" s="180" t="str">
        <f>IF($AC419="x1",IF(AND($H419=Basisblatt!$A$10,OR($J419&gt;=$E$8,$J419&gt;$E$10)),Basisblatt!$A$85,Basisblatt!$A$84),"")</f>
        <v/>
      </c>
      <c r="S419" s="145"/>
      <c r="T419" s="145"/>
      <c r="U419" s="145"/>
      <c r="V419" s="145"/>
      <c r="W419" s="178"/>
      <c r="X419" s="181"/>
      <c r="Y419" s="180" t="str">
        <f>IF(AND($AC419="x1",$L419=Basisblatt!$A$85),IF(OR($M419=Basisblatt!$A$38,AND($N419&lt;&gt;"",$N419&lt;=$AF419),$O419=Basisblatt!$A$43,AND($J419&lt;=$E$9,$P419=Basisblatt!$A$47))=TRUE,"ja","nein"),"")</f>
        <v/>
      </c>
      <c r="Z419" s="174"/>
      <c r="AA419" s="102" t="str">
        <f>IF(AND($AC419="x1",$R419=Basisblatt!$A$85),IF(OR(OR($S419=Basisblatt!$A$51,$S419=Basisblatt!$A$52,$S419=Basisblatt!$A$53,$S419=Basisblatt!$A$54,$S419=Basisblatt!$A$55),AND($T419&lt;&gt;"",$T419&lt;=AG419),AND(U419&lt;&gt;"",$U419&lt;=AH419),$V419=Basisblatt!$A446,$W419=Basisblatt!$A$47)=TRUE,"ja","nein"),"")</f>
        <v/>
      </c>
      <c r="AB419" s="102"/>
      <c r="AC419" s="175" t="str">
        <f t="shared" si="6"/>
        <v>x2</v>
      </c>
      <c r="AD419" s="161"/>
      <c r="AE419" s="19"/>
      <c r="AF419" s="106" t="str">
        <f>IF(AND($AC419="x1",$L419=Basisblatt!$A$85),VLOOKUP($G419,Basisblatt!$A$2:$B$5,2,FALSE),"")</f>
        <v/>
      </c>
      <c r="AG419" s="102" t="str">
        <f>IF(AND($AC419="x1",$R419=Basisblatt!$A$85),Basisblatt!$B$68,"")</f>
        <v/>
      </c>
      <c r="AH419" s="175" t="str">
        <f>IF(AND($AC419="x1",$R419=Basisblatt!$A$85),Basisblatt!$B$69,"")</f>
        <v/>
      </c>
    </row>
    <row r="420" spans="1:34" x14ac:dyDescent="0.25">
      <c r="A420" s="107" t="str">
        <f>IF($AC420="x2","",IF($AC420="x1",IF(OR($L420=Basisblatt!$A$84,$Y420="ja"),"ja","nein"),"N/A"))</f>
        <v/>
      </c>
      <c r="B420" s="192" t="str">
        <f>IF($AC420="x2","",IF($AC420="x1",IF(OR($R420=Basisblatt!$A$84,$AA420="ja"),"ja","nein"),"N/A"))</f>
        <v/>
      </c>
      <c r="C420" s="188"/>
      <c r="D420" s="194"/>
      <c r="E420" s="144"/>
      <c r="F420" s="144"/>
      <c r="G420" s="145"/>
      <c r="H420" s="145"/>
      <c r="I420" s="145"/>
      <c r="J420" s="186"/>
      <c r="K420" s="181"/>
      <c r="L420" s="180" t="str">
        <f>IF($AC420="x1",IF(AND($H420=Basisblatt!$A$11,$J420&gt;=$E$8),Basisblatt!$A$85,Basisblatt!$A$84),"")</f>
        <v/>
      </c>
      <c r="M420" s="145"/>
      <c r="N420" s="145"/>
      <c r="O420" s="145"/>
      <c r="P420" s="178"/>
      <c r="Q420" s="181"/>
      <c r="R420" s="180" t="str">
        <f>IF($AC420="x1",IF(AND($H420=Basisblatt!$A$10,OR($J420&gt;=$E$8,$J420&gt;$E$10)),Basisblatt!$A$85,Basisblatt!$A$84),"")</f>
        <v/>
      </c>
      <c r="S420" s="145"/>
      <c r="T420" s="145"/>
      <c r="U420" s="145"/>
      <c r="V420" s="145"/>
      <c r="W420" s="178"/>
      <c r="X420" s="181"/>
      <c r="Y420" s="180" t="str">
        <f>IF(AND($AC420="x1",$L420=Basisblatt!$A$85),IF(OR($M420=Basisblatt!$A$38,AND($N420&lt;&gt;"",$N420&lt;=$AF420),$O420=Basisblatt!$A$43,AND($J420&lt;=$E$9,$P420=Basisblatt!$A$47))=TRUE,"ja","nein"),"")</f>
        <v/>
      </c>
      <c r="Z420" s="174"/>
      <c r="AA420" s="102" t="str">
        <f>IF(AND($AC420="x1",$R420=Basisblatt!$A$85),IF(OR(OR($S420=Basisblatt!$A$51,$S420=Basisblatt!$A$52,$S420=Basisblatt!$A$53,$S420=Basisblatt!$A$54,$S420=Basisblatt!$A$55),AND($T420&lt;&gt;"",$T420&lt;=AG420),AND(U420&lt;&gt;"",$U420&lt;=AH420),$V420=Basisblatt!$A447,$W420=Basisblatt!$A$47)=TRUE,"ja","nein"),"")</f>
        <v/>
      </c>
      <c r="AB420" s="102"/>
      <c r="AC420" s="175" t="str">
        <f t="shared" si="6"/>
        <v>x2</v>
      </c>
      <c r="AD420" s="161"/>
      <c r="AE420" s="19"/>
      <c r="AF420" s="106" t="str">
        <f>IF(AND($AC420="x1",$L420=Basisblatt!$A$85),VLOOKUP($G420,Basisblatt!$A$2:$B$5,2,FALSE),"")</f>
        <v/>
      </c>
      <c r="AG420" s="102" t="str">
        <f>IF(AND($AC420="x1",$R420=Basisblatt!$A$85),Basisblatt!$B$68,"")</f>
        <v/>
      </c>
      <c r="AH420" s="175" t="str">
        <f>IF(AND($AC420="x1",$R420=Basisblatt!$A$85),Basisblatt!$B$69,"")</f>
        <v/>
      </c>
    </row>
    <row r="421" spans="1:34" x14ac:dyDescent="0.25">
      <c r="A421" s="107" t="str">
        <f>IF($AC421="x2","",IF($AC421="x1",IF(OR($L421=Basisblatt!$A$84,$Y421="ja"),"ja","nein"),"N/A"))</f>
        <v/>
      </c>
      <c r="B421" s="192" t="str">
        <f>IF($AC421="x2","",IF($AC421="x1",IF(OR($R421=Basisblatt!$A$84,$AA421="ja"),"ja","nein"),"N/A"))</f>
        <v/>
      </c>
      <c r="C421" s="188"/>
      <c r="D421" s="194"/>
      <c r="E421" s="144"/>
      <c r="F421" s="144"/>
      <c r="G421" s="145"/>
      <c r="H421" s="145"/>
      <c r="I421" s="145"/>
      <c r="J421" s="186"/>
      <c r="K421" s="181"/>
      <c r="L421" s="180" t="str">
        <f>IF($AC421="x1",IF(AND($H421=Basisblatt!$A$11,$J421&gt;=$E$8),Basisblatt!$A$85,Basisblatt!$A$84),"")</f>
        <v/>
      </c>
      <c r="M421" s="145"/>
      <c r="N421" s="145"/>
      <c r="O421" s="145"/>
      <c r="P421" s="178"/>
      <c r="Q421" s="181"/>
      <c r="R421" s="180" t="str">
        <f>IF($AC421="x1",IF(AND($H421=Basisblatt!$A$10,OR($J421&gt;=$E$8,$J421&gt;$E$10)),Basisblatt!$A$85,Basisblatt!$A$84),"")</f>
        <v/>
      </c>
      <c r="S421" s="145"/>
      <c r="T421" s="145"/>
      <c r="U421" s="145"/>
      <c r="V421" s="145"/>
      <c r="W421" s="178"/>
      <c r="X421" s="181"/>
      <c r="Y421" s="180" t="str">
        <f>IF(AND($AC421="x1",$L421=Basisblatt!$A$85),IF(OR($M421=Basisblatt!$A$38,AND($N421&lt;&gt;"",$N421&lt;=$AF421),$O421=Basisblatt!$A$43,AND($J421&lt;=$E$9,$P421=Basisblatt!$A$47))=TRUE,"ja","nein"),"")</f>
        <v/>
      </c>
      <c r="Z421" s="174"/>
      <c r="AA421" s="102" t="str">
        <f>IF(AND($AC421="x1",$R421=Basisblatt!$A$85),IF(OR(OR($S421=Basisblatt!$A$51,$S421=Basisblatt!$A$52,$S421=Basisblatt!$A$53,$S421=Basisblatt!$A$54,$S421=Basisblatt!$A$55),AND($T421&lt;&gt;"",$T421&lt;=AG421),AND(U421&lt;&gt;"",$U421&lt;=AH421),$V421=Basisblatt!$A448,$W421=Basisblatt!$A$47)=TRUE,"ja","nein"),"")</f>
        <v/>
      </c>
      <c r="AB421" s="102"/>
      <c r="AC421" s="175" t="str">
        <f t="shared" si="6"/>
        <v>x2</v>
      </c>
      <c r="AD421" s="161"/>
      <c r="AE421" s="19"/>
      <c r="AF421" s="106" t="str">
        <f>IF(AND($AC421="x1",$L421=Basisblatt!$A$85),VLOOKUP($G421,Basisblatt!$A$2:$B$5,2,FALSE),"")</f>
        <v/>
      </c>
      <c r="AG421" s="102" t="str">
        <f>IF(AND($AC421="x1",$R421=Basisblatt!$A$85),Basisblatt!$B$68,"")</f>
        <v/>
      </c>
      <c r="AH421" s="175" t="str">
        <f>IF(AND($AC421="x1",$R421=Basisblatt!$A$85),Basisblatt!$B$69,"")</f>
        <v/>
      </c>
    </row>
    <row r="422" spans="1:34" x14ac:dyDescent="0.25">
      <c r="A422" s="107" t="str">
        <f>IF($AC422="x2","",IF($AC422="x1",IF(OR($L422=Basisblatt!$A$84,$Y422="ja"),"ja","nein"),"N/A"))</f>
        <v/>
      </c>
      <c r="B422" s="192" t="str">
        <f>IF($AC422="x2","",IF($AC422="x1",IF(OR($R422=Basisblatt!$A$84,$AA422="ja"),"ja","nein"),"N/A"))</f>
        <v/>
      </c>
      <c r="C422" s="188"/>
      <c r="D422" s="194"/>
      <c r="E422" s="144"/>
      <c r="F422" s="144"/>
      <c r="G422" s="145"/>
      <c r="H422" s="145"/>
      <c r="I422" s="145"/>
      <c r="J422" s="186"/>
      <c r="K422" s="181"/>
      <c r="L422" s="180" t="str">
        <f>IF($AC422="x1",IF(AND($H422=Basisblatt!$A$11,$J422&gt;=$E$8),Basisblatt!$A$85,Basisblatt!$A$84),"")</f>
        <v/>
      </c>
      <c r="M422" s="145"/>
      <c r="N422" s="145"/>
      <c r="O422" s="145"/>
      <c r="P422" s="178"/>
      <c r="Q422" s="181"/>
      <c r="R422" s="180" t="str">
        <f>IF($AC422="x1",IF(AND($H422=Basisblatt!$A$10,OR($J422&gt;=$E$8,$J422&gt;$E$10)),Basisblatt!$A$85,Basisblatt!$A$84),"")</f>
        <v/>
      </c>
      <c r="S422" s="145"/>
      <c r="T422" s="145"/>
      <c r="U422" s="145"/>
      <c r="V422" s="145"/>
      <c r="W422" s="178"/>
      <c r="X422" s="181"/>
      <c r="Y422" s="180" t="str">
        <f>IF(AND($AC422="x1",$L422=Basisblatt!$A$85),IF(OR($M422=Basisblatt!$A$38,AND($N422&lt;&gt;"",$N422&lt;=$AF422),$O422=Basisblatt!$A$43,AND($J422&lt;=$E$9,$P422=Basisblatt!$A$47))=TRUE,"ja","nein"),"")</f>
        <v/>
      </c>
      <c r="Z422" s="174"/>
      <c r="AA422" s="102" t="str">
        <f>IF(AND($AC422="x1",$R422=Basisblatt!$A$85),IF(OR(OR($S422=Basisblatt!$A$51,$S422=Basisblatt!$A$52,$S422=Basisblatt!$A$53,$S422=Basisblatt!$A$54,$S422=Basisblatt!$A$55),AND($T422&lt;&gt;"",$T422&lt;=AG422),AND(U422&lt;&gt;"",$U422&lt;=AH422),$V422=Basisblatt!$A449,$W422=Basisblatt!$A$47)=TRUE,"ja","nein"),"")</f>
        <v/>
      </c>
      <c r="AB422" s="102"/>
      <c r="AC422" s="175" t="str">
        <f t="shared" si="6"/>
        <v>x2</v>
      </c>
      <c r="AD422" s="161"/>
      <c r="AE422" s="19"/>
      <c r="AF422" s="106" t="str">
        <f>IF(AND($AC422="x1",$L422=Basisblatt!$A$85),VLOOKUP($G422,Basisblatt!$A$2:$B$5,2,FALSE),"")</f>
        <v/>
      </c>
      <c r="AG422" s="102" t="str">
        <f>IF(AND($AC422="x1",$R422=Basisblatt!$A$85),Basisblatt!$B$68,"")</f>
        <v/>
      </c>
      <c r="AH422" s="175" t="str">
        <f>IF(AND($AC422="x1",$R422=Basisblatt!$A$85),Basisblatt!$B$69,"")</f>
        <v/>
      </c>
    </row>
    <row r="423" spans="1:34" x14ac:dyDescent="0.25">
      <c r="A423" s="107" t="str">
        <f>IF($AC423="x2","",IF($AC423="x1",IF(OR($L423=Basisblatt!$A$84,$Y423="ja"),"ja","nein"),"N/A"))</f>
        <v/>
      </c>
      <c r="B423" s="192" t="str">
        <f>IF($AC423="x2","",IF($AC423="x1",IF(OR($R423=Basisblatt!$A$84,$AA423="ja"),"ja","nein"),"N/A"))</f>
        <v/>
      </c>
      <c r="C423" s="188"/>
      <c r="D423" s="194"/>
      <c r="E423" s="144"/>
      <c r="F423" s="144"/>
      <c r="G423" s="145"/>
      <c r="H423" s="145"/>
      <c r="I423" s="145"/>
      <c r="J423" s="186"/>
      <c r="K423" s="181"/>
      <c r="L423" s="180" t="str">
        <f>IF($AC423="x1",IF(AND($H423=Basisblatt!$A$11,$J423&gt;=$E$8),Basisblatt!$A$85,Basisblatt!$A$84),"")</f>
        <v/>
      </c>
      <c r="M423" s="145"/>
      <c r="N423" s="145"/>
      <c r="O423" s="145"/>
      <c r="P423" s="178"/>
      <c r="Q423" s="181"/>
      <c r="R423" s="180" t="str">
        <f>IF($AC423="x1",IF(AND($H423=Basisblatt!$A$10,OR($J423&gt;=$E$8,$J423&gt;$E$10)),Basisblatt!$A$85,Basisblatt!$A$84),"")</f>
        <v/>
      </c>
      <c r="S423" s="145"/>
      <c r="T423" s="145"/>
      <c r="U423" s="145"/>
      <c r="V423" s="145"/>
      <c r="W423" s="178"/>
      <c r="X423" s="181"/>
      <c r="Y423" s="180" t="str">
        <f>IF(AND($AC423="x1",$L423=Basisblatt!$A$85),IF(OR($M423=Basisblatt!$A$38,AND($N423&lt;&gt;"",$N423&lt;=$AF423),$O423=Basisblatt!$A$43,AND($J423&lt;=$E$9,$P423=Basisblatt!$A$47))=TRUE,"ja","nein"),"")</f>
        <v/>
      </c>
      <c r="Z423" s="174"/>
      <c r="AA423" s="102" t="str">
        <f>IF(AND($AC423="x1",$R423=Basisblatt!$A$85),IF(OR(OR($S423=Basisblatt!$A$51,$S423=Basisblatt!$A$52,$S423=Basisblatt!$A$53,$S423=Basisblatt!$A$54,$S423=Basisblatt!$A$55),AND($T423&lt;&gt;"",$T423&lt;=AG423),AND(U423&lt;&gt;"",$U423&lt;=AH423),$V423=Basisblatt!$A450,$W423=Basisblatt!$A$47)=TRUE,"ja","nein"),"")</f>
        <v/>
      </c>
      <c r="AB423" s="102"/>
      <c r="AC423" s="175" t="str">
        <f t="shared" si="6"/>
        <v>x2</v>
      </c>
      <c r="AD423" s="161"/>
      <c r="AE423" s="19"/>
      <c r="AF423" s="106" t="str">
        <f>IF(AND($AC423="x1",$L423=Basisblatt!$A$85),VLOOKUP($G423,Basisblatt!$A$2:$B$5,2,FALSE),"")</f>
        <v/>
      </c>
      <c r="AG423" s="102" t="str">
        <f>IF(AND($AC423="x1",$R423=Basisblatt!$A$85),Basisblatt!$B$68,"")</f>
        <v/>
      </c>
      <c r="AH423" s="175" t="str">
        <f>IF(AND($AC423="x1",$R423=Basisblatt!$A$85),Basisblatt!$B$69,"")</f>
        <v/>
      </c>
    </row>
    <row r="424" spans="1:34" x14ac:dyDescent="0.25">
      <c r="A424" s="107" t="str">
        <f>IF($AC424="x2","",IF($AC424="x1",IF(OR($L424=Basisblatt!$A$84,$Y424="ja"),"ja","nein"),"N/A"))</f>
        <v/>
      </c>
      <c r="B424" s="192" t="str">
        <f>IF($AC424="x2","",IF($AC424="x1",IF(OR($R424=Basisblatt!$A$84,$AA424="ja"),"ja","nein"),"N/A"))</f>
        <v/>
      </c>
      <c r="C424" s="188"/>
      <c r="D424" s="194"/>
      <c r="E424" s="144"/>
      <c r="F424" s="144"/>
      <c r="G424" s="145"/>
      <c r="H424" s="145"/>
      <c r="I424" s="145"/>
      <c r="J424" s="186"/>
      <c r="K424" s="181"/>
      <c r="L424" s="180" t="str">
        <f>IF($AC424="x1",IF(AND($H424=Basisblatt!$A$11,$J424&gt;=$E$8),Basisblatt!$A$85,Basisblatt!$A$84),"")</f>
        <v/>
      </c>
      <c r="M424" s="145"/>
      <c r="N424" s="145"/>
      <c r="O424" s="145"/>
      <c r="P424" s="178"/>
      <c r="Q424" s="181"/>
      <c r="R424" s="180" t="str">
        <f>IF($AC424="x1",IF(AND($H424=Basisblatt!$A$10,OR($J424&gt;=$E$8,$J424&gt;$E$10)),Basisblatt!$A$85,Basisblatt!$A$84),"")</f>
        <v/>
      </c>
      <c r="S424" s="145"/>
      <c r="T424" s="145"/>
      <c r="U424" s="145"/>
      <c r="V424" s="145"/>
      <c r="W424" s="178"/>
      <c r="X424" s="181"/>
      <c r="Y424" s="180" t="str">
        <f>IF(AND($AC424="x1",$L424=Basisblatt!$A$85),IF(OR($M424=Basisblatt!$A$38,AND($N424&lt;&gt;"",$N424&lt;=$AF424),$O424=Basisblatt!$A$43,AND($J424&lt;=$E$9,$P424=Basisblatt!$A$47))=TRUE,"ja","nein"),"")</f>
        <v/>
      </c>
      <c r="Z424" s="174"/>
      <c r="AA424" s="102" t="str">
        <f>IF(AND($AC424="x1",$R424=Basisblatt!$A$85),IF(OR(OR($S424=Basisblatt!$A$51,$S424=Basisblatt!$A$52,$S424=Basisblatt!$A$53,$S424=Basisblatt!$A$54,$S424=Basisblatt!$A$55),AND($T424&lt;&gt;"",$T424&lt;=AG424),AND(U424&lt;&gt;"",$U424&lt;=AH424),$V424=Basisblatt!$A451,$W424=Basisblatt!$A$47)=TRUE,"ja","nein"),"")</f>
        <v/>
      </c>
      <c r="AB424" s="102"/>
      <c r="AC424" s="175" t="str">
        <f t="shared" si="6"/>
        <v>x2</v>
      </c>
      <c r="AD424" s="161"/>
      <c r="AE424" s="19"/>
      <c r="AF424" s="106" t="str">
        <f>IF(AND($AC424="x1",$L424=Basisblatt!$A$85),VLOOKUP($G424,Basisblatt!$A$2:$B$5,2,FALSE),"")</f>
        <v/>
      </c>
      <c r="AG424" s="102" t="str">
        <f>IF(AND($AC424="x1",$R424=Basisblatt!$A$85),Basisblatt!$B$68,"")</f>
        <v/>
      </c>
      <c r="AH424" s="175" t="str">
        <f>IF(AND($AC424="x1",$R424=Basisblatt!$A$85),Basisblatt!$B$69,"")</f>
        <v/>
      </c>
    </row>
    <row r="425" spans="1:34" x14ac:dyDescent="0.25">
      <c r="A425" s="107" t="str">
        <f>IF($AC425="x2","",IF($AC425="x1",IF(OR($L425=Basisblatt!$A$84,$Y425="ja"),"ja","nein"),"N/A"))</f>
        <v/>
      </c>
      <c r="B425" s="192" t="str">
        <f>IF($AC425="x2","",IF($AC425="x1",IF(OR($R425=Basisblatt!$A$84,$AA425="ja"),"ja","nein"),"N/A"))</f>
        <v/>
      </c>
      <c r="C425" s="188"/>
      <c r="D425" s="194"/>
      <c r="E425" s="144"/>
      <c r="F425" s="144"/>
      <c r="G425" s="145"/>
      <c r="H425" s="145"/>
      <c r="I425" s="145"/>
      <c r="J425" s="186"/>
      <c r="K425" s="181"/>
      <c r="L425" s="180" t="str">
        <f>IF($AC425="x1",IF(AND($H425=Basisblatt!$A$11,$J425&gt;=$E$8),Basisblatt!$A$85,Basisblatt!$A$84),"")</f>
        <v/>
      </c>
      <c r="M425" s="145"/>
      <c r="N425" s="145"/>
      <c r="O425" s="145"/>
      <c r="P425" s="178"/>
      <c r="Q425" s="181"/>
      <c r="R425" s="180" t="str">
        <f>IF($AC425="x1",IF(AND($H425=Basisblatt!$A$10,OR($J425&gt;=$E$8,$J425&gt;$E$10)),Basisblatt!$A$85,Basisblatt!$A$84),"")</f>
        <v/>
      </c>
      <c r="S425" s="145"/>
      <c r="T425" s="145"/>
      <c r="U425" s="145"/>
      <c r="V425" s="145"/>
      <c r="W425" s="178"/>
      <c r="X425" s="181"/>
      <c r="Y425" s="180" t="str">
        <f>IF(AND($AC425="x1",$L425=Basisblatt!$A$85),IF(OR($M425=Basisblatt!$A$38,AND($N425&lt;&gt;"",$N425&lt;=$AF425),$O425=Basisblatt!$A$43,AND($J425&lt;=$E$9,$P425=Basisblatt!$A$47))=TRUE,"ja","nein"),"")</f>
        <v/>
      </c>
      <c r="Z425" s="174"/>
      <c r="AA425" s="102" t="str">
        <f>IF(AND($AC425="x1",$R425=Basisblatt!$A$85),IF(OR(OR($S425=Basisblatt!$A$51,$S425=Basisblatt!$A$52,$S425=Basisblatt!$A$53,$S425=Basisblatt!$A$54,$S425=Basisblatt!$A$55),AND($T425&lt;&gt;"",$T425&lt;=AG425),AND(U425&lt;&gt;"",$U425&lt;=AH425),$V425=Basisblatt!$A452,$W425=Basisblatt!$A$47)=TRUE,"ja","nein"),"")</f>
        <v/>
      </c>
      <c r="AB425" s="102"/>
      <c r="AC425" s="175" t="str">
        <f t="shared" si="6"/>
        <v>x2</v>
      </c>
      <c r="AD425" s="161"/>
      <c r="AE425" s="19"/>
      <c r="AF425" s="106" t="str">
        <f>IF(AND($AC425="x1",$L425=Basisblatt!$A$85),VLOOKUP($G425,Basisblatt!$A$2:$B$5,2,FALSE),"")</f>
        <v/>
      </c>
      <c r="AG425" s="102" t="str">
        <f>IF(AND($AC425="x1",$R425=Basisblatt!$A$85),Basisblatt!$B$68,"")</f>
        <v/>
      </c>
      <c r="AH425" s="175" t="str">
        <f>IF(AND($AC425="x1",$R425=Basisblatt!$A$85),Basisblatt!$B$69,"")</f>
        <v/>
      </c>
    </row>
    <row r="426" spans="1:34" x14ac:dyDescent="0.25">
      <c r="A426" s="107" t="str">
        <f>IF($AC426="x2","",IF($AC426="x1",IF(OR($L426=Basisblatt!$A$84,$Y426="ja"),"ja","nein"),"N/A"))</f>
        <v/>
      </c>
      <c r="B426" s="192" t="str">
        <f>IF($AC426="x2","",IF($AC426="x1",IF(OR($R426=Basisblatt!$A$84,$AA426="ja"),"ja","nein"),"N/A"))</f>
        <v/>
      </c>
      <c r="C426" s="188"/>
      <c r="D426" s="194"/>
      <c r="E426" s="144"/>
      <c r="F426" s="144"/>
      <c r="G426" s="145"/>
      <c r="H426" s="145"/>
      <c r="I426" s="145"/>
      <c r="J426" s="186"/>
      <c r="K426" s="181"/>
      <c r="L426" s="180" t="str">
        <f>IF($AC426="x1",IF(AND($H426=Basisblatt!$A$11,$J426&gt;=$E$8),Basisblatt!$A$85,Basisblatt!$A$84),"")</f>
        <v/>
      </c>
      <c r="M426" s="145"/>
      <c r="N426" s="145"/>
      <c r="O426" s="145"/>
      <c r="P426" s="178"/>
      <c r="Q426" s="181"/>
      <c r="R426" s="180" t="str">
        <f>IF($AC426="x1",IF(AND($H426=Basisblatt!$A$10,OR($J426&gt;=$E$8,$J426&gt;$E$10)),Basisblatt!$A$85,Basisblatt!$A$84),"")</f>
        <v/>
      </c>
      <c r="S426" s="145"/>
      <c r="T426" s="145"/>
      <c r="U426" s="145"/>
      <c r="V426" s="145"/>
      <c r="W426" s="178"/>
      <c r="X426" s="181"/>
      <c r="Y426" s="180" t="str">
        <f>IF(AND($AC426="x1",$L426=Basisblatt!$A$85),IF(OR($M426=Basisblatt!$A$38,AND($N426&lt;&gt;"",$N426&lt;=$AF426),$O426=Basisblatt!$A$43,AND($J426&lt;=$E$9,$P426=Basisblatt!$A$47))=TRUE,"ja","nein"),"")</f>
        <v/>
      </c>
      <c r="Z426" s="174"/>
      <c r="AA426" s="102" t="str">
        <f>IF(AND($AC426="x1",$R426=Basisblatt!$A$85),IF(OR(OR($S426=Basisblatt!$A$51,$S426=Basisblatt!$A$52,$S426=Basisblatt!$A$53,$S426=Basisblatt!$A$54,$S426=Basisblatt!$A$55),AND($T426&lt;&gt;"",$T426&lt;=AG426),AND(U426&lt;&gt;"",$U426&lt;=AH426),$V426=Basisblatt!$A453,$W426=Basisblatt!$A$47)=TRUE,"ja","nein"),"")</f>
        <v/>
      </c>
      <c r="AB426" s="102"/>
      <c r="AC426" s="175" t="str">
        <f t="shared" si="6"/>
        <v>x2</v>
      </c>
      <c r="AD426" s="161"/>
      <c r="AE426" s="19"/>
      <c r="AF426" s="106" t="str">
        <f>IF(AND($AC426="x1",$L426=Basisblatt!$A$85),VLOOKUP($G426,Basisblatt!$A$2:$B$5,2,FALSE),"")</f>
        <v/>
      </c>
      <c r="AG426" s="102" t="str">
        <f>IF(AND($AC426="x1",$R426=Basisblatt!$A$85),Basisblatt!$B$68,"")</f>
        <v/>
      </c>
      <c r="AH426" s="175" t="str">
        <f>IF(AND($AC426="x1",$R426=Basisblatt!$A$85),Basisblatt!$B$69,"")</f>
        <v/>
      </c>
    </row>
    <row r="427" spans="1:34" x14ac:dyDescent="0.25">
      <c r="A427" s="107" t="str">
        <f>IF($AC427="x2","",IF($AC427="x1",IF(OR($L427=Basisblatt!$A$84,$Y427="ja"),"ja","nein"),"N/A"))</f>
        <v/>
      </c>
      <c r="B427" s="192" t="str">
        <f>IF($AC427="x2","",IF($AC427="x1",IF(OR($R427=Basisblatt!$A$84,$AA427="ja"),"ja","nein"),"N/A"))</f>
        <v/>
      </c>
      <c r="C427" s="188"/>
      <c r="D427" s="194"/>
      <c r="E427" s="144"/>
      <c r="F427" s="144"/>
      <c r="G427" s="145"/>
      <c r="H427" s="145"/>
      <c r="I427" s="145"/>
      <c r="J427" s="186"/>
      <c r="K427" s="181"/>
      <c r="L427" s="180" t="str">
        <f>IF($AC427="x1",IF(AND($H427=Basisblatt!$A$11,$J427&gt;=$E$8),Basisblatt!$A$85,Basisblatt!$A$84),"")</f>
        <v/>
      </c>
      <c r="M427" s="145"/>
      <c r="N427" s="145"/>
      <c r="O427" s="145"/>
      <c r="P427" s="178"/>
      <c r="Q427" s="181"/>
      <c r="R427" s="180" t="str">
        <f>IF($AC427="x1",IF(AND($H427=Basisblatt!$A$10,OR($J427&gt;=$E$8,$J427&gt;$E$10)),Basisblatt!$A$85,Basisblatt!$A$84),"")</f>
        <v/>
      </c>
      <c r="S427" s="145"/>
      <c r="T427" s="145"/>
      <c r="U427" s="145"/>
      <c r="V427" s="145"/>
      <c r="W427" s="178"/>
      <c r="X427" s="181"/>
      <c r="Y427" s="180" t="str">
        <f>IF(AND($AC427="x1",$L427=Basisblatt!$A$85),IF(OR($M427=Basisblatt!$A$38,AND($N427&lt;&gt;"",$N427&lt;=$AF427),$O427=Basisblatt!$A$43,AND($J427&lt;=$E$9,$P427=Basisblatt!$A$47))=TRUE,"ja","nein"),"")</f>
        <v/>
      </c>
      <c r="Z427" s="174"/>
      <c r="AA427" s="102" t="str">
        <f>IF(AND($AC427="x1",$R427=Basisblatt!$A$85),IF(OR(OR($S427=Basisblatt!$A$51,$S427=Basisblatt!$A$52,$S427=Basisblatt!$A$53,$S427=Basisblatt!$A$54,$S427=Basisblatt!$A$55),AND($T427&lt;&gt;"",$T427&lt;=AG427),AND(U427&lt;&gt;"",$U427&lt;=AH427),$V427=Basisblatt!$A454,$W427=Basisblatt!$A$47)=TRUE,"ja","nein"),"")</f>
        <v/>
      </c>
      <c r="AB427" s="102"/>
      <c r="AC427" s="175" t="str">
        <f t="shared" si="6"/>
        <v>x2</v>
      </c>
      <c r="AD427" s="161"/>
      <c r="AE427" s="19"/>
      <c r="AF427" s="106" t="str">
        <f>IF(AND($AC427="x1",$L427=Basisblatt!$A$85),VLOOKUP($G427,Basisblatt!$A$2:$B$5,2,FALSE),"")</f>
        <v/>
      </c>
      <c r="AG427" s="102" t="str">
        <f>IF(AND($AC427="x1",$R427=Basisblatt!$A$85),Basisblatt!$B$68,"")</f>
        <v/>
      </c>
      <c r="AH427" s="175" t="str">
        <f>IF(AND($AC427="x1",$R427=Basisblatt!$A$85),Basisblatt!$B$69,"")</f>
        <v/>
      </c>
    </row>
    <row r="428" spans="1:34" x14ac:dyDescent="0.25">
      <c r="A428" s="107" t="str">
        <f>IF($AC428="x2","",IF($AC428="x1",IF(OR($L428=Basisblatt!$A$84,$Y428="ja"),"ja","nein"),"N/A"))</f>
        <v/>
      </c>
      <c r="B428" s="192" t="str">
        <f>IF($AC428="x2","",IF($AC428="x1",IF(OR($R428=Basisblatt!$A$84,$AA428="ja"),"ja","nein"),"N/A"))</f>
        <v/>
      </c>
      <c r="C428" s="188"/>
      <c r="D428" s="194"/>
      <c r="E428" s="144"/>
      <c r="F428" s="144"/>
      <c r="G428" s="145"/>
      <c r="H428" s="145"/>
      <c r="I428" s="145"/>
      <c r="J428" s="186"/>
      <c r="K428" s="181"/>
      <c r="L428" s="180" t="str">
        <f>IF($AC428="x1",IF(AND($H428=Basisblatt!$A$11,$J428&gt;=$E$8),Basisblatt!$A$85,Basisblatt!$A$84),"")</f>
        <v/>
      </c>
      <c r="M428" s="145"/>
      <c r="N428" s="145"/>
      <c r="O428" s="145"/>
      <c r="P428" s="178"/>
      <c r="Q428" s="181"/>
      <c r="R428" s="180" t="str">
        <f>IF($AC428="x1",IF(AND($H428=Basisblatt!$A$10,OR($J428&gt;=$E$8,$J428&gt;$E$10)),Basisblatt!$A$85,Basisblatt!$A$84),"")</f>
        <v/>
      </c>
      <c r="S428" s="145"/>
      <c r="T428" s="145"/>
      <c r="U428" s="145"/>
      <c r="V428" s="145"/>
      <c r="W428" s="178"/>
      <c r="X428" s="181"/>
      <c r="Y428" s="180" t="str">
        <f>IF(AND($AC428="x1",$L428=Basisblatt!$A$85),IF(OR($M428=Basisblatt!$A$38,AND($N428&lt;&gt;"",$N428&lt;=$AF428),$O428=Basisblatt!$A$43,AND($J428&lt;=$E$9,$P428=Basisblatt!$A$47))=TRUE,"ja","nein"),"")</f>
        <v/>
      </c>
      <c r="Z428" s="174"/>
      <c r="AA428" s="102" t="str">
        <f>IF(AND($AC428="x1",$R428=Basisblatt!$A$85),IF(OR(OR($S428=Basisblatt!$A$51,$S428=Basisblatt!$A$52,$S428=Basisblatt!$A$53,$S428=Basisblatt!$A$54,$S428=Basisblatt!$A$55),AND($T428&lt;&gt;"",$T428&lt;=AG428),AND(U428&lt;&gt;"",$U428&lt;=AH428),$V428=Basisblatt!$A455,$W428=Basisblatt!$A$47)=TRUE,"ja","nein"),"")</f>
        <v/>
      </c>
      <c r="AB428" s="102"/>
      <c r="AC428" s="175" t="str">
        <f t="shared" si="6"/>
        <v>x2</v>
      </c>
      <c r="AD428" s="161"/>
      <c r="AE428" s="19"/>
      <c r="AF428" s="106" t="str">
        <f>IF(AND($AC428="x1",$L428=Basisblatt!$A$85),VLOOKUP($G428,Basisblatt!$A$2:$B$5,2,FALSE),"")</f>
        <v/>
      </c>
      <c r="AG428" s="102" t="str">
        <f>IF(AND($AC428="x1",$R428=Basisblatt!$A$85),Basisblatt!$B$68,"")</f>
        <v/>
      </c>
      <c r="AH428" s="175" t="str">
        <f>IF(AND($AC428="x1",$R428=Basisblatt!$A$85),Basisblatt!$B$69,"")</f>
        <v/>
      </c>
    </row>
    <row r="429" spans="1:34" x14ac:dyDescent="0.25">
      <c r="A429" s="107" t="str">
        <f>IF($AC429="x2","",IF($AC429="x1",IF(OR($L429=Basisblatt!$A$84,$Y429="ja"),"ja","nein"),"N/A"))</f>
        <v/>
      </c>
      <c r="B429" s="192" t="str">
        <f>IF($AC429="x2","",IF($AC429="x1",IF(OR($R429=Basisblatt!$A$84,$AA429="ja"),"ja","nein"),"N/A"))</f>
        <v/>
      </c>
      <c r="C429" s="188"/>
      <c r="D429" s="194"/>
      <c r="E429" s="144"/>
      <c r="F429" s="144"/>
      <c r="G429" s="145"/>
      <c r="H429" s="145"/>
      <c r="I429" s="145"/>
      <c r="J429" s="186"/>
      <c r="K429" s="181"/>
      <c r="L429" s="180" t="str">
        <f>IF($AC429="x1",IF(AND($H429=Basisblatt!$A$11,$J429&gt;=$E$8),Basisblatt!$A$85,Basisblatt!$A$84),"")</f>
        <v/>
      </c>
      <c r="M429" s="145"/>
      <c r="N429" s="145"/>
      <c r="O429" s="145"/>
      <c r="P429" s="178"/>
      <c r="Q429" s="181"/>
      <c r="R429" s="180" t="str">
        <f>IF($AC429="x1",IF(AND($H429=Basisblatt!$A$10,OR($J429&gt;=$E$8,$J429&gt;$E$10)),Basisblatt!$A$85,Basisblatt!$A$84),"")</f>
        <v/>
      </c>
      <c r="S429" s="145"/>
      <c r="T429" s="145"/>
      <c r="U429" s="145"/>
      <c r="V429" s="145"/>
      <c r="W429" s="178"/>
      <c r="X429" s="181"/>
      <c r="Y429" s="180" t="str">
        <f>IF(AND($AC429="x1",$L429=Basisblatt!$A$85),IF(OR($M429=Basisblatt!$A$38,AND($N429&lt;&gt;"",$N429&lt;=$AF429),$O429=Basisblatt!$A$43,AND($J429&lt;=$E$9,$P429=Basisblatt!$A$47))=TRUE,"ja","nein"),"")</f>
        <v/>
      </c>
      <c r="Z429" s="174"/>
      <c r="AA429" s="102" t="str">
        <f>IF(AND($AC429="x1",$R429=Basisblatt!$A$85),IF(OR(OR($S429=Basisblatt!$A$51,$S429=Basisblatt!$A$52,$S429=Basisblatt!$A$53,$S429=Basisblatt!$A$54,$S429=Basisblatt!$A$55),AND($T429&lt;&gt;"",$T429&lt;=AG429),AND(U429&lt;&gt;"",$U429&lt;=AH429),$V429=Basisblatt!$A456,$W429=Basisblatt!$A$47)=TRUE,"ja","nein"),"")</f>
        <v/>
      </c>
      <c r="AB429" s="102"/>
      <c r="AC429" s="175" t="str">
        <f t="shared" si="6"/>
        <v>x2</v>
      </c>
      <c r="AD429" s="161"/>
      <c r="AE429" s="19"/>
      <c r="AF429" s="106" t="str">
        <f>IF(AND($AC429="x1",$L429=Basisblatt!$A$85),VLOOKUP($G429,Basisblatt!$A$2:$B$5,2,FALSE),"")</f>
        <v/>
      </c>
      <c r="AG429" s="102" t="str">
        <f>IF(AND($AC429="x1",$R429=Basisblatt!$A$85),Basisblatt!$B$68,"")</f>
        <v/>
      </c>
      <c r="AH429" s="175" t="str">
        <f>IF(AND($AC429="x1",$R429=Basisblatt!$A$85),Basisblatt!$B$69,"")</f>
        <v/>
      </c>
    </row>
    <row r="430" spans="1:34" x14ac:dyDescent="0.25">
      <c r="A430" s="107" t="str">
        <f>IF($AC430="x2","",IF($AC430="x1",IF(OR($L430=Basisblatt!$A$84,$Y430="ja"),"ja","nein"),"N/A"))</f>
        <v/>
      </c>
      <c r="B430" s="192" t="str">
        <f>IF($AC430="x2","",IF($AC430="x1",IF(OR($R430=Basisblatt!$A$84,$AA430="ja"),"ja","nein"),"N/A"))</f>
        <v/>
      </c>
      <c r="C430" s="188"/>
      <c r="D430" s="194"/>
      <c r="E430" s="144"/>
      <c r="F430" s="144"/>
      <c r="G430" s="145"/>
      <c r="H430" s="145"/>
      <c r="I430" s="145"/>
      <c r="J430" s="186"/>
      <c r="K430" s="181"/>
      <c r="L430" s="180" t="str">
        <f>IF($AC430="x1",IF(AND($H430=Basisblatt!$A$11,$J430&gt;=$E$8),Basisblatt!$A$85,Basisblatt!$A$84),"")</f>
        <v/>
      </c>
      <c r="M430" s="145"/>
      <c r="N430" s="145"/>
      <c r="O430" s="145"/>
      <c r="P430" s="178"/>
      <c r="Q430" s="181"/>
      <c r="R430" s="180" t="str">
        <f>IF($AC430="x1",IF(AND($H430=Basisblatt!$A$10,OR($J430&gt;=$E$8,$J430&gt;$E$10)),Basisblatt!$A$85,Basisblatt!$A$84),"")</f>
        <v/>
      </c>
      <c r="S430" s="145"/>
      <c r="T430" s="145"/>
      <c r="U430" s="145"/>
      <c r="V430" s="145"/>
      <c r="W430" s="178"/>
      <c r="X430" s="181"/>
      <c r="Y430" s="180" t="str">
        <f>IF(AND($AC430="x1",$L430=Basisblatt!$A$85),IF(OR($M430=Basisblatt!$A$38,AND($N430&lt;&gt;"",$N430&lt;=$AF430),$O430=Basisblatt!$A$43,AND($J430&lt;=$E$9,$P430=Basisblatt!$A$47))=TRUE,"ja","nein"),"")</f>
        <v/>
      </c>
      <c r="Z430" s="174"/>
      <c r="AA430" s="102" t="str">
        <f>IF(AND($AC430="x1",$R430=Basisblatt!$A$85),IF(OR(OR($S430=Basisblatt!$A$51,$S430=Basisblatt!$A$52,$S430=Basisblatt!$A$53,$S430=Basisblatt!$A$54,$S430=Basisblatt!$A$55),AND($T430&lt;&gt;"",$T430&lt;=AG430),AND(U430&lt;&gt;"",$U430&lt;=AH430),$V430=Basisblatt!$A457,$W430=Basisblatt!$A$47)=TRUE,"ja","nein"),"")</f>
        <v/>
      </c>
      <c r="AB430" s="102"/>
      <c r="AC430" s="175" t="str">
        <f t="shared" si="6"/>
        <v>x2</v>
      </c>
      <c r="AD430" s="161"/>
      <c r="AE430" s="19"/>
      <c r="AF430" s="106" t="str">
        <f>IF(AND($AC430="x1",$L430=Basisblatt!$A$85),VLOOKUP($G430,Basisblatt!$A$2:$B$5,2,FALSE),"")</f>
        <v/>
      </c>
      <c r="AG430" s="102" t="str">
        <f>IF(AND($AC430="x1",$R430=Basisblatt!$A$85),Basisblatt!$B$68,"")</f>
        <v/>
      </c>
      <c r="AH430" s="175" t="str">
        <f>IF(AND($AC430="x1",$R430=Basisblatt!$A$85),Basisblatt!$B$69,"")</f>
        <v/>
      </c>
    </row>
    <row r="431" spans="1:34" x14ac:dyDescent="0.25">
      <c r="A431" s="107" t="str">
        <f>IF($AC431="x2","",IF($AC431="x1",IF(OR($L431=Basisblatt!$A$84,$Y431="ja"),"ja","nein"),"N/A"))</f>
        <v/>
      </c>
      <c r="B431" s="192" t="str">
        <f>IF($AC431="x2","",IF($AC431="x1",IF(OR($R431=Basisblatt!$A$84,$AA431="ja"),"ja","nein"),"N/A"))</f>
        <v/>
      </c>
      <c r="C431" s="188"/>
      <c r="D431" s="194"/>
      <c r="E431" s="144"/>
      <c r="F431" s="144"/>
      <c r="G431" s="145"/>
      <c r="H431" s="145"/>
      <c r="I431" s="145"/>
      <c r="J431" s="186"/>
      <c r="K431" s="181"/>
      <c r="L431" s="180" t="str">
        <f>IF($AC431="x1",IF(AND($H431=Basisblatt!$A$11,$J431&gt;=$E$8),Basisblatt!$A$85,Basisblatt!$A$84),"")</f>
        <v/>
      </c>
      <c r="M431" s="145"/>
      <c r="N431" s="145"/>
      <c r="O431" s="145"/>
      <c r="P431" s="178"/>
      <c r="Q431" s="181"/>
      <c r="R431" s="180" t="str">
        <f>IF($AC431="x1",IF(AND($H431=Basisblatt!$A$10,OR($J431&gt;=$E$8,$J431&gt;$E$10)),Basisblatt!$A$85,Basisblatt!$A$84),"")</f>
        <v/>
      </c>
      <c r="S431" s="145"/>
      <c r="T431" s="145"/>
      <c r="U431" s="145"/>
      <c r="V431" s="145"/>
      <c r="W431" s="178"/>
      <c r="X431" s="181"/>
      <c r="Y431" s="180" t="str">
        <f>IF(AND($AC431="x1",$L431=Basisblatt!$A$85),IF(OR($M431=Basisblatt!$A$38,AND($N431&lt;&gt;"",$N431&lt;=$AF431),$O431=Basisblatt!$A$43,AND($J431&lt;=$E$9,$P431=Basisblatt!$A$47))=TRUE,"ja","nein"),"")</f>
        <v/>
      </c>
      <c r="Z431" s="174"/>
      <c r="AA431" s="102" t="str">
        <f>IF(AND($AC431="x1",$R431=Basisblatt!$A$85),IF(OR(OR($S431=Basisblatt!$A$51,$S431=Basisblatt!$A$52,$S431=Basisblatt!$A$53,$S431=Basisblatt!$A$54,$S431=Basisblatt!$A$55),AND($T431&lt;&gt;"",$T431&lt;=AG431),AND(U431&lt;&gt;"",$U431&lt;=AH431),$V431=Basisblatt!$A458,$W431=Basisblatt!$A$47)=TRUE,"ja","nein"),"")</f>
        <v/>
      </c>
      <c r="AB431" s="102"/>
      <c r="AC431" s="175" t="str">
        <f t="shared" si="6"/>
        <v>x2</v>
      </c>
      <c r="AD431" s="161"/>
      <c r="AE431" s="19"/>
      <c r="AF431" s="106" t="str">
        <f>IF(AND($AC431="x1",$L431=Basisblatt!$A$85),VLOOKUP($G431,Basisblatt!$A$2:$B$5,2,FALSE),"")</f>
        <v/>
      </c>
      <c r="AG431" s="102" t="str">
        <f>IF(AND($AC431="x1",$R431=Basisblatt!$A$85),Basisblatt!$B$68,"")</f>
        <v/>
      </c>
      <c r="AH431" s="175" t="str">
        <f>IF(AND($AC431="x1",$R431=Basisblatt!$A$85),Basisblatt!$B$69,"")</f>
        <v/>
      </c>
    </row>
    <row r="432" spans="1:34" x14ac:dyDescent="0.25">
      <c r="A432" s="107" t="str">
        <f>IF($AC432="x2","",IF($AC432="x1",IF(OR($L432=Basisblatt!$A$84,$Y432="ja"),"ja","nein"),"N/A"))</f>
        <v/>
      </c>
      <c r="B432" s="192" t="str">
        <f>IF($AC432="x2","",IF($AC432="x1",IF(OR($R432=Basisblatt!$A$84,$AA432="ja"),"ja","nein"),"N/A"))</f>
        <v/>
      </c>
      <c r="C432" s="188"/>
      <c r="D432" s="194"/>
      <c r="E432" s="144"/>
      <c r="F432" s="144"/>
      <c r="G432" s="145"/>
      <c r="H432" s="145"/>
      <c r="I432" s="145"/>
      <c r="J432" s="186"/>
      <c r="K432" s="181"/>
      <c r="L432" s="180" t="str">
        <f>IF($AC432="x1",IF(AND($H432=Basisblatt!$A$11,$J432&gt;=$E$8),Basisblatt!$A$85,Basisblatt!$A$84),"")</f>
        <v/>
      </c>
      <c r="M432" s="145"/>
      <c r="N432" s="145"/>
      <c r="O432" s="145"/>
      <c r="P432" s="178"/>
      <c r="Q432" s="181"/>
      <c r="R432" s="180" t="str">
        <f>IF($AC432="x1",IF(AND($H432=Basisblatt!$A$10,OR($J432&gt;=$E$8,$J432&gt;$E$10)),Basisblatt!$A$85,Basisblatt!$A$84),"")</f>
        <v/>
      </c>
      <c r="S432" s="145"/>
      <c r="T432" s="145"/>
      <c r="U432" s="145"/>
      <c r="V432" s="145"/>
      <c r="W432" s="178"/>
      <c r="X432" s="181"/>
      <c r="Y432" s="180" t="str">
        <f>IF(AND($AC432="x1",$L432=Basisblatt!$A$85),IF(OR($M432=Basisblatt!$A$38,AND($N432&lt;&gt;"",$N432&lt;=$AF432),$O432=Basisblatt!$A$43,AND($J432&lt;=$E$9,$P432=Basisblatt!$A$47))=TRUE,"ja","nein"),"")</f>
        <v/>
      </c>
      <c r="Z432" s="174"/>
      <c r="AA432" s="102" t="str">
        <f>IF(AND($AC432="x1",$R432=Basisblatt!$A$85),IF(OR(OR($S432=Basisblatt!$A$51,$S432=Basisblatt!$A$52,$S432=Basisblatt!$A$53,$S432=Basisblatt!$A$54,$S432=Basisblatt!$A$55),AND($T432&lt;&gt;"",$T432&lt;=AG432),AND(U432&lt;&gt;"",$U432&lt;=AH432),$V432=Basisblatt!$A459,$W432=Basisblatt!$A$47)=TRUE,"ja","nein"),"")</f>
        <v/>
      </c>
      <c r="AB432" s="102"/>
      <c r="AC432" s="175" t="str">
        <f t="shared" si="6"/>
        <v>x2</v>
      </c>
      <c r="AD432" s="161"/>
      <c r="AE432" s="19"/>
      <c r="AF432" s="106" t="str">
        <f>IF(AND($AC432="x1",$L432=Basisblatt!$A$85),VLOOKUP($G432,Basisblatt!$A$2:$B$5,2,FALSE),"")</f>
        <v/>
      </c>
      <c r="AG432" s="102" t="str">
        <f>IF(AND($AC432="x1",$R432=Basisblatt!$A$85),Basisblatt!$B$68,"")</f>
        <v/>
      </c>
      <c r="AH432" s="175" t="str">
        <f>IF(AND($AC432="x1",$R432=Basisblatt!$A$85),Basisblatt!$B$69,"")</f>
        <v/>
      </c>
    </row>
    <row r="433" spans="1:34" x14ac:dyDescent="0.25">
      <c r="A433" s="107" t="str">
        <f>IF($AC433="x2","",IF($AC433="x1",IF(OR($L433=Basisblatt!$A$84,$Y433="ja"),"ja","nein"),"N/A"))</f>
        <v/>
      </c>
      <c r="B433" s="192" t="str">
        <f>IF($AC433="x2","",IF($AC433="x1",IF(OR($R433=Basisblatt!$A$84,$AA433="ja"),"ja","nein"),"N/A"))</f>
        <v/>
      </c>
      <c r="C433" s="188"/>
      <c r="D433" s="194"/>
      <c r="E433" s="144"/>
      <c r="F433" s="144"/>
      <c r="G433" s="145"/>
      <c r="H433" s="145"/>
      <c r="I433" s="145"/>
      <c r="J433" s="186"/>
      <c r="K433" s="181"/>
      <c r="L433" s="180" t="str">
        <f>IF($AC433="x1",IF(AND($H433=Basisblatt!$A$11,$J433&gt;=$E$8),Basisblatt!$A$85,Basisblatt!$A$84),"")</f>
        <v/>
      </c>
      <c r="M433" s="145"/>
      <c r="N433" s="145"/>
      <c r="O433" s="145"/>
      <c r="P433" s="178"/>
      <c r="Q433" s="181"/>
      <c r="R433" s="180" t="str">
        <f>IF($AC433="x1",IF(AND($H433=Basisblatt!$A$10,OR($J433&gt;=$E$8,$J433&gt;$E$10)),Basisblatt!$A$85,Basisblatt!$A$84),"")</f>
        <v/>
      </c>
      <c r="S433" s="145"/>
      <c r="T433" s="145"/>
      <c r="U433" s="145"/>
      <c r="V433" s="145"/>
      <c r="W433" s="178"/>
      <c r="X433" s="181"/>
      <c r="Y433" s="180" t="str">
        <f>IF(AND($AC433="x1",$L433=Basisblatt!$A$85),IF(OR($M433=Basisblatt!$A$38,AND($N433&lt;&gt;"",$N433&lt;=$AF433),$O433=Basisblatt!$A$43,AND($J433&lt;=$E$9,$P433=Basisblatt!$A$47))=TRUE,"ja","nein"),"")</f>
        <v/>
      </c>
      <c r="Z433" s="174"/>
      <c r="AA433" s="102" t="str">
        <f>IF(AND($AC433="x1",$R433=Basisblatt!$A$85),IF(OR(OR($S433=Basisblatt!$A$51,$S433=Basisblatt!$A$52,$S433=Basisblatt!$A$53,$S433=Basisblatt!$A$54,$S433=Basisblatt!$A$55),AND($T433&lt;&gt;"",$T433&lt;=AG433),AND(U433&lt;&gt;"",$U433&lt;=AH433),$V433=Basisblatt!$A460,$W433=Basisblatt!$A$47)=TRUE,"ja","nein"),"")</f>
        <v/>
      </c>
      <c r="AB433" s="102"/>
      <c r="AC433" s="175" t="str">
        <f t="shared" si="6"/>
        <v>x2</v>
      </c>
      <c r="AD433" s="161"/>
      <c r="AE433" s="19"/>
      <c r="AF433" s="106" t="str">
        <f>IF(AND($AC433="x1",$L433=Basisblatt!$A$85),VLOOKUP($G433,Basisblatt!$A$2:$B$5,2,FALSE),"")</f>
        <v/>
      </c>
      <c r="AG433" s="102" t="str">
        <f>IF(AND($AC433="x1",$R433=Basisblatt!$A$85),Basisblatt!$B$68,"")</f>
        <v/>
      </c>
      <c r="AH433" s="175" t="str">
        <f>IF(AND($AC433="x1",$R433=Basisblatt!$A$85),Basisblatt!$B$69,"")</f>
        <v/>
      </c>
    </row>
    <row r="434" spans="1:34" x14ac:dyDescent="0.25">
      <c r="A434" s="107" t="str">
        <f>IF($AC434="x2","",IF($AC434="x1",IF(OR($L434=Basisblatt!$A$84,$Y434="ja"),"ja","nein"),"N/A"))</f>
        <v/>
      </c>
      <c r="B434" s="192" t="str">
        <f>IF($AC434="x2","",IF($AC434="x1",IF(OR($R434=Basisblatt!$A$84,$AA434="ja"),"ja","nein"),"N/A"))</f>
        <v/>
      </c>
      <c r="C434" s="188"/>
      <c r="D434" s="194"/>
      <c r="E434" s="144"/>
      <c r="F434" s="144"/>
      <c r="G434" s="145"/>
      <c r="H434" s="145"/>
      <c r="I434" s="145"/>
      <c r="J434" s="186"/>
      <c r="K434" s="181"/>
      <c r="L434" s="180" t="str">
        <f>IF($AC434="x1",IF(AND($H434=Basisblatt!$A$11,$J434&gt;=$E$8),Basisblatt!$A$85,Basisblatt!$A$84),"")</f>
        <v/>
      </c>
      <c r="M434" s="145"/>
      <c r="N434" s="145"/>
      <c r="O434" s="145"/>
      <c r="P434" s="178"/>
      <c r="Q434" s="181"/>
      <c r="R434" s="180" t="str">
        <f>IF($AC434="x1",IF(AND($H434=Basisblatt!$A$10,OR($J434&gt;=$E$8,$J434&gt;$E$10)),Basisblatt!$A$85,Basisblatt!$A$84),"")</f>
        <v/>
      </c>
      <c r="S434" s="145"/>
      <c r="T434" s="145"/>
      <c r="U434" s="145"/>
      <c r="V434" s="145"/>
      <c r="W434" s="178"/>
      <c r="X434" s="181"/>
      <c r="Y434" s="180" t="str">
        <f>IF(AND($AC434="x1",$L434=Basisblatt!$A$85),IF(OR($M434=Basisblatt!$A$38,AND($N434&lt;&gt;"",$N434&lt;=$AF434),$O434=Basisblatt!$A$43,AND($J434&lt;=$E$9,$P434=Basisblatt!$A$47))=TRUE,"ja","nein"),"")</f>
        <v/>
      </c>
      <c r="Z434" s="174"/>
      <c r="AA434" s="102" t="str">
        <f>IF(AND($AC434="x1",$R434=Basisblatt!$A$85),IF(OR(OR($S434=Basisblatt!$A$51,$S434=Basisblatt!$A$52,$S434=Basisblatt!$A$53,$S434=Basisblatt!$A$54,$S434=Basisblatt!$A$55),AND($T434&lt;&gt;"",$T434&lt;=AG434),AND(U434&lt;&gt;"",$U434&lt;=AH434),$V434=Basisblatt!$A461,$W434=Basisblatt!$A$47)=TRUE,"ja","nein"),"")</f>
        <v/>
      </c>
      <c r="AB434" s="102"/>
      <c r="AC434" s="175" t="str">
        <f t="shared" si="6"/>
        <v>x2</v>
      </c>
      <c r="AD434" s="161"/>
      <c r="AE434" s="19"/>
      <c r="AF434" s="106" t="str">
        <f>IF(AND($AC434="x1",$L434=Basisblatt!$A$85),VLOOKUP($G434,Basisblatt!$A$2:$B$5,2,FALSE),"")</f>
        <v/>
      </c>
      <c r="AG434" s="102" t="str">
        <f>IF(AND($AC434="x1",$R434=Basisblatt!$A$85),Basisblatt!$B$68,"")</f>
        <v/>
      </c>
      <c r="AH434" s="175" t="str">
        <f>IF(AND($AC434="x1",$R434=Basisblatt!$A$85),Basisblatt!$B$69,"")</f>
        <v/>
      </c>
    </row>
    <row r="435" spans="1:34" x14ac:dyDescent="0.25">
      <c r="A435" s="107" t="str">
        <f>IF($AC435="x2","",IF($AC435="x1",IF(OR($L435=Basisblatt!$A$84,$Y435="ja"),"ja","nein"),"N/A"))</f>
        <v/>
      </c>
      <c r="B435" s="192" t="str">
        <f>IF($AC435="x2","",IF($AC435="x1",IF(OR($R435=Basisblatt!$A$84,$AA435="ja"),"ja","nein"),"N/A"))</f>
        <v/>
      </c>
      <c r="C435" s="188"/>
      <c r="D435" s="194"/>
      <c r="E435" s="144"/>
      <c r="F435" s="144"/>
      <c r="G435" s="145"/>
      <c r="H435" s="145"/>
      <c r="I435" s="145"/>
      <c r="J435" s="186"/>
      <c r="K435" s="181"/>
      <c r="L435" s="180" t="str">
        <f>IF($AC435="x1",IF(AND($H435=Basisblatt!$A$11,$J435&gt;=$E$8),Basisblatt!$A$85,Basisblatt!$A$84),"")</f>
        <v/>
      </c>
      <c r="M435" s="145"/>
      <c r="N435" s="145"/>
      <c r="O435" s="145"/>
      <c r="P435" s="178"/>
      <c r="Q435" s="181"/>
      <c r="R435" s="180" t="str">
        <f>IF($AC435="x1",IF(AND($H435=Basisblatt!$A$10,OR($J435&gt;=$E$8,$J435&gt;$E$10)),Basisblatt!$A$85,Basisblatt!$A$84),"")</f>
        <v/>
      </c>
      <c r="S435" s="145"/>
      <c r="T435" s="145"/>
      <c r="U435" s="145"/>
      <c r="V435" s="145"/>
      <c r="W435" s="178"/>
      <c r="X435" s="181"/>
      <c r="Y435" s="180" t="str">
        <f>IF(AND($AC435="x1",$L435=Basisblatt!$A$85),IF(OR($M435=Basisblatt!$A$38,AND($N435&lt;&gt;"",$N435&lt;=$AF435),$O435=Basisblatt!$A$43,AND($J435&lt;=$E$9,$P435=Basisblatt!$A$47))=TRUE,"ja","nein"),"")</f>
        <v/>
      </c>
      <c r="Z435" s="174"/>
      <c r="AA435" s="102" t="str">
        <f>IF(AND($AC435="x1",$R435=Basisblatt!$A$85),IF(OR(OR($S435=Basisblatt!$A$51,$S435=Basisblatt!$A$52,$S435=Basisblatt!$A$53,$S435=Basisblatt!$A$54,$S435=Basisblatt!$A$55),AND($T435&lt;&gt;"",$T435&lt;=AG435),AND(U435&lt;&gt;"",$U435&lt;=AH435),$V435=Basisblatt!$A462,$W435=Basisblatt!$A$47)=TRUE,"ja","nein"),"")</f>
        <v/>
      </c>
      <c r="AB435" s="102"/>
      <c r="AC435" s="175" t="str">
        <f t="shared" si="6"/>
        <v>x2</v>
      </c>
      <c r="AD435" s="161"/>
      <c r="AE435" s="19"/>
      <c r="AF435" s="106" t="str">
        <f>IF(AND($AC435="x1",$L435=Basisblatt!$A$85),VLOOKUP($G435,Basisblatt!$A$2:$B$5,2,FALSE),"")</f>
        <v/>
      </c>
      <c r="AG435" s="102" t="str">
        <f>IF(AND($AC435="x1",$R435=Basisblatt!$A$85),Basisblatt!$B$68,"")</f>
        <v/>
      </c>
      <c r="AH435" s="175" t="str">
        <f>IF(AND($AC435="x1",$R435=Basisblatt!$A$85),Basisblatt!$B$69,"")</f>
        <v/>
      </c>
    </row>
    <row r="436" spans="1:34" x14ac:dyDescent="0.25">
      <c r="A436" s="107" t="str">
        <f>IF($AC436="x2","",IF($AC436="x1",IF(OR($L436=Basisblatt!$A$84,$Y436="ja"),"ja","nein"),"N/A"))</f>
        <v/>
      </c>
      <c r="B436" s="192" t="str">
        <f>IF($AC436="x2","",IF($AC436="x1",IF(OR($R436=Basisblatt!$A$84,$AA436="ja"),"ja","nein"),"N/A"))</f>
        <v/>
      </c>
      <c r="C436" s="188"/>
      <c r="D436" s="194"/>
      <c r="E436" s="144"/>
      <c r="F436" s="144"/>
      <c r="G436" s="145"/>
      <c r="H436" s="145"/>
      <c r="I436" s="145"/>
      <c r="J436" s="186"/>
      <c r="K436" s="181"/>
      <c r="L436" s="180" t="str">
        <f>IF($AC436="x1",IF(AND($H436=Basisblatt!$A$11,$J436&gt;=$E$8),Basisblatt!$A$85,Basisblatt!$A$84),"")</f>
        <v/>
      </c>
      <c r="M436" s="145"/>
      <c r="N436" s="145"/>
      <c r="O436" s="145"/>
      <c r="P436" s="178"/>
      <c r="Q436" s="181"/>
      <c r="R436" s="180" t="str">
        <f>IF($AC436="x1",IF(AND($H436=Basisblatt!$A$10,OR($J436&gt;=$E$8,$J436&gt;$E$10)),Basisblatt!$A$85,Basisblatt!$A$84),"")</f>
        <v/>
      </c>
      <c r="S436" s="145"/>
      <c r="T436" s="145"/>
      <c r="U436" s="145"/>
      <c r="V436" s="145"/>
      <c r="W436" s="178"/>
      <c r="X436" s="181"/>
      <c r="Y436" s="180" t="str">
        <f>IF(AND($AC436="x1",$L436=Basisblatt!$A$85),IF(OR($M436=Basisblatt!$A$38,AND($N436&lt;&gt;"",$N436&lt;=$AF436),$O436=Basisblatt!$A$43,AND($J436&lt;=$E$9,$P436=Basisblatt!$A$47))=TRUE,"ja","nein"),"")</f>
        <v/>
      </c>
      <c r="Z436" s="174"/>
      <c r="AA436" s="102" t="str">
        <f>IF(AND($AC436="x1",$R436=Basisblatt!$A$85),IF(OR(OR($S436=Basisblatt!$A$51,$S436=Basisblatt!$A$52,$S436=Basisblatt!$A$53,$S436=Basisblatt!$A$54,$S436=Basisblatt!$A$55),AND($T436&lt;&gt;"",$T436&lt;=AG436),AND(U436&lt;&gt;"",$U436&lt;=AH436),$V436=Basisblatt!$A463,$W436=Basisblatt!$A$47)=TRUE,"ja","nein"),"")</f>
        <v/>
      </c>
      <c r="AB436" s="102"/>
      <c r="AC436" s="175" t="str">
        <f t="shared" si="6"/>
        <v>x2</v>
      </c>
      <c r="AD436" s="161"/>
      <c r="AE436" s="19"/>
      <c r="AF436" s="106" t="str">
        <f>IF(AND($AC436="x1",$L436=Basisblatt!$A$85),VLOOKUP($G436,Basisblatt!$A$2:$B$5,2,FALSE),"")</f>
        <v/>
      </c>
      <c r="AG436" s="102" t="str">
        <f>IF(AND($AC436="x1",$R436=Basisblatt!$A$85),Basisblatt!$B$68,"")</f>
        <v/>
      </c>
      <c r="AH436" s="175" t="str">
        <f>IF(AND($AC436="x1",$R436=Basisblatt!$A$85),Basisblatt!$B$69,"")</f>
        <v/>
      </c>
    </row>
    <row r="437" spans="1:34" x14ac:dyDescent="0.25">
      <c r="A437" s="107" t="str">
        <f>IF($AC437="x2","",IF($AC437="x1",IF(OR($L437=Basisblatt!$A$84,$Y437="ja"),"ja","nein"),"N/A"))</f>
        <v/>
      </c>
      <c r="B437" s="192" t="str">
        <f>IF($AC437="x2","",IF($AC437="x1",IF(OR($R437=Basisblatt!$A$84,$AA437="ja"),"ja","nein"),"N/A"))</f>
        <v/>
      </c>
      <c r="C437" s="188"/>
      <c r="D437" s="194"/>
      <c r="E437" s="144"/>
      <c r="F437" s="144"/>
      <c r="G437" s="145"/>
      <c r="H437" s="145"/>
      <c r="I437" s="145"/>
      <c r="J437" s="186"/>
      <c r="K437" s="181"/>
      <c r="L437" s="180" t="str">
        <f>IF($AC437="x1",IF(AND($H437=Basisblatt!$A$11,$J437&gt;=$E$8),Basisblatt!$A$85,Basisblatt!$A$84),"")</f>
        <v/>
      </c>
      <c r="M437" s="145"/>
      <c r="N437" s="145"/>
      <c r="O437" s="145"/>
      <c r="P437" s="178"/>
      <c r="Q437" s="181"/>
      <c r="R437" s="180" t="str">
        <f>IF($AC437="x1",IF(AND($H437=Basisblatt!$A$10,OR($J437&gt;=$E$8,$J437&gt;$E$10)),Basisblatt!$A$85,Basisblatt!$A$84),"")</f>
        <v/>
      </c>
      <c r="S437" s="145"/>
      <c r="T437" s="145"/>
      <c r="U437" s="145"/>
      <c r="V437" s="145"/>
      <c r="W437" s="178"/>
      <c r="X437" s="181"/>
      <c r="Y437" s="180" t="str">
        <f>IF(AND($AC437="x1",$L437=Basisblatt!$A$85),IF(OR($M437=Basisblatt!$A$38,AND($N437&lt;&gt;"",$N437&lt;=$AF437),$O437=Basisblatt!$A$43,AND($J437&lt;=$E$9,$P437=Basisblatt!$A$47))=TRUE,"ja","nein"),"")</f>
        <v/>
      </c>
      <c r="Z437" s="174"/>
      <c r="AA437" s="102" t="str">
        <f>IF(AND($AC437="x1",$R437=Basisblatt!$A$85),IF(OR(OR($S437=Basisblatt!$A$51,$S437=Basisblatt!$A$52,$S437=Basisblatt!$A$53,$S437=Basisblatt!$A$54,$S437=Basisblatt!$A$55),AND($T437&lt;&gt;"",$T437&lt;=AG437),AND(U437&lt;&gt;"",$U437&lt;=AH437),$V437=Basisblatt!$A464,$W437=Basisblatt!$A$47)=TRUE,"ja","nein"),"")</f>
        <v/>
      </c>
      <c r="AB437" s="102"/>
      <c r="AC437" s="175" t="str">
        <f t="shared" si="6"/>
        <v>x2</v>
      </c>
      <c r="AD437" s="161"/>
      <c r="AE437" s="19"/>
      <c r="AF437" s="106" t="str">
        <f>IF(AND($AC437="x1",$L437=Basisblatt!$A$85),VLOOKUP($G437,Basisblatt!$A$2:$B$5,2,FALSE),"")</f>
        <v/>
      </c>
      <c r="AG437" s="102" t="str">
        <f>IF(AND($AC437="x1",$R437=Basisblatt!$A$85),Basisblatt!$B$68,"")</f>
        <v/>
      </c>
      <c r="AH437" s="175" t="str">
        <f>IF(AND($AC437="x1",$R437=Basisblatt!$A$85),Basisblatt!$B$69,"")</f>
        <v/>
      </c>
    </row>
    <row r="438" spans="1:34" x14ac:dyDescent="0.25">
      <c r="A438" s="107" t="str">
        <f>IF($AC438="x2","",IF($AC438="x1",IF(OR($L438=Basisblatt!$A$84,$Y438="ja"),"ja","nein"),"N/A"))</f>
        <v/>
      </c>
      <c r="B438" s="192" t="str">
        <f>IF($AC438="x2","",IF($AC438="x1",IF(OR($R438=Basisblatt!$A$84,$AA438="ja"),"ja","nein"),"N/A"))</f>
        <v/>
      </c>
      <c r="C438" s="188"/>
      <c r="D438" s="194"/>
      <c r="E438" s="144"/>
      <c r="F438" s="144"/>
      <c r="G438" s="145"/>
      <c r="H438" s="145"/>
      <c r="I438" s="145"/>
      <c r="J438" s="186"/>
      <c r="K438" s="181"/>
      <c r="L438" s="180" t="str">
        <f>IF($AC438="x1",IF(AND($H438=Basisblatt!$A$11,$J438&gt;=$E$8),Basisblatt!$A$85,Basisblatt!$A$84),"")</f>
        <v/>
      </c>
      <c r="M438" s="145"/>
      <c r="N438" s="145"/>
      <c r="O438" s="145"/>
      <c r="P438" s="178"/>
      <c r="Q438" s="181"/>
      <c r="R438" s="180" t="str">
        <f>IF($AC438="x1",IF(AND($H438=Basisblatt!$A$10,OR($J438&gt;=$E$8,$J438&gt;$E$10)),Basisblatt!$A$85,Basisblatt!$A$84),"")</f>
        <v/>
      </c>
      <c r="S438" s="145"/>
      <c r="T438" s="145"/>
      <c r="U438" s="145"/>
      <c r="V438" s="145"/>
      <c r="W438" s="178"/>
      <c r="X438" s="181"/>
      <c r="Y438" s="180" t="str">
        <f>IF(AND($AC438="x1",$L438=Basisblatt!$A$85),IF(OR($M438=Basisblatt!$A$38,AND($N438&lt;&gt;"",$N438&lt;=$AF438),$O438=Basisblatt!$A$43,AND($J438&lt;=$E$9,$P438=Basisblatt!$A$47))=TRUE,"ja","nein"),"")</f>
        <v/>
      </c>
      <c r="Z438" s="174"/>
      <c r="AA438" s="102" t="str">
        <f>IF(AND($AC438="x1",$R438=Basisblatt!$A$85),IF(OR(OR($S438=Basisblatt!$A$51,$S438=Basisblatt!$A$52,$S438=Basisblatt!$A$53,$S438=Basisblatt!$A$54,$S438=Basisblatt!$A$55),AND($T438&lt;&gt;"",$T438&lt;=AG438),AND(U438&lt;&gt;"",$U438&lt;=AH438),$V438=Basisblatt!$A465,$W438=Basisblatt!$A$47)=TRUE,"ja","nein"),"")</f>
        <v/>
      </c>
      <c r="AB438" s="102"/>
      <c r="AC438" s="175" t="str">
        <f t="shared" si="6"/>
        <v>x2</v>
      </c>
      <c r="AD438" s="161"/>
      <c r="AE438" s="19"/>
      <c r="AF438" s="106" t="str">
        <f>IF(AND($AC438="x1",$L438=Basisblatt!$A$85),VLOOKUP($G438,Basisblatt!$A$2:$B$5,2,FALSE),"")</f>
        <v/>
      </c>
      <c r="AG438" s="102" t="str">
        <f>IF(AND($AC438="x1",$R438=Basisblatt!$A$85),Basisblatt!$B$68,"")</f>
        <v/>
      </c>
      <c r="AH438" s="175" t="str">
        <f>IF(AND($AC438="x1",$R438=Basisblatt!$A$85),Basisblatt!$B$69,"")</f>
        <v/>
      </c>
    </row>
    <row r="439" spans="1:34" x14ac:dyDescent="0.25">
      <c r="A439" s="107" t="str">
        <f>IF($AC439="x2","",IF($AC439="x1",IF(OR($L439=Basisblatt!$A$84,$Y439="ja"),"ja","nein"),"N/A"))</f>
        <v/>
      </c>
      <c r="B439" s="192" t="str">
        <f>IF($AC439="x2","",IF($AC439="x1",IF(OR($R439=Basisblatt!$A$84,$AA439="ja"),"ja","nein"),"N/A"))</f>
        <v/>
      </c>
      <c r="C439" s="188"/>
      <c r="D439" s="194"/>
      <c r="E439" s="144"/>
      <c r="F439" s="144"/>
      <c r="G439" s="145"/>
      <c r="H439" s="145"/>
      <c r="I439" s="145"/>
      <c r="J439" s="186"/>
      <c r="K439" s="181"/>
      <c r="L439" s="180" t="str">
        <f>IF($AC439="x1",IF(AND($H439=Basisblatt!$A$11,$J439&gt;=$E$8),Basisblatt!$A$85,Basisblatt!$A$84),"")</f>
        <v/>
      </c>
      <c r="M439" s="145"/>
      <c r="N439" s="145"/>
      <c r="O439" s="145"/>
      <c r="P439" s="178"/>
      <c r="Q439" s="181"/>
      <c r="R439" s="180" t="str">
        <f>IF($AC439="x1",IF(AND($H439=Basisblatt!$A$10,OR($J439&gt;=$E$8,$J439&gt;$E$10)),Basisblatt!$A$85,Basisblatt!$A$84),"")</f>
        <v/>
      </c>
      <c r="S439" s="145"/>
      <c r="T439" s="145"/>
      <c r="U439" s="145"/>
      <c r="V439" s="145"/>
      <c r="W439" s="178"/>
      <c r="X439" s="181"/>
      <c r="Y439" s="180" t="str">
        <f>IF(AND($AC439="x1",$L439=Basisblatt!$A$85),IF(OR($M439=Basisblatt!$A$38,AND($N439&lt;&gt;"",$N439&lt;=$AF439),$O439=Basisblatt!$A$43,AND($J439&lt;=$E$9,$P439=Basisblatt!$A$47))=TRUE,"ja","nein"),"")</f>
        <v/>
      </c>
      <c r="Z439" s="174"/>
      <c r="AA439" s="102" t="str">
        <f>IF(AND($AC439="x1",$R439=Basisblatt!$A$85),IF(OR(OR($S439=Basisblatt!$A$51,$S439=Basisblatt!$A$52,$S439=Basisblatt!$A$53,$S439=Basisblatt!$A$54,$S439=Basisblatt!$A$55),AND($T439&lt;&gt;"",$T439&lt;=AG439),AND(U439&lt;&gt;"",$U439&lt;=AH439),$V439=Basisblatt!$A466,$W439=Basisblatt!$A$47)=TRUE,"ja","nein"),"")</f>
        <v/>
      </c>
      <c r="AB439" s="102"/>
      <c r="AC439" s="175" t="str">
        <f t="shared" si="6"/>
        <v>x2</v>
      </c>
      <c r="AD439" s="161"/>
      <c r="AE439" s="19"/>
      <c r="AF439" s="106" t="str">
        <f>IF(AND($AC439="x1",$L439=Basisblatt!$A$85),VLOOKUP($G439,Basisblatt!$A$2:$B$5,2,FALSE),"")</f>
        <v/>
      </c>
      <c r="AG439" s="102" t="str">
        <f>IF(AND($AC439="x1",$R439=Basisblatt!$A$85),Basisblatt!$B$68,"")</f>
        <v/>
      </c>
      <c r="AH439" s="175" t="str">
        <f>IF(AND($AC439="x1",$R439=Basisblatt!$A$85),Basisblatt!$B$69,"")</f>
        <v/>
      </c>
    </row>
    <row r="440" spans="1:34" x14ac:dyDescent="0.25">
      <c r="A440" s="107" t="str">
        <f>IF($AC440="x2","",IF($AC440="x1",IF(OR($L440=Basisblatt!$A$84,$Y440="ja"),"ja","nein"),"N/A"))</f>
        <v/>
      </c>
      <c r="B440" s="192" t="str">
        <f>IF($AC440="x2","",IF($AC440="x1",IF(OR($R440=Basisblatt!$A$84,$AA440="ja"),"ja","nein"),"N/A"))</f>
        <v/>
      </c>
      <c r="C440" s="188"/>
      <c r="D440" s="194"/>
      <c r="E440" s="144"/>
      <c r="F440" s="144"/>
      <c r="G440" s="145"/>
      <c r="H440" s="145"/>
      <c r="I440" s="145"/>
      <c r="J440" s="186"/>
      <c r="K440" s="181"/>
      <c r="L440" s="180" t="str">
        <f>IF($AC440="x1",IF(AND($H440=Basisblatt!$A$11,$J440&gt;=$E$8),Basisblatt!$A$85,Basisblatt!$A$84),"")</f>
        <v/>
      </c>
      <c r="M440" s="145"/>
      <c r="N440" s="145"/>
      <c r="O440" s="145"/>
      <c r="P440" s="178"/>
      <c r="Q440" s="181"/>
      <c r="R440" s="180" t="str">
        <f>IF($AC440="x1",IF(AND($H440=Basisblatt!$A$10,OR($J440&gt;=$E$8,$J440&gt;$E$10)),Basisblatt!$A$85,Basisblatt!$A$84),"")</f>
        <v/>
      </c>
      <c r="S440" s="145"/>
      <c r="T440" s="145"/>
      <c r="U440" s="145"/>
      <c r="V440" s="145"/>
      <c r="W440" s="178"/>
      <c r="X440" s="181"/>
      <c r="Y440" s="180" t="str">
        <f>IF(AND($AC440="x1",$L440=Basisblatt!$A$85),IF(OR($M440=Basisblatt!$A$38,AND($N440&lt;&gt;"",$N440&lt;=$AF440),$O440=Basisblatt!$A$43,AND($J440&lt;=$E$9,$P440=Basisblatt!$A$47))=TRUE,"ja","nein"),"")</f>
        <v/>
      </c>
      <c r="Z440" s="174"/>
      <c r="AA440" s="102" t="str">
        <f>IF(AND($AC440="x1",$R440=Basisblatt!$A$85),IF(OR(OR($S440=Basisblatt!$A$51,$S440=Basisblatt!$A$52,$S440=Basisblatt!$A$53,$S440=Basisblatt!$A$54,$S440=Basisblatt!$A$55),AND($T440&lt;&gt;"",$T440&lt;=AG440),AND(U440&lt;&gt;"",$U440&lt;=AH440),$V440=Basisblatt!$A467,$W440=Basisblatt!$A$47)=TRUE,"ja","nein"),"")</f>
        <v/>
      </c>
      <c r="AB440" s="102"/>
      <c r="AC440" s="175" t="str">
        <f t="shared" si="6"/>
        <v>x2</v>
      </c>
      <c r="AD440" s="161"/>
      <c r="AE440" s="19"/>
      <c r="AF440" s="106" t="str">
        <f>IF(AND($AC440="x1",$L440=Basisblatt!$A$85),VLOOKUP($G440,Basisblatt!$A$2:$B$5,2,FALSE),"")</f>
        <v/>
      </c>
      <c r="AG440" s="102" t="str">
        <f>IF(AND($AC440="x1",$R440=Basisblatt!$A$85),Basisblatt!$B$68,"")</f>
        <v/>
      </c>
      <c r="AH440" s="175" t="str">
        <f>IF(AND($AC440="x1",$R440=Basisblatt!$A$85),Basisblatt!$B$69,"")</f>
        <v/>
      </c>
    </row>
    <row r="441" spans="1:34" x14ac:dyDescent="0.25">
      <c r="A441" s="107" t="str">
        <f>IF($AC441="x2","",IF($AC441="x1",IF(OR($L441=Basisblatt!$A$84,$Y441="ja"),"ja","nein"),"N/A"))</f>
        <v/>
      </c>
      <c r="B441" s="192" t="str">
        <f>IF($AC441="x2","",IF($AC441="x1",IF(OR($R441=Basisblatt!$A$84,$AA441="ja"),"ja","nein"),"N/A"))</f>
        <v/>
      </c>
      <c r="C441" s="188"/>
      <c r="D441" s="194"/>
      <c r="E441" s="144"/>
      <c r="F441" s="144"/>
      <c r="G441" s="145"/>
      <c r="H441" s="145"/>
      <c r="I441" s="145"/>
      <c r="J441" s="186"/>
      <c r="K441" s="181"/>
      <c r="L441" s="180" t="str">
        <f>IF($AC441="x1",IF(AND($H441=Basisblatt!$A$11,$J441&gt;=$E$8),Basisblatt!$A$85,Basisblatt!$A$84),"")</f>
        <v/>
      </c>
      <c r="M441" s="145"/>
      <c r="N441" s="145"/>
      <c r="O441" s="145"/>
      <c r="P441" s="178"/>
      <c r="Q441" s="181"/>
      <c r="R441" s="180" t="str">
        <f>IF($AC441="x1",IF(AND($H441=Basisblatt!$A$10,OR($J441&gt;=$E$8,$J441&gt;$E$10)),Basisblatt!$A$85,Basisblatt!$A$84),"")</f>
        <v/>
      </c>
      <c r="S441" s="145"/>
      <c r="T441" s="145"/>
      <c r="U441" s="145"/>
      <c r="V441" s="145"/>
      <c r="W441" s="178"/>
      <c r="X441" s="181"/>
      <c r="Y441" s="180" t="str">
        <f>IF(AND($AC441="x1",$L441=Basisblatt!$A$85),IF(OR($M441=Basisblatt!$A$38,AND($N441&lt;&gt;"",$N441&lt;=$AF441),$O441=Basisblatt!$A$43,AND($J441&lt;=$E$9,$P441=Basisblatt!$A$47))=TRUE,"ja","nein"),"")</f>
        <v/>
      </c>
      <c r="Z441" s="174"/>
      <c r="AA441" s="102" t="str">
        <f>IF(AND($AC441="x1",$R441=Basisblatt!$A$85),IF(OR(OR($S441=Basisblatt!$A$51,$S441=Basisblatt!$A$52,$S441=Basisblatt!$A$53,$S441=Basisblatt!$A$54,$S441=Basisblatt!$A$55),AND($T441&lt;&gt;"",$T441&lt;=AG441),AND(U441&lt;&gt;"",$U441&lt;=AH441),$V441=Basisblatt!$A468,$W441=Basisblatt!$A$47)=TRUE,"ja","nein"),"")</f>
        <v/>
      </c>
      <c r="AB441" s="102"/>
      <c r="AC441" s="175" t="str">
        <f t="shared" si="6"/>
        <v>x2</v>
      </c>
      <c r="AD441" s="161"/>
      <c r="AE441" s="19"/>
      <c r="AF441" s="106" t="str">
        <f>IF(AND($AC441="x1",$L441=Basisblatt!$A$85),VLOOKUP($G441,Basisblatt!$A$2:$B$5,2,FALSE),"")</f>
        <v/>
      </c>
      <c r="AG441" s="102" t="str">
        <f>IF(AND($AC441="x1",$R441=Basisblatt!$A$85),Basisblatt!$B$68,"")</f>
        <v/>
      </c>
      <c r="AH441" s="175" t="str">
        <f>IF(AND($AC441="x1",$R441=Basisblatt!$A$85),Basisblatt!$B$69,"")</f>
        <v/>
      </c>
    </row>
    <row r="442" spans="1:34" x14ac:dyDescent="0.25">
      <c r="A442" s="107" t="str">
        <f>IF($AC442="x2","",IF($AC442="x1",IF(OR($L442=Basisblatt!$A$84,$Y442="ja"),"ja","nein"),"N/A"))</f>
        <v/>
      </c>
      <c r="B442" s="192" t="str">
        <f>IF($AC442="x2","",IF($AC442="x1",IF(OR($R442=Basisblatt!$A$84,$AA442="ja"),"ja","nein"),"N/A"))</f>
        <v/>
      </c>
      <c r="C442" s="188"/>
      <c r="D442" s="194"/>
      <c r="E442" s="144"/>
      <c r="F442" s="144"/>
      <c r="G442" s="145"/>
      <c r="H442" s="145"/>
      <c r="I442" s="145"/>
      <c r="J442" s="186"/>
      <c r="K442" s="181"/>
      <c r="L442" s="180" t="str">
        <f>IF($AC442="x1",IF(AND($H442=Basisblatt!$A$11,$J442&gt;=$E$8),Basisblatt!$A$85,Basisblatt!$A$84),"")</f>
        <v/>
      </c>
      <c r="M442" s="145"/>
      <c r="N442" s="145"/>
      <c r="O442" s="145"/>
      <c r="P442" s="178"/>
      <c r="Q442" s="181"/>
      <c r="R442" s="180" t="str">
        <f>IF($AC442="x1",IF(AND($H442=Basisblatt!$A$10,OR($J442&gt;=$E$8,$J442&gt;$E$10)),Basisblatt!$A$85,Basisblatt!$A$84),"")</f>
        <v/>
      </c>
      <c r="S442" s="145"/>
      <c r="T442" s="145"/>
      <c r="U442" s="145"/>
      <c r="V442" s="145"/>
      <c r="W442" s="178"/>
      <c r="X442" s="181"/>
      <c r="Y442" s="180" t="str">
        <f>IF(AND($AC442="x1",$L442=Basisblatt!$A$85),IF(OR($M442=Basisblatt!$A$38,AND($N442&lt;&gt;"",$N442&lt;=$AF442),$O442=Basisblatt!$A$43,AND($J442&lt;=$E$9,$P442=Basisblatt!$A$47))=TRUE,"ja","nein"),"")</f>
        <v/>
      </c>
      <c r="Z442" s="174"/>
      <c r="AA442" s="102" t="str">
        <f>IF(AND($AC442="x1",$R442=Basisblatt!$A$85),IF(OR(OR($S442=Basisblatt!$A$51,$S442=Basisblatt!$A$52,$S442=Basisblatt!$A$53,$S442=Basisblatt!$A$54,$S442=Basisblatt!$A$55),AND($T442&lt;&gt;"",$T442&lt;=AG442),AND(U442&lt;&gt;"",$U442&lt;=AH442),$V442=Basisblatt!$A469,$W442=Basisblatt!$A$47)=TRUE,"ja","nein"),"")</f>
        <v/>
      </c>
      <c r="AB442" s="102"/>
      <c r="AC442" s="175" t="str">
        <f t="shared" si="6"/>
        <v>x2</v>
      </c>
      <c r="AD442" s="161"/>
      <c r="AE442" s="19"/>
      <c r="AF442" s="106" t="str">
        <f>IF(AND($AC442="x1",$L442=Basisblatt!$A$85),VLOOKUP($G442,Basisblatt!$A$2:$B$5,2,FALSE),"")</f>
        <v/>
      </c>
      <c r="AG442" s="102" t="str">
        <f>IF(AND($AC442="x1",$R442=Basisblatt!$A$85),Basisblatt!$B$68,"")</f>
        <v/>
      </c>
      <c r="AH442" s="175" t="str">
        <f>IF(AND($AC442="x1",$R442=Basisblatt!$A$85),Basisblatt!$B$69,"")</f>
        <v/>
      </c>
    </row>
    <row r="443" spans="1:34" x14ac:dyDescent="0.25">
      <c r="A443" s="107" t="str">
        <f>IF($AC443="x2","",IF($AC443="x1",IF(OR($L443=Basisblatt!$A$84,$Y443="ja"),"ja","nein"),"N/A"))</f>
        <v/>
      </c>
      <c r="B443" s="192" t="str">
        <f>IF($AC443="x2","",IF($AC443="x1",IF(OR($R443=Basisblatt!$A$84,$AA443="ja"),"ja","nein"),"N/A"))</f>
        <v/>
      </c>
      <c r="C443" s="188"/>
      <c r="D443" s="194"/>
      <c r="E443" s="144"/>
      <c r="F443" s="144"/>
      <c r="G443" s="145"/>
      <c r="H443" s="145"/>
      <c r="I443" s="145"/>
      <c r="J443" s="186"/>
      <c r="K443" s="181"/>
      <c r="L443" s="180" t="str">
        <f>IF($AC443="x1",IF(AND($H443=Basisblatt!$A$11,$J443&gt;=$E$8),Basisblatt!$A$85,Basisblatt!$A$84),"")</f>
        <v/>
      </c>
      <c r="M443" s="145"/>
      <c r="N443" s="145"/>
      <c r="O443" s="145"/>
      <c r="P443" s="178"/>
      <c r="Q443" s="181"/>
      <c r="R443" s="180" t="str">
        <f>IF($AC443="x1",IF(AND($H443=Basisblatt!$A$10,OR($J443&gt;=$E$8,$J443&gt;$E$10)),Basisblatt!$A$85,Basisblatt!$A$84),"")</f>
        <v/>
      </c>
      <c r="S443" s="145"/>
      <c r="T443" s="145"/>
      <c r="U443" s="145"/>
      <c r="V443" s="145"/>
      <c r="W443" s="178"/>
      <c r="X443" s="181"/>
      <c r="Y443" s="180" t="str">
        <f>IF(AND($AC443="x1",$L443=Basisblatt!$A$85),IF(OR($M443=Basisblatt!$A$38,AND($N443&lt;&gt;"",$N443&lt;=$AF443),$O443=Basisblatt!$A$43,AND($J443&lt;=$E$9,$P443=Basisblatt!$A$47))=TRUE,"ja","nein"),"")</f>
        <v/>
      </c>
      <c r="Z443" s="174"/>
      <c r="AA443" s="102" t="str">
        <f>IF(AND($AC443="x1",$R443=Basisblatt!$A$85),IF(OR(OR($S443=Basisblatt!$A$51,$S443=Basisblatt!$A$52,$S443=Basisblatt!$A$53,$S443=Basisblatt!$A$54,$S443=Basisblatt!$A$55),AND($T443&lt;&gt;"",$T443&lt;=AG443),AND(U443&lt;&gt;"",$U443&lt;=AH443),$V443=Basisblatt!$A470,$W443=Basisblatt!$A$47)=TRUE,"ja","nein"),"")</f>
        <v/>
      </c>
      <c r="AB443" s="102"/>
      <c r="AC443" s="175" t="str">
        <f t="shared" si="6"/>
        <v>x2</v>
      </c>
      <c r="AD443" s="161"/>
      <c r="AE443" s="19"/>
      <c r="AF443" s="106" t="str">
        <f>IF(AND($AC443="x1",$L443=Basisblatt!$A$85),VLOOKUP($G443,Basisblatt!$A$2:$B$5,2,FALSE),"")</f>
        <v/>
      </c>
      <c r="AG443" s="102" t="str">
        <f>IF(AND($AC443="x1",$R443=Basisblatt!$A$85),Basisblatt!$B$68,"")</f>
        <v/>
      </c>
      <c r="AH443" s="175" t="str">
        <f>IF(AND($AC443="x1",$R443=Basisblatt!$A$85),Basisblatt!$B$69,"")</f>
        <v/>
      </c>
    </row>
    <row r="444" spans="1:34" x14ac:dyDescent="0.25">
      <c r="A444" s="107" t="str">
        <f>IF($AC444="x2","",IF($AC444="x1",IF(OR($L444=Basisblatt!$A$84,$Y444="ja"),"ja","nein"),"N/A"))</f>
        <v/>
      </c>
      <c r="B444" s="192" t="str">
        <f>IF($AC444="x2","",IF($AC444="x1",IF(OR($R444=Basisblatt!$A$84,$AA444="ja"),"ja","nein"),"N/A"))</f>
        <v/>
      </c>
      <c r="C444" s="188"/>
      <c r="D444" s="194"/>
      <c r="E444" s="144"/>
      <c r="F444" s="144"/>
      <c r="G444" s="145"/>
      <c r="H444" s="145"/>
      <c r="I444" s="145"/>
      <c r="J444" s="186"/>
      <c r="K444" s="181"/>
      <c r="L444" s="180" t="str">
        <f>IF($AC444="x1",IF(AND($H444=Basisblatt!$A$11,$J444&gt;=$E$8),Basisblatt!$A$85,Basisblatt!$A$84),"")</f>
        <v/>
      </c>
      <c r="M444" s="145"/>
      <c r="N444" s="145"/>
      <c r="O444" s="145"/>
      <c r="P444" s="178"/>
      <c r="Q444" s="181"/>
      <c r="R444" s="180" t="str">
        <f>IF($AC444="x1",IF(AND($H444=Basisblatt!$A$10,OR($J444&gt;=$E$8,$J444&gt;$E$10)),Basisblatt!$A$85,Basisblatt!$A$84),"")</f>
        <v/>
      </c>
      <c r="S444" s="145"/>
      <c r="T444" s="145"/>
      <c r="U444" s="145"/>
      <c r="V444" s="145"/>
      <c r="W444" s="178"/>
      <c r="X444" s="181"/>
      <c r="Y444" s="180" t="str">
        <f>IF(AND($AC444="x1",$L444=Basisblatt!$A$85),IF(OR($M444=Basisblatt!$A$38,AND($N444&lt;&gt;"",$N444&lt;=$AF444),$O444=Basisblatt!$A$43,AND($J444&lt;=$E$9,$P444=Basisblatt!$A$47))=TRUE,"ja","nein"),"")</f>
        <v/>
      </c>
      <c r="Z444" s="174"/>
      <c r="AA444" s="102" t="str">
        <f>IF(AND($AC444="x1",$R444=Basisblatt!$A$85),IF(OR(OR($S444=Basisblatt!$A$51,$S444=Basisblatt!$A$52,$S444=Basisblatt!$A$53,$S444=Basisblatt!$A$54,$S444=Basisblatt!$A$55),AND($T444&lt;&gt;"",$T444&lt;=AG444),AND(U444&lt;&gt;"",$U444&lt;=AH444),$V444=Basisblatt!$A471,$W444=Basisblatt!$A$47)=TRUE,"ja","nein"),"")</f>
        <v/>
      </c>
      <c r="AB444" s="102"/>
      <c r="AC444" s="175" t="str">
        <f t="shared" si="6"/>
        <v>x2</v>
      </c>
      <c r="AD444" s="161"/>
      <c r="AE444" s="19"/>
      <c r="AF444" s="106" t="str">
        <f>IF(AND($AC444="x1",$L444=Basisblatt!$A$85),VLOOKUP($G444,Basisblatt!$A$2:$B$5,2,FALSE),"")</f>
        <v/>
      </c>
      <c r="AG444" s="102" t="str">
        <f>IF(AND($AC444="x1",$R444=Basisblatt!$A$85),Basisblatt!$B$68,"")</f>
        <v/>
      </c>
      <c r="AH444" s="175" t="str">
        <f>IF(AND($AC444="x1",$R444=Basisblatt!$A$85),Basisblatt!$B$69,"")</f>
        <v/>
      </c>
    </row>
    <row r="445" spans="1:34" x14ac:dyDescent="0.25">
      <c r="A445" s="107" t="str">
        <f>IF($AC445="x2","",IF($AC445="x1",IF(OR($L445=Basisblatt!$A$84,$Y445="ja"),"ja","nein"),"N/A"))</f>
        <v/>
      </c>
      <c r="B445" s="192" t="str">
        <f>IF($AC445="x2","",IF($AC445="x1",IF(OR($R445=Basisblatt!$A$84,$AA445="ja"),"ja","nein"),"N/A"))</f>
        <v/>
      </c>
      <c r="C445" s="188"/>
      <c r="D445" s="194"/>
      <c r="E445" s="144"/>
      <c r="F445" s="144"/>
      <c r="G445" s="145"/>
      <c r="H445" s="145"/>
      <c r="I445" s="145"/>
      <c r="J445" s="186"/>
      <c r="K445" s="181"/>
      <c r="L445" s="180" t="str">
        <f>IF($AC445="x1",IF(AND($H445=Basisblatt!$A$11,$J445&gt;=$E$8),Basisblatt!$A$85,Basisblatt!$A$84),"")</f>
        <v/>
      </c>
      <c r="M445" s="145"/>
      <c r="N445" s="145"/>
      <c r="O445" s="145"/>
      <c r="P445" s="178"/>
      <c r="Q445" s="181"/>
      <c r="R445" s="180" t="str">
        <f>IF($AC445="x1",IF(AND($H445=Basisblatt!$A$10,OR($J445&gt;=$E$8,$J445&gt;$E$10)),Basisblatt!$A$85,Basisblatt!$A$84),"")</f>
        <v/>
      </c>
      <c r="S445" s="145"/>
      <c r="T445" s="145"/>
      <c r="U445" s="145"/>
      <c r="V445" s="145"/>
      <c r="W445" s="178"/>
      <c r="X445" s="181"/>
      <c r="Y445" s="180" t="str">
        <f>IF(AND($AC445="x1",$L445=Basisblatt!$A$85),IF(OR($M445=Basisblatt!$A$38,AND($N445&lt;&gt;"",$N445&lt;=$AF445),$O445=Basisblatt!$A$43,AND($J445&lt;=$E$9,$P445=Basisblatt!$A$47))=TRUE,"ja","nein"),"")</f>
        <v/>
      </c>
      <c r="Z445" s="174"/>
      <c r="AA445" s="102" t="str">
        <f>IF(AND($AC445="x1",$R445=Basisblatt!$A$85),IF(OR(OR($S445=Basisblatt!$A$51,$S445=Basisblatt!$A$52,$S445=Basisblatt!$A$53,$S445=Basisblatt!$A$54,$S445=Basisblatt!$A$55),AND($T445&lt;&gt;"",$T445&lt;=AG445),AND(U445&lt;&gt;"",$U445&lt;=AH445),$V445=Basisblatt!$A472,$W445=Basisblatt!$A$47)=TRUE,"ja","nein"),"")</f>
        <v/>
      </c>
      <c r="AB445" s="102"/>
      <c r="AC445" s="175" t="str">
        <f t="shared" si="6"/>
        <v>x2</v>
      </c>
      <c r="AD445" s="161"/>
      <c r="AE445" s="19"/>
      <c r="AF445" s="106" t="str">
        <f>IF(AND($AC445="x1",$L445=Basisblatt!$A$85),VLOOKUP($G445,Basisblatt!$A$2:$B$5,2,FALSE),"")</f>
        <v/>
      </c>
      <c r="AG445" s="102" t="str">
        <f>IF(AND($AC445="x1",$R445=Basisblatt!$A$85),Basisblatt!$B$68,"")</f>
        <v/>
      </c>
      <c r="AH445" s="175" t="str">
        <f>IF(AND($AC445="x1",$R445=Basisblatt!$A$85),Basisblatt!$B$69,"")</f>
        <v/>
      </c>
    </row>
    <row r="446" spans="1:34" x14ac:dyDescent="0.25">
      <c r="A446" s="107" t="str">
        <f>IF($AC446="x2","",IF($AC446="x1",IF(OR($L446=Basisblatt!$A$84,$Y446="ja"),"ja","nein"),"N/A"))</f>
        <v/>
      </c>
      <c r="B446" s="192" t="str">
        <f>IF($AC446="x2","",IF($AC446="x1",IF(OR($R446=Basisblatt!$A$84,$AA446="ja"),"ja","nein"),"N/A"))</f>
        <v/>
      </c>
      <c r="C446" s="188"/>
      <c r="D446" s="194"/>
      <c r="E446" s="144"/>
      <c r="F446" s="144"/>
      <c r="G446" s="145"/>
      <c r="H446" s="145"/>
      <c r="I446" s="145"/>
      <c r="J446" s="186"/>
      <c r="K446" s="181"/>
      <c r="L446" s="180" t="str">
        <f>IF($AC446="x1",IF(AND($H446=Basisblatt!$A$11,$J446&gt;=$E$8),Basisblatt!$A$85,Basisblatt!$A$84),"")</f>
        <v/>
      </c>
      <c r="M446" s="145"/>
      <c r="N446" s="145"/>
      <c r="O446" s="145"/>
      <c r="P446" s="178"/>
      <c r="Q446" s="181"/>
      <c r="R446" s="180" t="str">
        <f>IF($AC446="x1",IF(AND($H446=Basisblatt!$A$10,OR($J446&gt;=$E$8,$J446&gt;$E$10)),Basisblatt!$A$85,Basisblatt!$A$84),"")</f>
        <v/>
      </c>
      <c r="S446" s="145"/>
      <c r="T446" s="145"/>
      <c r="U446" s="145"/>
      <c r="V446" s="145"/>
      <c r="W446" s="178"/>
      <c r="X446" s="181"/>
      <c r="Y446" s="180" t="str">
        <f>IF(AND($AC446="x1",$L446=Basisblatt!$A$85),IF(OR($M446=Basisblatt!$A$38,AND($N446&lt;&gt;"",$N446&lt;=$AF446),$O446=Basisblatt!$A$43,AND($J446&lt;=$E$9,$P446=Basisblatt!$A$47))=TRUE,"ja","nein"),"")</f>
        <v/>
      </c>
      <c r="Z446" s="174"/>
      <c r="AA446" s="102" t="str">
        <f>IF(AND($AC446="x1",$R446=Basisblatt!$A$85),IF(OR(OR($S446=Basisblatt!$A$51,$S446=Basisblatt!$A$52,$S446=Basisblatt!$A$53,$S446=Basisblatt!$A$54,$S446=Basisblatt!$A$55),AND($T446&lt;&gt;"",$T446&lt;=AG446),AND(U446&lt;&gt;"",$U446&lt;=AH446),$V446=Basisblatt!$A473,$W446=Basisblatt!$A$47)=TRUE,"ja","nein"),"")</f>
        <v/>
      </c>
      <c r="AB446" s="102"/>
      <c r="AC446" s="175" t="str">
        <f t="shared" si="6"/>
        <v>x2</v>
      </c>
      <c r="AD446" s="161"/>
      <c r="AE446" s="19"/>
      <c r="AF446" s="106" t="str">
        <f>IF(AND($AC446="x1",$L446=Basisblatt!$A$85),VLOOKUP($G446,Basisblatt!$A$2:$B$5,2,FALSE),"")</f>
        <v/>
      </c>
      <c r="AG446" s="102" t="str">
        <f>IF(AND($AC446="x1",$R446=Basisblatt!$A$85),Basisblatt!$B$68,"")</f>
        <v/>
      </c>
      <c r="AH446" s="175" t="str">
        <f>IF(AND($AC446="x1",$R446=Basisblatt!$A$85),Basisblatt!$B$69,"")</f>
        <v/>
      </c>
    </row>
    <row r="447" spans="1:34" x14ac:dyDescent="0.25">
      <c r="A447" s="107" t="str">
        <f>IF($AC447="x2","",IF($AC447="x1",IF(OR($L447=Basisblatt!$A$84,$Y447="ja"),"ja","nein"),"N/A"))</f>
        <v/>
      </c>
      <c r="B447" s="192" t="str">
        <f>IF($AC447="x2","",IF($AC447="x1",IF(OR($R447=Basisblatt!$A$84,$AA447="ja"),"ja","nein"),"N/A"))</f>
        <v/>
      </c>
      <c r="C447" s="188"/>
      <c r="D447" s="194"/>
      <c r="E447" s="144"/>
      <c r="F447" s="144"/>
      <c r="G447" s="145"/>
      <c r="H447" s="145"/>
      <c r="I447" s="145"/>
      <c r="J447" s="186"/>
      <c r="K447" s="181"/>
      <c r="L447" s="180" t="str">
        <f>IF($AC447="x1",IF(AND($H447=Basisblatt!$A$11,$J447&gt;=$E$8),Basisblatt!$A$85,Basisblatt!$A$84),"")</f>
        <v/>
      </c>
      <c r="M447" s="145"/>
      <c r="N447" s="145"/>
      <c r="O447" s="145"/>
      <c r="P447" s="178"/>
      <c r="Q447" s="181"/>
      <c r="R447" s="180" t="str">
        <f>IF($AC447="x1",IF(AND($H447=Basisblatt!$A$10,OR($J447&gt;=$E$8,$J447&gt;$E$10)),Basisblatt!$A$85,Basisblatt!$A$84),"")</f>
        <v/>
      </c>
      <c r="S447" s="145"/>
      <c r="T447" s="145"/>
      <c r="U447" s="145"/>
      <c r="V447" s="145"/>
      <c r="W447" s="178"/>
      <c r="X447" s="181"/>
      <c r="Y447" s="180" t="str">
        <f>IF(AND($AC447="x1",$L447=Basisblatt!$A$85),IF(OR($M447=Basisblatt!$A$38,AND($N447&lt;&gt;"",$N447&lt;=$AF447),$O447=Basisblatt!$A$43,AND($J447&lt;=$E$9,$P447=Basisblatt!$A$47))=TRUE,"ja","nein"),"")</f>
        <v/>
      </c>
      <c r="Z447" s="174"/>
      <c r="AA447" s="102" t="str">
        <f>IF(AND($AC447="x1",$R447=Basisblatt!$A$85),IF(OR(OR($S447=Basisblatt!$A$51,$S447=Basisblatt!$A$52,$S447=Basisblatt!$A$53,$S447=Basisblatt!$A$54,$S447=Basisblatt!$A$55),AND($T447&lt;&gt;"",$T447&lt;=AG447),AND(U447&lt;&gt;"",$U447&lt;=AH447),$V447=Basisblatt!$A474,$W447=Basisblatt!$A$47)=TRUE,"ja","nein"),"")</f>
        <v/>
      </c>
      <c r="AB447" s="102"/>
      <c r="AC447" s="175" t="str">
        <f t="shared" si="6"/>
        <v>x2</v>
      </c>
      <c r="AD447" s="161"/>
      <c r="AE447" s="19"/>
      <c r="AF447" s="106" t="str">
        <f>IF(AND($AC447="x1",$L447=Basisblatt!$A$85),VLOOKUP($G447,Basisblatt!$A$2:$B$5,2,FALSE),"")</f>
        <v/>
      </c>
      <c r="AG447" s="102" t="str">
        <f>IF(AND($AC447="x1",$R447=Basisblatt!$A$85),Basisblatt!$B$68,"")</f>
        <v/>
      </c>
      <c r="AH447" s="175" t="str">
        <f>IF(AND($AC447="x1",$R447=Basisblatt!$A$85),Basisblatt!$B$69,"")</f>
        <v/>
      </c>
    </row>
    <row r="448" spans="1:34" x14ac:dyDescent="0.25">
      <c r="A448" s="107" t="str">
        <f>IF($AC448="x2","",IF($AC448="x1",IF(OR($L448=Basisblatt!$A$84,$Y448="ja"),"ja","nein"),"N/A"))</f>
        <v/>
      </c>
      <c r="B448" s="192" t="str">
        <f>IF($AC448="x2","",IF($AC448="x1",IF(OR($R448=Basisblatt!$A$84,$AA448="ja"),"ja","nein"),"N/A"))</f>
        <v/>
      </c>
      <c r="C448" s="188"/>
      <c r="D448" s="194"/>
      <c r="E448" s="144"/>
      <c r="F448" s="144"/>
      <c r="G448" s="145"/>
      <c r="H448" s="145"/>
      <c r="I448" s="145"/>
      <c r="J448" s="186"/>
      <c r="K448" s="181"/>
      <c r="L448" s="180" t="str">
        <f>IF($AC448="x1",IF(AND($H448=Basisblatt!$A$11,$J448&gt;=$E$8),Basisblatt!$A$85,Basisblatt!$A$84),"")</f>
        <v/>
      </c>
      <c r="M448" s="145"/>
      <c r="N448" s="145"/>
      <c r="O448" s="145"/>
      <c r="P448" s="178"/>
      <c r="Q448" s="181"/>
      <c r="R448" s="180" t="str">
        <f>IF($AC448="x1",IF(AND($H448=Basisblatt!$A$10,OR($J448&gt;=$E$8,$J448&gt;$E$10)),Basisblatt!$A$85,Basisblatt!$A$84),"")</f>
        <v/>
      </c>
      <c r="S448" s="145"/>
      <c r="T448" s="145"/>
      <c r="U448" s="145"/>
      <c r="V448" s="145"/>
      <c r="W448" s="178"/>
      <c r="X448" s="181"/>
      <c r="Y448" s="180" t="str">
        <f>IF(AND($AC448="x1",$L448=Basisblatt!$A$85),IF(OR($M448=Basisblatt!$A$38,AND($N448&lt;&gt;"",$N448&lt;=$AF448),$O448=Basisblatt!$A$43,AND($J448&lt;=$E$9,$P448=Basisblatt!$A$47))=TRUE,"ja","nein"),"")</f>
        <v/>
      </c>
      <c r="Z448" s="174"/>
      <c r="AA448" s="102" t="str">
        <f>IF(AND($AC448="x1",$R448=Basisblatt!$A$85),IF(OR(OR($S448=Basisblatt!$A$51,$S448=Basisblatt!$A$52,$S448=Basisblatt!$A$53,$S448=Basisblatt!$A$54,$S448=Basisblatt!$A$55),AND($T448&lt;&gt;"",$T448&lt;=AG448),AND(U448&lt;&gt;"",$U448&lt;=AH448),$V448=Basisblatt!$A475,$W448=Basisblatt!$A$47)=TRUE,"ja","nein"),"")</f>
        <v/>
      </c>
      <c r="AB448" s="102"/>
      <c r="AC448" s="175" t="str">
        <f t="shared" si="6"/>
        <v>x2</v>
      </c>
      <c r="AD448" s="161"/>
      <c r="AE448" s="19"/>
      <c r="AF448" s="106" t="str">
        <f>IF(AND($AC448="x1",$L448=Basisblatt!$A$85),VLOOKUP($G448,Basisblatt!$A$2:$B$5,2,FALSE),"")</f>
        <v/>
      </c>
      <c r="AG448" s="102" t="str">
        <f>IF(AND($AC448="x1",$R448=Basisblatt!$A$85),Basisblatt!$B$68,"")</f>
        <v/>
      </c>
      <c r="AH448" s="175" t="str">
        <f>IF(AND($AC448="x1",$R448=Basisblatt!$A$85),Basisblatt!$B$69,"")</f>
        <v/>
      </c>
    </row>
    <row r="449" spans="1:34" x14ac:dyDescent="0.25">
      <c r="A449" s="107" t="str">
        <f>IF($AC449="x2","",IF($AC449="x1",IF(OR($L449=Basisblatt!$A$84,$Y449="ja"),"ja","nein"),"N/A"))</f>
        <v/>
      </c>
      <c r="B449" s="192" t="str">
        <f>IF($AC449="x2","",IF($AC449="x1",IF(OR($R449=Basisblatt!$A$84,$AA449="ja"),"ja","nein"),"N/A"))</f>
        <v/>
      </c>
      <c r="C449" s="188"/>
      <c r="D449" s="194"/>
      <c r="E449" s="144"/>
      <c r="F449" s="144"/>
      <c r="G449" s="145"/>
      <c r="H449" s="145"/>
      <c r="I449" s="145"/>
      <c r="J449" s="186"/>
      <c r="K449" s="181"/>
      <c r="L449" s="180" t="str">
        <f>IF($AC449="x1",IF(AND($H449=Basisblatt!$A$11,$J449&gt;=$E$8),Basisblatt!$A$85,Basisblatt!$A$84),"")</f>
        <v/>
      </c>
      <c r="M449" s="145"/>
      <c r="N449" s="145"/>
      <c r="O449" s="145"/>
      <c r="P449" s="178"/>
      <c r="Q449" s="181"/>
      <c r="R449" s="180" t="str">
        <f>IF($AC449="x1",IF(AND($H449=Basisblatt!$A$10,OR($J449&gt;=$E$8,$J449&gt;$E$10)),Basisblatt!$A$85,Basisblatt!$A$84),"")</f>
        <v/>
      </c>
      <c r="S449" s="145"/>
      <c r="T449" s="145"/>
      <c r="U449" s="145"/>
      <c r="V449" s="145"/>
      <c r="W449" s="178"/>
      <c r="X449" s="181"/>
      <c r="Y449" s="180" t="str">
        <f>IF(AND($AC449="x1",$L449=Basisblatt!$A$85),IF(OR($M449=Basisblatt!$A$38,AND($N449&lt;&gt;"",$N449&lt;=$AF449),$O449=Basisblatt!$A$43,AND($J449&lt;=$E$9,$P449=Basisblatt!$A$47))=TRUE,"ja","nein"),"")</f>
        <v/>
      </c>
      <c r="Z449" s="174"/>
      <c r="AA449" s="102" t="str">
        <f>IF(AND($AC449="x1",$R449=Basisblatt!$A$85),IF(OR(OR($S449=Basisblatt!$A$51,$S449=Basisblatt!$A$52,$S449=Basisblatt!$A$53,$S449=Basisblatt!$A$54,$S449=Basisblatt!$A$55),AND($T449&lt;&gt;"",$T449&lt;=AG449),AND(U449&lt;&gt;"",$U449&lt;=AH449),$V449=Basisblatt!$A476,$W449=Basisblatt!$A$47)=TRUE,"ja","nein"),"")</f>
        <v/>
      </c>
      <c r="AB449" s="102"/>
      <c r="AC449" s="175" t="str">
        <f t="shared" si="6"/>
        <v>x2</v>
      </c>
      <c r="AD449" s="161"/>
      <c r="AE449" s="19"/>
      <c r="AF449" s="106" t="str">
        <f>IF(AND($AC449="x1",$L449=Basisblatt!$A$85),VLOOKUP($G449,Basisblatt!$A$2:$B$5,2,FALSE),"")</f>
        <v/>
      </c>
      <c r="AG449" s="102" t="str">
        <f>IF(AND($AC449="x1",$R449=Basisblatt!$A$85),Basisblatt!$B$68,"")</f>
        <v/>
      </c>
      <c r="AH449" s="175" t="str">
        <f>IF(AND($AC449="x1",$R449=Basisblatt!$A$85),Basisblatt!$B$69,"")</f>
        <v/>
      </c>
    </row>
    <row r="450" spans="1:34" x14ac:dyDescent="0.25">
      <c r="A450" s="107" t="str">
        <f>IF($AC450="x2","",IF($AC450="x1",IF(OR($L450=Basisblatt!$A$84,$Y450="ja"),"ja","nein"),"N/A"))</f>
        <v/>
      </c>
      <c r="B450" s="192" t="str">
        <f>IF($AC450="x2","",IF($AC450="x1",IF(OR($R450=Basisblatt!$A$84,$AA450="ja"),"ja","nein"),"N/A"))</f>
        <v/>
      </c>
      <c r="C450" s="188"/>
      <c r="D450" s="194"/>
      <c r="E450" s="144"/>
      <c r="F450" s="144"/>
      <c r="G450" s="145"/>
      <c r="H450" s="145"/>
      <c r="I450" s="145"/>
      <c r="J450" s="186"/>
      <c r="K450" s="181"/>
      <c r="L450" s="180" t="str">
        <f>IF($AC450="x1",IF(AND($H450=Basisblatt!$A$11,$J450&gt;=$E$8),Basisblatt!$A$85,Basisblatt!$A$84),"")</f>
        <v/>
      </c>
      <c r="M450" s="145"/>
      <c r="N450" s="145"/>
      <c r="O450" s="145"/>
      <c r="P450" s="178"/>
      <c r="Q450" s="181"/>
      <c r="R450" s="180" t="str">
        <f>IF($AC450="x1",IF(AND($H450=Basisblatt!$A$10,OR($J450&gt;=$E$8,$J450&gt;$E$10)),Basisblatt!$A$85,Basisblatt!$A$84),"")</f>
        <v/>
      </c>
      <c r="S450" s="145"/>
      <c r="T450" s="145"/>
      <c r="U450" s="145"/>
      <c r="V450" s="145"/>
      <c r="W450" s="178"/>
      <c r="X450" s="181"/>
      <c r="Y450" s="180" t="str">
        <f>IF(AND($AC450="x1",$L450=Basisblatt!$A$85),IF(OR($M450=Basisblatt!$A$38,AND($N450&lt;&gt;"",$N450&lt;=$AF450),$O450=Basisblatt!$A$43,AND($J450&lt;=$E$9,$P450=Basisblatt!$A$47))=TRUE,"ja","nein"),"")</f>
        <v/>
      </c>
      <c r="Z450" s="174"/>
      <c r="AA450" s="102" t="str">
        <f>IF(AND($AC450="x1",$R450=Basisblatt!$A$85),IF(OR(OR($S450=Basisblatt!$A$51,$S450=Basisblatt!$A$52,$S450=Basisblatt!$A$53,$S450=Basisblatt!$A$54,$S450=Basisblatt!$A$55),AND($T450&lt;&gt;"",$T450&lt;=AG450),AND(U450&lt;&gt;"",$U450&lt;=AH450),$V450=Basisblatt!$A477,$W450=Basisblatt!$A$47)=TRUE,"ja","nein"),"")</f>
        <v/>
      </c>
      <c r="AB450" s="102"/>
      <c r="AC450" s="175" t="str">
        <f t="shared" si="6"/>
        <v>x2</v>
      </c>
      <c r="AD450" s="161"/>
      <c r="AE450" s="19"/>
      <c r="AF450" s="106" t="str">
        <f>IF(AND($AC450="x1",$L450=Basisblatt!$A$85),VLOOKUP($G450,Basisblatt!$A$2:$B$5,2,FALSE),"")</f>
        <v/>
      </c>
      <c r="AG450" s="102" t="str">
        <f>IF(AND($AC450="x1",$R450=Basisblatt!$A$85),Basisblatt!$B$68,"")</f>
        <v/>
      </c>
      <c r="AH450" s="175" t="str">
        <f>IF(AND($AC450="x1",$R450=Basisblatt!$A$85),Basisblatt!$B$69,"")</f>
        <v/>
      </c>
    </row>
    <row r="451" spans="1:34" x14ac:dyDescent="0.25">
      <c r="A451" s="107" t="str">
        <f>IF($AC451="x2","",IF($AC451="x1",IF(OR($L451=Basisblatt!$A$84,$Y451="ja"),"ja","nein"),"N/A"))</f>
        <v/>
      </c>
      <c r="B451" s="192" t="str">
        <f>IF($AC451="x2","",IF($AC451="x1",IF(OR($R451=Basisblatt!$A$84,$AA451="ja"),"ja","nein"),"N/A"))</f>
        <v/>
      </c>
      <c r="C451" s="188"/>
      <c r="D451" s="194"/>
      <c r="E451" s="144"/>
      <c r="F451" s="144"/>
      <c r="G451" s="145"/>
      <c r="H451" s="145"/>
      <c r="I451" s="145"/>
      <c r="J451" s="186"/>
      <c r="K451" s="181"/>
      <c r="L451" s="180" t="str">
        <f>IF($AC451="x1",IF(AND($H451=Basisblatt!$A$11,$J451&gt;=$E$8),Basisblatt!$A$85,Basisblatt!$A$84),"")</f>
        <v/>
      </c>
      <c r="M451" s="145"/>
      <c r="N451" s="145"/>
      <c r="O451" s="145"/>
      <c r="P451" s="178"/>
      <c r="Q451" s="181"/>
      <c r="R451" s="180" t="str">
        <f>IF($AC451="x1",IF(AND($H451=Basisblatt!$A$10,OR($J451&gt;=$E$8,$J451&gt;$E$10)),Basisblatt!$A$85,Basisblatt!$A$84),"")</f>
        <v/>
      </c>
      <c r="S451" s="145"/>
      <c r="T451" s="145"/>
      <c r="U451" s="145"/>
      <c r="V451" s="145"/>
      <c r="W451" s="178"/>
      <c r="X451" s="181"/>
      <c r="Y451" s="180" t="str">
        <f>IF(AND($AC451="x1",$L451=Basisblatt!$A$85),IF(OR($M451=Basisblatt!$A$38,AND($N451&lt;&gt;"",$N451&lt;=$AF451),$O451=Basisblatt!$A$43,AND($J451&lt;=$E$9,$P451=Basisblatt!$A$47))=TRUE,"ja","nein"),"")</f>
        <v/>
      </c>
      <c r="Z451" s="174"/>
      <c r="AA451" s="102" t="str">
        <f>IF(AND($AC451="x1",$R451=Basisblatt!$A$85),IF(OR(OR($S451=Basisblatt!$A$51,$S451=Basisblatt!$A$52,$S451=Basisblatt!$A$53,$S451=Basisblatt!$A$54,$S451=Basisblatt!$A$55),AND($T451&lt;&gt;"",$T451&lt;=AG451),AND(U451&lt;&gt;"",$U451&lt;=AH451),$V451=Basisblatt!$A478,$W451=Basisblatt!$A$47)=TRUE,"ja","nein"),"")</f>
        <v/>
      </c>
      <c r="AB451" s="102"/>
      <c r="AC451" s="175" t="str">
        <f t="shared" si="6"/>
        <v>x2</v>
      </c>
      <c r="AD451" s="161"/>
      <c r="AE451" s="19"/>
      <c r="AF451" s="106" t="str">
        <f>IF(AND($AC451="x1",$L451=Basisblatt!$A$85),VLOOKUP($G451,Basisblatt!$A$2:$B$5,2,FALSE),"")</f>
        <v/>
      </c>
      <c r="AG451" s="102" t="str">
        <f>IF(AND($AC451="x1",$R451=Basisblatt!$A$85),Basisblatt!$B$68,"")</f>
        <v/>
      </c>
      <c r="AH451" s="175" t="str">
        <f>IF(AND($AC451="x1",$R451=Basisblatt!$A$85),Basisblatt!$B$69,"")</f>
        <v/>
      </c>
    </row>
    <row r="452" spans="1:34" x14ac:dyDescent="0.25">
      <c r="A452" s="107" t="str">
        <f>IF($AC452="x2","",IF($AC452="x1",IF(OR($L452=Basisblatt!$A$84,$Y452="ja"),"ja","nein"),"N/A"))</f>
        <v/>
      </c>
      <c r="B452" s="192" t="str">
        <f>IF($AC452="x2","",IF($AC452="x1",IF(OR($R452=Basisblatt!$A$84,$AA452="ja"),"ja","nein"),"N/A"))</f>
        <v/>
      </c>
      <c r="C452" s="188"/>
      <c r="D452" s="194"/>
      <c r="E452" s="144"/>
      <c r="F452" s="144"/>
      <c r="G452" s="145"/>
      <c r="H452" s="145"/>
      <c r="I452" s="145"/>
      <c r="J452" s="186"/>
      <c r="K452" s="181"/>
      <c r="L452" s="180" t="str">
        <f>IF($AC452="x1",IF(AND($H452=Basisblatt!$A$11,$J452&gt;=$E$8),Basisblatt!$A$85,Basisblatt!$A$84),"")</f>
        <v/>
      </c>
      <c r="M452" s="145"/>
      <c r="N452" s="145"/>
      <c r="O452" s="145"/>
      <c r="P452" s="178"/>
      <c r="Q452" s="181"/>
      <c r="R452" s="180" t="str">
        <f>IF($AC452="x1",IF(AND($H452=Basisblatt!$A$10,OR($J452&gt;=$E$8,$J452&gt;$E$10)),Basisblatt!$A$85,Basisblatt!$A$84),"")</f>
        <v/>
      </c>
      <c r="S452" s="145"/>
      <c r="T452" s="145"/>
      <c r="U452" s="145"/>
      <c r="V452" s="145"/>
      <c r="W452" s="178"/>
      <c r="X452" s="181"/>
      <c r="Y452" s="180" t="str">
        <f>IF(AND($AC452="x1",$L452=Basisblatt!$A$85),IF(OR($M452=Basisblatt!$A$38,AND($N452&lt;&gt;"",$N452&lt;=$AF452),$O452=Basisblatt!$A$43,AND($J452&lt;=$E$9,$P452=Basisblatt!$A$47))=TRUE,"ja","nein"),"")</f>
        <v/>
      </c>
      <c r="Z452" s="174"/>
      <c r="AA452" s="102" t="str">
        <f>IF(AND($AC452="x1",$R452=Basisblatt!$A$85),IF(OR(OR($S452=Basisblatt!$A$51,$S452=Basisblatt!$A$52,$S452=Basisblatt!$A$53,$S452=Basisblatt!$A$54,$S452=Basisblatt!$A$55),AND($T452&lt;&gt;"",$T452&lt;=AG452),AND(U452&lt;&gt;"",$U452&lt;=AH452),$V452=Basisblatt!$A479,$W452=Basisblatt!$A$47)=TRUE,"ja","nein"),"")</f>
        <v/>
      </c>
      <c r="AB452" s="102"/>
      <c r="AC452" s="175" t="str">
        <f t="shared" si="6"/>
        <v>x2</v>
      </c>
      <c r="AD452" s="161"/>
      <c r="AE452" s="19"/>
      <c r="AF452" s="106" t="str">
        <f>IF(AND($AC452="x1",$L452=Basisblatt!$A$85),VLOOKUP($G452,Basisblatt!$A$2:$B$5,2,FALSE),"")</f>
        <v/>
      </c>
      <c r="AG452" s="102" t="str">
        <f>IF(AND($AC452="x1",$R452=Basisblatt!$A$85),Basisblatt!$B$68,"")</f>
        <v/>
      </c>
      <c r="AH452" s="175" t="str">
        <f>IF(AND($AC452="x1",$R452=Basisblatt!$A$85),Basisblatt!$B$69,"")</f>
        <v/>
      </c>
    </row>
    <row r="453" spans="1:34" x14ac:dyDescent="0.25">
      <c r="A453" s="107" t="str">
        <f>IF($AC453="x2","",IF($AC453="x1",IF(OR($L453=Basisblatt!$A$84,$Y453="ja"),"ja","nein"),"N/A"))</f>
        <v/>
      </c>
      <c r="B453" s="192" t="str">
        <f>IF($AC453="x2","",IF($AC453="x1",IF(OR($R453=Basisblatt!$A$84,$AA453="ja"),"ja","nein"),"N/A"))</f>
        <v/>
      </c>
      <c r="C453" s="188"/>
      <c r="D453" s="194"/>
      <c r="E453" s="144"/>
      <c r="F453" s="144"/>
      <c r="G453" s="145"/>
      <c r="H453" s="145"/>
      <c r="I453" s="145"/>
      <c r="J453" s="186"/>
      <c r="K453" s="181"/>
      <c r="L453" s="180" t="str">
        <f>IF($AC453="x1",IF(AND($H453=Basisblatt!$A$11,$J453&gt;=$E$8),Basisblatt!$A$85,Basisblatt!$A$84),"")</f>
        <v/>
      </c>
      <c r="M453" s="145"/>
      <c r="N453" s="145"/>
      <c r="O453" s="145"/>
      <c r="P453" s="178"/>
      <c r="Q453" s="181"/>
      <c r="R453" s="180" t="str">
        <f>IF($AC453="x1",IF(AND($H453=Basisblatt!$A$10,OR($J453&gt;=$E$8,$J453&gt;$E$10)),Basisblatt!$A$85,Basisblatt!$A$84),"")</f>
        <v/>
      </c>
      <c r="S453" s="145"/>
      <c r="T453" s="145"/>
      <c r="U453" s="145"/>
      <c r="V453" s="145"/>
      <c r="W453" s="178"/>
      <c r="X453" s="181"/>
      <c r="Y453" s="180" t="str">
        <f>IF(AND($AC453="x1",$L453=Basisblatt!$A$85),IF(OR($M453=Basisblatt!$A$38,AND($N453&lt;&gt;"",$N453&lt;=$AF453),$O453=Basisblatt!$A$43,AND($J453&lt;=$E$9,$P453=Basisblatt!$A$47))=TRUE,"ja","nein"),"")</f>
        <v/>
      </c>
      <c r="Z453" s="174"/>
      <c r="AA453" s="102" t="str">
        <f>IF(AND($AC453="x1",$R453=Basisblatt!$A$85),IF(OR(OR($S453=Basisblatt!$A$51,$S453=Basisblatt!$A$52,$S453=Basisblatt!$A$53,$S453=Basisblatt!$A$54,$S453=Basisblatt!$A$55),AND($T453&lt;&gt;"",$T453&lt;=AG453),AND(U453&lt;&gt;"",$U453&lt;=AH453),$V453=Basisblatt!$A480,$W453=Basisblatt!$A$47)=TRUE,"ja","nein"),"")</f>
        <v/>
      </c>
      <c r="AB453" s="102"/>
      <c r="AC453" s="175" t="str">
        <f t="shared" si="6"/>
        <v>x2</v>
      </c>
      <c r="AD453" s="161"/>
      <c r="AE453" s="19"/>
      <c r="AF453" s="106" t="str">
        <f>IF(AND($AC453="x1",$L453=Basisblatt!$A$85),VLOOKUP($G453,Basisblatt!$A$2:$B$5,2,FALSE),"")</f>
        <v/>
      </c>
      <c r="AG453" s="102" t="str">
        <f>IF(AND($AC453="x1",$R453=Basisblatt!$A$85),Basisblatt!$B$68,"")</f>
        <v/>
      </c>
      <c r="AH453" s="175" t="str">
        <f>IF(AND($AC453="x1",$R453=Basisblatt!$A$85),Basisblatt!$B$69,"")</f>
        <v/>
      </c>
    </row>
    <row r="454" spans="1:34" x14ac:dyDescent="0.25">
      <c r="A454" s="107" t="str">
        <f>IF($AC454="x2","",IF($AC454="x1",IF(OR($L454=Basisblatt!$A$84,$Y454="ja"),"ja","nein"),"N/A"))</f>
        <v/>
      </c>
      <c r="B454" s="192" t="str">
        <f>IF($AC454="x2","",IF($AC454="x1",IF(OR($R454=Basisblatt!$A$84,$AA454="ja"),"ja","nein"),"N/A"))</f>
        <v/>
      </c>
      <c r="C454" s="188"/>
      <c r="D454" s="194"/>
      <c r="E454" s="144"/>
      <c r="F454" s="144"/>
      <c r="G454" s="145"/>
      <c r="H454" s="145"/>
      <c r="I454" s="145"/>
      <c r="J454" s="186"/>
      <c r="K454" s="181"/>
      <c r="L454" s="180" t="str">
        <f>IF($AC454="x1",IF(AND($H454=Basisblatt!$A$11,$J454&gt;=$E$8),Basisblatt!$A$85,Basisblatt!$A$84),"")</f>
        <v/>
      </c>
      <c r="M454" s="145"/>
      <c r="N454" s="145"/>
      <c r="O454" s="145"/>
      <c r="P454" s="178"/>
      <c r="Q454" s="181"/>
      <c r="R454" s="180" t="str">
        <f>IF($AC454="x1",IF(AND($H454=Basisblatt!$A$10,OR($J454&gt;=$E$8,$J454&gt;$E$10)),Basisblatt!$A$85,Basisblatt!$A$84),"")</f>
        <v/>
      </c>
      <c r="S454" s="145"/>
      <c r="T454" s="145"/>
      <c r="U454" s="145"/>
      <c r="V454" s="145"/>
      <c r="W454" s="178"/>
      <c r="X454" s="181"/>
      <c r="Y454" s="180" t="str">
        <f>IF(AND($AC454="x1",$L454=Basisblatt!$A$85),IF(OR($M454=Basisblatt!$A$38,AND($N454&lt;&gt;"",$N454&lt;=$AF454),$O454=Basisblatt!$A$43,AND($J454&lt;=$E$9,$P454=Basisblatt!$A$47))=TRUE,"ja","nein"),"")</f>
        <v/>
      </c>
      <c r="Z454" s="174"/>
      <c r="AA454" s="102" t="str">
        <f>IF(AND($AC454="x1",$R454=Basisblatt!$A$85),IF(OR(OR($S454=Basisblatt!$A$51,$S454=Basisblatt!$A$52,$S454=Basisblatt!$A$53,$S454=Basisblatt!$A$54,$S454=Basisblatt!$A$55),AND($T454&lt;&gt;"",$T454&lt;=AG454),AND(U454&lt;&gt;"",$U454&lt;=AH454),$V454=Basisblatt!$A481,$W454=Basisblatt!$A$47)=TRUE,"ja","nein"),"")</f>
        <v/>
      </c>
      <c r="AB454" s="102"/>
      <c r="AC454" s="175" t="str">
        <f t="shared" si="6"/>
        <v>x2</v>
      </c>
      <c r="AD454" s="161"/>
      <c r="AE454" s="19"/>
      <c r="AF454" s="106" t="str">
        <f>IF(AND($AC454="x1",$L454=Basisblatt!$A$85),VLOOKUP($G454,Basisblatt!$A$2:$B$5,2,FALSE),"")</f>
        <v/>
      </c>
      <c r="AG454" s="102" t="str">
        <f>IF(AND($AC454="x1",$R454=Basisblatt!$A$85),Basisblatt!$B$68,"")</f>
        <v/>
      </c>
      <c r="AH454" s="175" t="str">
        <f>IF(AND($AC454="x1",$R454=Basisblatt!$A$85),Basisblatt!$B$69,"")</f>
        <v/>
      </c>
    </row>
    <row r="455" spans="1:34" x14ac:dyDescent="0.25">
      <c r="A455" s="107" t="str">
        <f>IF($AC455="x2","",IF($AC455="x1",IF(OR($L455=Basisblatt!$A$84,$Y455="ja"),"ja","nein"),"N/A"))</f>
        <v/>
      </c>
      <c r="B455" s="192" t="str">
        <f>IF($AC455="x2","",IF($AC455="x1",IF(OR($R455=Basisblatt!$A$84,$AA455="ja"),"ja","nein"),"N/A"))</f>
        <v/>
      </c>
      <c r="C455" s="188"/>
      <c r="D455" s="194"/>
      <c r="E455" s="144"/>
      <c r="F455" s="144"/>
      <c r="G455" s="145"/>
      <c r="H455" s="145"/>
      <c r="I455" s="145"/>
      <c r="J455" s="186"/>
      <c r="K455" s="181"/>
      <c r="L455" s="180" t="str">
        <f>IF($AC455="x1",IF(AND($H455=Basisblatt!$A$11,$J455&gt;=$E$8),Basisblatt!$A$85,Basisblatt!$A$84),"")</f>
        <v/>
      </c>
      <c r="M455" s="145"/>
      <c r="N455" s="145"/>
      <c r="O455" s="145"/>
      <c r="P455" s="178"/>
      <c r="Q455" s="181"/>
      <c r="R455" s="180" t="str">
        <f>IF($AC455="x1",IF(AND($H455=Basisblatt!$A$10,OR($J455&gt;=$E$8,$J455&gt;$E$10)),Basisblatt!$A$85,Basisblatt!$A$84),"")</f>
        <v/>
      </c>
      <c r="S455" s="145"/>
      <c r="T455" s="145"/>
      <c r="U455" s="145"/>
      <c r="V455" s="145"/>
      <c r="W455" s="178"/>
      <c r="X455" s="181"/>
      <c r="Y455" s="180" t="str">
        <f>IF(AND($AC455="x1",$L455=Basisblatt!$A$85),IF(OR($M455=Basisblatt!$A$38,AND($N455&lt;&gt;"",$N455&lt;=$AF455),$O455=Basisblatt!$A$43,AND($J455&lt;=$E$9,$P455=Basisblatt!$A$47))=TRUE,"ja","nein"),"")</f>
        <v/>
      </c>
      <c r="Z455" s="174"/>
      <c r="AA455" s="102" t="str">
        <f>IF(AND($AC455="x1",$R455=Basisblatt!$A$85),IF(OR(OR($S455=Basisblatt!$A$51,$S455=Basisblatt!$A$52,$S455=Basisblatt!$A$53,$S455=Basisblatt!$A$54,$S455=Basisblatt!$A$55),AND($T455&lt;&gt;"",$T455&lt;=AG455),AND(U455&lt;&gt;"",$U455&lt;=AH455),$V455=Basisblatt!$A482,$W455=Basisblatt!$A$47)=TRUE,"ja","nein"),"")</f>
        <v/>
      </c>
      <c r="AB455" s="102"/>
      <c r="AC455" s="175" t="str">
        <f t="shared" si="6"/>
        <v>x2</v>
      </c>
      <c r="AD455" s="161"/>
      <c r="AE455" s="19"/>
      <c r="AF455" s="106" t="str">
        <f>IF(AND($AC455="x1",$L455=Basisblatt!$A$85),VLOOKUP($G455,Basisblatt!$A$2:$B$5,2,FALSE),"")</f>
        <v/>
      </c>
      <c r="AG455" s="102" t="str">
        <f>IF(AND($AC455="x1",$R455=Basisblatt!$A$85),Basisblatt!$B$68,"")</f>
        <v/>
      </c>
      <c r="AH455" s="175" t="str">
        <f>IF(AND($AC455="x1",$R455=Basisblatt!$A$85),Basisblatt!$B$69,"")</f>
        <v/>
      </c>
    </row>
    <row r="456" spans="1:34" x14ac:dyDescent="0.25">
      <c r="A456" s="107" t="str">
        <f>IF($AC456="x2","",IF($AC456="x1",IF(OR($L456=Basisblatt!$A$84,$Y456="ja"),"ja","nein"),"N/A"))</f>
        <v/>
      </c>
      <c r="B456" s="192" t="str">
        <f>IF($AC456="x2","",IF($AC456="x1",IF(OR($R456=Basisblatt!$A$84,$AA456="ja"),"ja","nein"),"N/A"))</f>
        <v/>
      </c>
      <c r="C456" s="188"/>
      <c r="D456" s="194"/>
      <c r="E456" s="144"/>
      <c r="F456" s="144"/>
      <c r="G456" s="145"/>
      <c r="H456" s="145"/>
      <c r="I456" s="145"/>
      <c r="J456" s="186"/>
      <c r="K456" s="181"/>
      <c r="L456" s="180" t="str">
        <f>IF($AC456="x1",IF(AND($H456=Basisblatt!$A$11,$J456&gt;=$E$8),Basisblatt!$A$85,Basisblatt!$A$84),"")</f>
        <v/>
      </c>
      <c r="M456" s="145"/>
      <c r="N456" s="145"/>
      <c r="O456" s="145"/>
      <c r="P456" s="178"/>
      <c r="Q456" s="181"/>
      <c r="R456" s="180" t="str">
        <f>IF($AC456="x1",IF(AND($H456=Basisblatt!$A$10,OR($J456&gt;=$E$8,$J456&gt;$E$10)),Basisblatt!$A$85,Basisblatt!$A$84),"")</f>
        <v/>
      </c>
      <c r="S456" s="145"/>
      <c r="T456" s="145"/>
      <c r="U456" s="145"/>
      <c r="V456" s="145"/>
      <c r="W456" s="178"/>
      <c r="X456" s="181"/>
      <c r="Y456" s="180" t="str">
        <f>IF(AND($AC456="x1",$L456=Basisblatt!$A$85),IF(OR($M456=Basisblatt!$A$38,AND($N456&lt;&gt;"",$N456&lt;=$AF456),$O456=Basisblatt!$A$43,AND($J456&lt;=$E$9,$P456=Basisblatt!$A$47))=TRUE,"ja","nein"),"")</f>
        <v/>
      </c>
      <c r="Z456" s="174"/>
      <c r="AA456" s="102" t="str">
        <f>IF(AND($AC456="x1",$R456=Basisblatt!$A$85),IF(OR(OR($S456=Basisblatt!$A$51,$S456=Basisblatt!$A$52,$S456=Basisblatt!$A$53,$S456=Basisblatt!$A$54,$S456=Basisblatt!$A$55),AND($T456&lt;&gt;"",$T456&lt;=AG456),AND(U456&lt;&gt;"",$U456&lt;=AH456),$V456=Basisblatt!$A483,$W456=Basisblatt!$A$47)=TRUE,"ja","nein"),"")</f>
        <v/>
      </c>
      <c r="AB456" s="102"/>
      <c r="AC456" s="175" t="str">
        <f t="shared" si="6"/>
        <v>x2</v>
      </c>
      <c r="AD456" s="161"/>
      <c r="AE456" s="19"/>
      <c r="AF456" s="106" t="str">
        <f>IF(AND($AC456="x1",$L456=Basisblatt!$A$85),VLOOKUP($G456,Basisblatt!$A$2:$B$5,2,FALSE),"")</f>
        <v/>
      </c>
      <c r="AG456" s="102" t="str">
        <f>IF(AND($AC456="x1",$R456=Basisblatt!$A$85),Basisblatt!$B$68,"")</f>
        <v/>
      </c>
      <c r="AH456" s="175" t="str">
        <f>IF(AND($AC456="x1",$R456=Basisblatt!$A$85),Basisblatt!$B$69,"")</f>
        <v/>
      </c>
    </row>
    <row r="457" spans="1:34" x14ac:dyDescent="0.25">
      <c r="A457" s="107" t="str">
        <f>IF($AC457="x2","",IF($AC457="x1",IF(OR($L457=Basisblatt!$A$84,$Y457="ja"),"ja","nein"),"N/A"))</f>
        <v/>
      </c>
      <c r="B457" s="192" t="str">
        <f>IF($AC457="x2","",IF($AC457="x1",IF(OR($R457=Basisblatt!$A$84,$AA457="ja"),"ja","nein"),"N/A"))</f>
        <v/>
      </c>
      <c r="C457" s="188"/>
      <c r="D457" s="194"/>
      <c r="E457" s="144"/>
      <c r="F457" s="144"/>
      <c r="G457" s="145"/>
      <c r="H457" s="145"/>
      <c r="I457" s="145"/>
      <c r="J457" s="186"/>
      <c r="K457" s="181"/>
      <c r="L457" s="180" t="str">
        <f>IF($AC457="x1",IF(AND($H457=Basisblatt!$A$11,$J457&gt;=$E$8),Basisblatt!$A$85,Basisblatt!$A$84),"")</f>
        <v/>
      </c>
      <c r="M457" s="145"/>
      <c r="N457" s="145"/>
      <c r="O457" s="145"/>
      <c r="P457" s="178"/>
      <c r="Q457" s="181"/>
      <c r="R457" s="180" t="str">
        <f>IF($AC457="x1",IF(AND($H457=Basisblatt!$A$10,OR($J457&gt;=$E$8,$J457&gt;$E$10)),Basisblatt!$A$85,Basisblatt!$A$84),"")</f>
        <v/>
      </c>
      <c r="S457" s="145"/>
      <c r="T457" s="145"/>
      <c r="U457" s="145"/>
      <c r="V457" s="145"/>
      <c r="W457" s="178"/>
      <c r="X457" s="181"/>
      <c r="Y457" s="180" t="str">
        <f>IF(AND($AC457="x1",$L457=Basisblatt!$A$85),IF(OR($M457=Basisblatt!$A$38,AND($N457&lt;&gt;"",$N457&lt;=$AF457),$O457=Basisblatt!$A$43,AND($J457&lt;=$E$9,$P457=Basisblatt!$A$47))=TRUE,"ja","nein"),"")</f>
        <v/>
      </c>
      <c r="Z457" s="174"/>
      <c r="AA457" s="102" t="str">
        <f>IF(AND($AC457="x1",$R457=Basisblatt!$A$85),IF(OR(OR($S457=Basisblatt!$A$51,$S457=Basisblatt!$A$52,$S457=Basisblatt!$A$53,$S457=Basisblatt!$A$54,$S457=Basisblatt!$A$55),AND($T457&lt;&gt;"",$T457&lt;=AG457),AND(U457&lt;&gt;"",$U457&lt;=AH457),$V457=Basisblatt!$A484,$W457=Basisblatt!$A$47)=TRUE,"ja","nein"),"")</f>
        <v/>
      </c>
      <c r="AB457" s="102"/>
      <c r="AC457" s="175" t="str">
        <f t="shared" si="6"/>
        <v>x2</v>
      </c>
      <c r="AD457" s="161"/>
      <c r="AE457" s="19"/>
      <c r="AF457" s="106" t="str">
        <f>IF(AND($AC457="x1",$L457=Basisblatt!$A$85),VLOOKUP($G457,Basisblatt!$A$2:$B$5,2,FALSE),"")</f>
        <v/>
      </c>
      <c r="AG457" s="102" t="str">
        <f>IF(AND($AC457="x1",$R457=Basisblatt!$A$85),Basisblatt!$B$68,"")</f>
        <v/>
      </c>
      <c r="AH457" s="175" t="str">
        <f>IF(AND($AC457="x1",$R457=Basisblatt!$A$85),Basisblatt!$B$69,"")</f>
        <v/>
      </c>
    </row>
    <row r="458" spans="1:34" x14ac:dyDescent="0.25">
      <c r="A458" s="107" t="str">
        <f>IF($AC458="x2","",IF($AC458="x1",IF(OR($L458=Basisblatt!$A$84,$Y458="ja"),"ja","nein"),"N/A"))</f>
        <v/>
      </c>
      <c r="B458" s="192" t="str">
        <f>IF($AC458="x2","",IF($AC458="x1",IF(OR($R458=Basisblatt!$A$84,$AA458="ja"),"ja","nein"),"N/A"))</f>
        <v/>
      </c>
      <c r="C458" s="188"/>
      <c r="D458" s="194"/>
      <c r="E458" s="144"/>
      <c r="F458" s="144"/>
      <c r="G458" s="145"/>
      <c r="H458" s="145"/>
      <c r="I458" s="145"/>
      <c r="J458" s="186"/>
      <c r="K458" s="181"/>
      <c r="L458" s="180" t="str">
        <f>IF($AC458="x1",IF(AND($H458=Basisblatt!$A$11,$J458&gt;=$E$8),Basisblatt!$A$85,Basisblatt!$A$84),"")</f>
        <v/>
      </c>
      <c r="M458" s="145"/>
      <c r="N458" s="145"/>
      <c r="O458" s="145"/>
      <c r="P458" s="178"/>
      <c r="Q458" s="181"/>
      <c r="R458" s="180" t="str">
        <f>IF($AC458="x1",IF(AND($H458=Basisblatt!$A$10,OR($J458&gt;=$E$8,$J458&gt;$E$10)),Basisblatt!$A$85,Basisblatt!$A$84),"")</f>
        <v/>
      </c>
      <c r="S458" s="145"/>
      <c r="T458" s="145"/>
      <c r="U458" s="145"/>
      <c r="V458" s="145"/>
      <c r="W458" s="178"/>
      <c r="X458" s="181"/>
      <c r="Y458" s="180" t="str">
        <f>IF(AND($AC458="x1",$L458=Basisblatt!$A$85),IF(OR($M458=Basisblatt!$A$38,AND($N458&lt;&gt;"",$N458&lt;=$AF458),$O458=Basisblatt!$A$43,AND($J458&lt;=$E$9,$P458=Basisblatt!$A$47))=TRUE,"ja","nein"),"")</f>
        <v/>
      </c>
      <c r="Z458" s="174"/>
      <c r="AA458" s="102" t="str">
        <f>IF(AND($AC458="x1",$R458=Basisblatt!$A$85),IF(OR(OR($S458=Basisblatt!$A$51,$S458=Basisblatt!$A$52,$S458=Basisblatt!$A$53,$S458=Basisblatt!$A$54,$S458=Basisblatt!$A$55),AND($T458&lt;&gt;"",$T458&lt;=AG458),AND(U458&lt;&gt;"",$U458&lt;=AH458),$V458=Basisblatt!$A485,$W458=Basisblatt!$A$47)=TRUE,"ja","nein"),"")</f>
        <v/>
      </c>
      <c r="AB458" s="102"/>
      <c r="AC458" s="175" t="str">
        <f t="shared" si="6"/>
        <v>x2</v>
      </c>
      <c r="AD458" s="161"/>
      <c r="AE458" s="19"/>
      <c r="AF458" s="106" t="str">
        <f>IF(AND($AC458="x1",$L458=Basisblatt!$A$85),VLOOKUP($G458,Basisblatt!$A$2:$B$5,2,FALSE),"")</f>
        <v/>
      </c>
      <c r="AG458" s="102" t="str">
        <f>IF(AND($AC458="x1",$R458=Basisblatt!$A$85),Basisblatt!$B$68,"")</f>
        <v/>
      </c>
      <c r="AH458" s="175" t="str">
        <f>IF(AND($AC458="x1",$R458=Basisblatt!$A$85),Basisblatt!$B$69,"")</f>
        <v/>
      </c>
    </row>
    <row r="459" spans="1:34" x14ac:dyDescent="0.25">
      <c r="A459" s="107" t="str">
        <f>IF($AC459="x2","",IF($AC459="x1",IF(OR($L459=Basisblatt!$A$84,$Y459="ja"),"ja","nein"),"N/A"))</f>
        <v/>
      </c>
      <c r="B459" s="192" t="str">
        <f>IF($AC459="x2","",IF($AC459="x1",IF(OR($R459=Basisblatt!$A$84,$AA459="ja"),"ja","nein"),"N/A"))</f>
        <v/>
      </c>
      <c r="C459" s="188"/>
      <c r="D459" s="194"/>
      <c r="E459" s="144"/>
      <c r="F459" s="144"/>
      <c r="G459" s="145"/>
      <c r="H459" s="145"/>
      <c r="I459" s="145"/>
      <c r="J459" s="186"/>
      <c r="K459" s="181"/>
      <c r="L459" s="180" t="str">
        <f>IF($AC459="x1",IF(AND($H459=Basisblatt!$A$11,$J459&gt;=$E$8),Basisblatt!$A$85,Basisblatt!$A$84),"")</f>
        <v/>
      </c>
      <c r="M459" s="145"/>
      <c r="N459" s="145"/>
      <c r="O459" s="145"/>
      <c r="P459" s="178"/>
      <c r="Q459" s="181"/>
      <c r="R459" s="180" t="str">
        <f>IF($AC459="x1",IF(AND($H459=Basisblatt!$A$10,OR($J459&gt;=$E$8,$J459&gt;$E$10)),Basisblatt!$A$85,Basisblatt!$A$84),"")</f>
        <v/>
      </c>
      <c r="S459" s="145"/>
      <c r="T459" s="145"/>
      <c r="U459" s="145"/>
      <c r="V459" s="145"/>
      <c r="W459" s="178"/>
      <c r="X459" s="181"/>
      <c r="Y459" s="180" t="str">
        <f>IF(AND($AC459="x1",$L459=Basisblatt!$A$85),IF(OR($M459=Basisblatt!$A$38,AND($N459&lt;&gt;"",$N459&lt;=$AF459),$O459=Basisblatt!$A$43,AND($J459&lt;=$E$9,$P459=Basisblatt!$A$47))=TRUE,"ja","nein"),"")</f>
        <v/>
      </c>
      <c r="Z459" s="174"/>
      <c r="AA459" s="102" t="str">
        <f>IF(AND($AC459="x1",$R459=Basisblatt!$A$85),IF(OR(OR($S459=Basisblatt!$A$51,$S459=Basisblatt!$A$52,$S459=Basisblatt!$A$53,$S459=Basisblatt!$A$54,$S459=Basisblatt!$A$55),AND($T459&lt;&gt;"",$T459&lt;=AG459),AND(U459&lt;&gt;"",$U459&lt;=AH459),$V459=Basisblatt!$A486,$W459=Basisblatt!$A$47)=TRUE,"ja","nein"),"")</f>
        <v/>
      </c>
      <c r="AB459" s="102"/>
      <c r="AC459" s="175" t="str">
        <f t="shared" si="6"/>
        <v>x2</v>
      </c>
      <c r="AD459" s="161"/>
      <c r="AE459" s="19"/>
      <c r="AF459" s="106" t="str">
        <f>IF(AND($AC459="x1",$L459=Basisblatt!$A$85),VLOOKUP($G459,Basisblatt!$A$2:$B$5,2,FALSE),"")</f>
        <v/>
      </c>
      <c r="AG459" s="102" t="str">
        <f>IF(AND($AC459="x1",$R459=Basisblatt!$A$85),Basisblatt!$B$68,"")</f>
        <v/>
      </c>
      <c r="AH459" s="175" t="str">
        <f>IF(AND($AC459="x1",$R459=Basisblatt!$A$85),Basisblatt!$B$69,"")</f>
        <v/>
      </c>
    </row>
    <row r="460" spans="1:34" x14ac:dyDescent="0.25">
      <c r="A460" s="107" t="str">
        <f>IF($AC460="x2","",IF($AC460="x1",IF(OR($L460=Basisblatt!$A$84,$Y460="ja"),"ja","nein"),"N/A"))</f>
        <v/>
      </c>
      <c r="B460" s="192" t="str">
        <f>IF($AC460="x2","",IF($AC460="x1",IF(OR($R460=Basisblatt!$A$84,$AA460="ja"),"ja","nein"),"N/A"))</f>
        <v/>
      </c>
      <c r="C460" s="188"/>
      <c r="D460" s="194"/>
      <c r="E460" s="144"/>
      <c r="F460" s="144"/>
      <c r="G460" s="145"/>
      <c r="H460" s="145"/>
      <c r="I460" s="145"/>
      <c r="J460" s="186"/>
      <c r="K460" s="181"/>
      <c r="L460" s="180" t="str">
        <f>IF($AC460="x1",IF(AND($H460=Basisblatt!$A$11,$J460&gt;=$E$8),Basisblatt!$A$85,Basisblatt!$A$84),"")</f>
        <v/>
      </c>
      <c r="M460" s="145"/>
      <c r="N460" s="145"/>
      <c r="O460" s="145"/>
      <c r="P460" s="178"/>
      <c r="Q460" s="181"/>
      <c r="R460" s="180" t="str">
        <f>IF($AC460="x1",IF(AND($H460=Basisblatt!$A$10,OR($J460&gt;=$E$8,$J460&gt;$E$10)),Basisblatt!$A$85,Basisblatt!$A$84),"")</f>
        <v/>
      </c>
      <c r="S460" s="145"/>
      <c r="T460" s="145"/>
      <c r="U460" s="145"/>
      <c r="V460" s="145"/>
      <c r="W460" s="178"/>
      <c r="X460" s="181"/>
      <c r="Y460" s="180" t="str">
        <f>IF(AND($AC460="x1",$L460=Basisblatt!$A$85),IF(OR($M460=Basisblatt!$A$38,AND($N460&lt;&gt;"",$N460&lt;=$AF460),$O460=Basisblatt!$A$43,AND($J460&lt;=$E$9,$P460=Basisblatt!$A$47))=TRUE,"ja","nein"),"")</f>
        <v/>
      </c>
      <c r="Z460" s="174"/>
      <c r="AA460" s="102" t="str">
        <f>IF(AND($AC460="x1",$R460=Basisblatt!$A$85),IF(OR(OR($S460=Basisblatt!$A$51,$S460=Basisblatt!$A$52,$S460=Basisblatt!$A$53,$S460=Basisblatt!$A$54,$S460=Basisblatt!$A$55),AND($T460&lt;&gt;"",$T460&lt;=AG460),AND(U460&lt;&gt;"",$U460&lt;=AH460),$V460=Basisblatt!$A487,$W460=Basisblatt!$A$47)=TRUE,"ja","nein"),"")</f>
        <v/>
      </c>
      <c r="AB460" s="102"/>
      <c r="AC460" s="175" t="str">
        <f t="shared" si="6"/>
        <v>x2</v>
      </c>
      <c r="AD460" s="161"/>
      <c r="AE460" s="19"/>
      <c r="AF460" s="106" t="str">
        <f>IF(AND($AC460="x1",$L460=Basisblatt!$A$85),VLOOKUP($G460,Basisblatt!$A$2:$B$5,2,FALSE),"")</f>
        <v/>
      </c>
      <c r="AG460" s="102" t="str">
        <f>IF(AND($AC460="x1",$R460=Basisblatt!$A$85),Basisblatt!$B$68,"")</f>
        <v/>
      </c>
      <c r="AH460" s="175" t="str">
        <f>IF(AND($AC460="x1",$R460=Basisblatt!$A$85),Basisblatt!$B$69,"")</f>
        <v/>
      </c>
    </row>
    <row r="461" spans="1:34" x14ac:dyDescent="0.25">
      <c r="A461" s="107" t="str">
        <f>IF($AC461="x2","",IF($AC461="x1",IF(OR($L461=Basisblatt!$A$84,$Y461="ja"),"ja","nein"),"N/A"))</f>
        <v/>
      </c>
      <c r="B461" s="192" t="str">
        <f>IF($AC461="x2","",IF($AC461="x1",IF(OR($R461=Basisblatt!$A$84,$AA461="ja"),"ja","nein"),"N/A"))</f>
        <v/>
      </c>
      <c r="C461" s="188"/>
      <c r="D461" s="194"/>
      <c r="E461" s="144"/>
      <c r="F461" s="144"/>
      <c r="G461" s="145"/>
      <c r="H461" s="145"/>
      <c r="I461" s="145"/>
      <c r="J461" s="186"/>
      <c r="K461" s="181"/>
      <c r="L461" s="180" t="str">
        <f>IF($AC461="x1",IF(AND($H461=Basisblatt!$A$11,$J461&gt;=$E$8),Basisblatt!$A$85,Basisblatt!$A$84),"")</f>
        <v/>
      </c>
      <c r="M461" s="145"/>
      <c r="N461" s="145"/>
      <c r="O461" s="145"/>
      <c r="P461" s="178"/>
      <c r="Q461" s="181"/>
      <c r="R461" s="180" t="str">
        <f>IF($AC461="x1",IF(AND($H461=Basisblatt!$A$10,OR($J461&gt;=$E$8,$J461&gt;$E$10)),Basisblatt!$A$85,Basisblatt!$A$84),"")</f>
        <v/>
      </c>
      <c r="S461" s="145"/>
      <c r="T461" s="145"/>
      <c r="U461" s="145"/>
      <c r="V461" s="145"/>
      <c r="W461" s="178"/>
      <c r="X461" s="181"/>
      <c r="Y461" s="180" t="str">
        <f>IF(AND($AC461="x1",$L461=Basisblatt!$A$85),IF(OR($M461=Basisblatt!$A$38,AND($N461&lt;&gt;"",$N461&lt;=$AF461),$O461=Basisblatt!$A$43,AND($J461&lt;=$E$9,$P461=Basisblatt!$A$47))=TRUE,"ja","nein"),"")</f>
        <v/>
      </c>
      <c r="Z461" s="174"/>
      <c r="AA461" s="102" t="str">
        <f>IF(AND($AC461="x1",$R461=Basisblatt!$A$85),IF(OR(OR($S461=Basisblatt!$A$51,$S461=Basisblatt!$A$52,$S461=Basisblatt!$A$53,$S461=Basisblatt!$A$54,$S461=Basisblatt!$A$55),AND($T461&lt;&gt;"",$T461&lt;=AG461),AND(U461&lt;&gt;"",$U461&lt;=AH461),$V461=Basisblatt!$A488,$W461=Basisblatt!$A$47)=TRUE,"ja","nein"),"")</f>
        <v/>
      </c>
      <c r="AB461" s="102"/>
      <c r="AC461" s="175" t="str">
        <f t="shared" si="6"/>
        <v>x2</v>
      </c>
      <c r="AD461" s="161"/>
      <c r="AE461" s="19"/>
      <c r="AF461" s="106" t="str">
        <f>IF(AND($AC461="x1",$L461=Basisblatt!$A$85),VLOOKUP($G461,Basisblatt!$A$2:$B$5,2,FALSE),"")</f>
        <v/>
      </c>
      <c r="AG461" s="102" t="str">
        <f>IF(AND($AC461="x1",$R461=Basisblatt!$A$85),Basisblatt!$B$68,"")</f>
        <v/>
      </c>
      <c r="AH461" s="175" t="str">
        <f>IF(AND($AC461="x1",$R461=Basisblatt!$A$85),Basisblatt!$B$69,"")</f>
        <v/>
      </c>
    </row>
    <row r="462" spans="1:34" x14ac:dyDescent="0.25">
      <c r="A462" s="107" t="str">
        <f>IF($AC462="x2","",IF($AC462="x1",IF(OR($L462=Basisblatt!$A$84,$Y462="ja"),"ja","nein"),"N/A"))</f>
        <v/>
      </c>
      <c r="B462" s="192" t="str">
        <f>IF($AC462="x2","",IF($AC462="x1",IF(OR($R462=Basisblatt!$A$84,$AA462="ja"),"ja","nein"),"N/A"))</f>
        <v/>
      </c>
      <c r="C462" s="188"/>
      <c r="D462" s="194"/>
      <c r="E462" s="144"/>
      <c r="F462" s="144"/>
      <c r="G462" s="145"/>
      <c r="H462" s="145"/>
      <c r="I462" s="145"/>
      <c r="J462" s="186"/>
      <c r="K462" s="181"/>
      <c r="L462" s="180" t="str">
        <f>IF($AC462="x1",IF(AND($H462=Basisblatt!$A$11,$J462&gt;=$E$8),Basisblatt!$A$85,Basisblatt!$A$84),"")</f>
        <v/>
      </c>
      <c r="M462" s="145"/>
      <c r="N462" s="145"/>
      <c r="O462" s="145"/>
      <c r="P462" s="178"/>
      <c r="Q462" s="181"/>
      <c r="R462" s="180" t="str">
        <f>IF($AC462="x1",IF(AND($H462=Basisblatt!$A$10,OR($J462&gt;=$E$8,$J462&gt;$E$10)),Basisblatt!$A$85,Basisblatt!$A$84),"")</f>
        <v/>
      </c>
      <c r="S462" s="145"/>
      <c r="T462" s="145"/>
      <c r="U462" s="145"/>
      <c r="V462" s="145"/>
      <c r="W462" s="178"/>
      <c r="X462" s="181"/>
      <c r="Y462" s="180" t="str">
        <f>IF(AND($AC462="x1",$L462=Basisblatt!$A$85),IF(OR($M462=Basisblatt!$A$38,AND($N462&lt;&gt;"",$N462&lt;=$AF462),$O462=Basisblatt!$A$43,AND($J462&lt;=$E$9,$P462=Basisblatt!$A$47))=TRUE,"ja","nein"),"")</f>
        <v/>
      </c>
      <c r="Z462" s="174"/>
      <c r="AA462" s="102" t="str">
        <f>IF(AND($AC462="x1",$R462=Basisblatt!$A$85),IF(OR(OR($S462=Basisblatt!$A$51,$S462=Basisblatt!$A$52,$S462=Basisblatt!$A$53,$S462=Basisblatt!$A$54,$S462=Basisblatt!$A$55),AND($T462&lt;&gt;"",$T462&lt;=AG462),AND(U462&lt;&gt;"",$U462&lt;=AH462),$V462=Basisblatt!$A489,$W462=Basisblatt!$A$47)=TRUE,"ja","nein"),"")</f>
        <v/>
      </c>
      <c r="AB462" s="102"/>
      <c r="AC462" s="175" t="str">
        <f t="shared" si="6"/>
        <v>x2</v>
      </c>
      <c r="AD462" s="161"/>
      <c r="AE462" s="19"/>
      <c r="AF462" s="106" t="str">
        <f>IF(AND($AC462="x1",$L462=Basisblatt!$A$85),VLOOKUP($G462,Basisblatt!$A$2:$B$5,2,FALSE),"")</f>
        <v/>
      </c>
      <c r="AG462" s="102" t="str">
        <f>IF(AND($AC462="x1",$R462=Basisblatt!$A$85),Basisblatt!$B$68,"")</f>
        <v/>
      </c>
      <c r="AH462" s="175" t="str">
        <f>IF(AND($AC462="x1",$R462=Basisblatt!$A$85),Basisblatt!$B$69,"")</f>
        <v/>
      </c>
    </row>
    <row r="463" spans="1:34" x14ac:dyDescent="0.25">
      <c r="A463" s="107" t="str">
        <f>IF($AC463="x2","",IF($AC463="x1",IF(OR($L463=Basisblatt!$A$84,$Y463="ja"),"ja","nein"),"N/A"))</f>
        <v/>
      </c>
      <c r="B463" s="192" t="str">
        <f>IF($AC463="x2","",IF($AC463="x1",IF(OR($R463=Basisblatt!$A$84,$AA463="ja"),"ja","nein"),"N/A"))</f>
        <v/>
      </c>
      <c r="C463" s="188"/>
      <c r="D463" s="194"/>
      <c r="E463" s="144"/>
      <c r="F463" s="144"/>
      <c r="G463" s="145"/>
      <c r="H463" s="145"/>
      <c r="I463" s="145"/>
      <c r="J463" s="186"/>
      <c r="K463" s="181"/>
      <c r="L463" s="180" t="str">
        <f>IF($AC463="x1",IF(AND($H463=Basisblatt!$A$11,$J463&gt;=$E$8),Basisblatt!$A$85,Basisblatt!$A$84),"")</f>
        <v/>
      </c>
      <c r="M463" s="145"/>
      <c r="N463" s="145"/>
      <c r="O463" s="145"/>
      <c r="P463" s="178"/>
      <c r="Q463" s="181"/>
      <c r="R463" s="180" t="str">
        <f>IF($AC463="x1",IF(AND($H463=Basisblatt!$A$10,OR($J463&gt;=$E$8,$J463&gt;$E$10)),Basisblatt!$A$85,Basisblatt!$A$84),"")</f>
        <v/>
      </c>
      <c r="S463" s="145"/>
      <c r="T463" s="145"/>
      <c r="U463" s="145"/>
      <c r="V463" s="145"/>
      <c r="W463" s="178"/>
      <c r="X463" s="181"/>
      <c r="Y463" s="180" t="str">
        <f>IF(AND($AC463="x1",$L463=Basisblatt!$A$85),IF(OR($M463=Basisblatt!$A$38,AND($N463&lt;&gt;"",$N463&lt;=$AF463),$O463=Basisblatt!$A$43,AND($J463&lt;=$E$9,$P463=Basisblatt!$A$47))=TRUE,"ja","nein"),"")</f>
        <v/>
      </c>
      <c r="Z463" s="174"/>
      <c r="AA463" s="102" t="str">
        <f>IF(AND($AC463="x1",$R463=Basisblatt!$A$85),IF(OR(OR($S463=Basisblatt!$A$51,$S463=Basisblatt!$A$52,$S463=Basisblatt!$A$53,$S463=Basisblatt!$A$54,$S463=Basisblatt!$A$55),AND($T463&lt;&gt;"",$T463&lt;=AG463),AND(U463&lt;&gt;"",$U463&lt;=AH463),$V463=Basisblatt!$A490,$W463=Basisblatt!$A$47)=TRUE,"ja","nein"),"")</f>
        <v/>
      </c>
      <c r="AB463" s="102"/>
      <c r="AC463" s="175" t="str">
        <f t="shared" si="6"/>
        <v>x2</v>
      </c>
      <c r="AD463" s="161"/>
      <c r="AE463" s="19"/>
      <c r="AF463" s="106" t="str">
        <f>IF(AND($AC463="x1",$L463=Basisblatt!$A$85),VLOOKUP($G463,Basisblatt!$A$2:$B$5,2,FALSE),"")</f>
        <v/>
      </c>
      <c r="AG463" s="102" t="str">
        <f>IF(AND($AC463="x1",$R463=Basisblatt!$A$85),Basisblatt!$B$68,"")</f>
        <v/>
      </c>
      <c r="AH463" s="175" t="str">
        <f>IF(AND($AC463="x1",$R463=Basisblatt!$A$85),Basisblatt!$B$69,"")</f>
        <v/>
      </c>
    </row>
    <row r="464" spans="1:34" x14ac:dyDescent="0.25">
      <c r="A464" s="107" t="str">
        <f>IF($AC464="x2","",IF($AC464="x1",IF(OR($L464=Basisblatt!$A$84,$Y464="ja"),"ja","nein"),"N/A"))</f>
        <v/>
      </c>
      <c r="B464" s="192" t="str">
        <f>IF($AC464="x2","",IF($AC464="x1",IF(OR($R464=Basisblatt!$A$84,$AA464="ja"),"ja","nein"),"N/A"))</f>
        <v/>
      </c>
      <c r="C464" s="188"/>
      <c r="D464" s="194"/>
      <c r="E464" s="144"/>
      <c r="F464" s="144"/>
      <c r="G464" s="145"/>
      <c r="H464" s="145"/>
      <c r="I464" s="145"/>
      <c r="J464" s="186"/>
      <c r="K464" s="181"/>
      <c r="L464" s="180" t="str">
        <f>IF($AC464="x1",IF(AND($H464=Basisblatt!$A$11,$J464&gt;=$E$8),Basisblatt!$A$85,Basisblatt!$A$84),"")</f>
        <v/>
      </c>
      <c r="M464" s="145"/>
      <c r="N464" s="145"/>
      <c r="O464" s="145"/>
      <c r="P464" s="178"/>
      <c r="Q464" s="181"/>
      <c r="R464" s="180" t="str">
        <f>IF($AC464="x1",IF(AND($H464=Basisblatt!$A$10,OR($J464&gt;=$E$8,$J464&gt;$E$10)),Basisblatt!$A$85,Basisblatt!$A$84),"")</f>
        <v/>
      </c>
      <c r="S464" s="145"/>
      <c r="T464" s="145"/>
      <c r="U464" s="145"/>
      <c r="V464" s="145"/>
      <c r="W464" s="178"/>
      <c r="X464" s="181"/>
      <c r="Y464" s="180" t="str">
        <f>IF(AND($AC464="x1",$L464=Basisblatt!$A$85),IF(OR($M464=Basisblatt!$A$38,AND($N464&lt;&gt;"",$N464&lt;=$AF464),$O464=Basisblatt!$A$43,AND($J464&lt;=$E$9,$P464=Basisblatt!$A$47))=TRUE,"ja","nein"),"")</f>
        <v/>
      </c>
      <c r="Z464" s="174"/>
      <c r="AA464" s="102" t="str">
        <f>IF(AND($AC464="x1",$R464=Basisblatt!$A$85),IF(OR(OR($S464=Basisblatt!$A$51,$S464=Basisblatt!$A$52,$S464=Basisblatt!$A$53,$S464=Basisblatt!$A$54,$S464=Basisblatt!$A$55),AND($T464&lt;&gt;"",$T464&lt;=AG464),AND(U464&lt;&gt;"",$U464&lt;=AH464),$V464=Basisblatt!$A491,$W464=Basisblatt!$A$47)=TRUE,"ja","nein"),"")</f>
        <v/>
      </c>
      <c r="AB464" s="102"/>
      <c r="AC464" s="175" t="str">
        <f t="shared" si="6"/>
        <v>x2</v>
      </c>
      <c r="AD464" s="161"/>
      <c r="AE464" s="19"/>
      <c r="AF464" s="106" t="str">
        <f>IF(AND($AC464="x1",$L464=Basisblatt!$A$85),VLOOKUP($G464,Basisblatt!$A$2:$B$5,2,FALSE),"")</f>
        <v/>
      </c>
      <c r="AG464" s="102" t="str">
        <f>IF(AND($AC464="x1",$R464=Basisblatt!$A$85),Basisblatt!$B$68,"")</f>
        <v/>
      </c>
      <c r="AH464" s="175" t="str">
        <f>IF(AND($AC464="x1",$R464=Basisblatt!$A$85),Basisblatt!$B$69,"")</f>
        <v/>
      </c>
    </row>
    <row r="465" spans="1:34" x14ac:dyDescent="0.25">
      <c r="A465" s="107" t="str">
        <f>IF($AC465="x2","",IF($AC465="x1",IF(OR($L465=Basisblatt!$A$84,$Y465="ja"),"ja","nein"),"N/A"))</f>
        <v/>
      </c>
      <c r="B465" s="192" t="str">
        <f>IF($AC465="x2","",IF($AC465="x1",IF(OR($R465=Basisblatt!$A$84,$AA465="ja"),"ja","nein"),"N/A"))</f>
        <v/>
      </c>
      <c r="C465" s="188"/>
      <c r="D465" s="194"/>
      <c r="E465" s="144"/>
      <c r="F465" s="144"/>
      <c r="G465" s="145"/>
      <c r="H465" s="145"/>
      <c r="I465" s="145"/>
      <c r="J465" s="186"/>
      <c r="K465" s="181"/>
      <c r="L465" s="180" t="str">
        <f>IF($AC465="x1",IF(AND($H465=Basisblatt!$A$11,$J465&gt;=$E$8),Basisblatt!$A$85,Basisblatt!$A$84),"")</f>
        <v/>
      </c>
      <c r="M465" s="145"/>
      <c r="N465" s="145"/>
      <c r="O465" s="145"/>
      <c r="P465" s="178"/>
      <c r="Q465" s="181"/>
      <c r="R465" s="180" t="str">
        <f>IF($AC465="x1",IF(AND($H465=Basisblatt!$A$10,OR($J465&gt;=$E$8,$J465&gt;$E$10)),Basisblatt!$A$85,Basisblatt!$A$84),"")</f>
        <v/>
      </c>
      <c r="S465" s="145"/>
      <c r="T465" s="145"/>
      <c r="U465" s="145"/>
      <c r="V465" s="145"/>
      <c r="W465" s="178"/>
      <c r="X465" s="181"/>
      <c r="Y465" s="180" t="str">
        <f>IF(AND($AC465="x1",$L465=Basisblatt!$A$85),IF(OR($M465=Basisblatt!$A$38,AND($N465&lt;&gt;"",$N465&lt;=$AF465),$O465=Basisblatt!$A$43,AND($J465&lt;=$E$9,$P465=Basisblatt!$A$47))=TRUE,"ja","nein"),"")</f>
        <v/>
      </c>
      <c r="Z465" s="174"/>
      <c r="AA465" s="102" t="str">
        <f>IF(AND($AC465="x1",$R465=Basisblatt!$A$85),IF(OR(OR($S465=Basisblatt!$A$51,$S465=Basisblatt!$A$52,$S465=Basisblatt!$A$53,$S465=Basisblatt!$A$54,$S465=Basisblatt!$A$55),AND($T465&lt;&gt;"",$T465&lt;=AG465),AND(U465&lt;&gt;"",$U465&lt;=AH465),$V465=Basisblatt!$A492,$W465=Basisblatt!$A$47)=TRUE,"ja","nein"),"")</f>
        <v/>
      </c>
      <c r="AB465" s="102"/>
      <c r="AC465" s="175" t="str">
        <f t="shared" ref="AC465:AC528" si="7">IF(COUNTA($D465:$J465)=7,"x1",IF(COUNTA($D465:$J465)=0,"x2","o"))</f>
        <v>x2</v>
      </c>
      <c r="AD465" s="161"/>
      <c r="AE465" s="19"/>
      <c r="AF465" s="106" t="str">
        <f>IF(AND($AC465="x1",$L465=Basisblatt!$A$85),VLOOKUP($G465,Basisblatt!$A$2:$B$5,2,FALSE),"")</f>
        <v/>
      </c>
      <c r="AG465" s="102" t="str">
        <f>IF(AND($AC465="x1",$R465=Basisblatt!$A$85),Basisblatt!$B$68,"")</f>
        <v/>
      </c>
      <c r="AH465" s="175" t="str">
        <f>IF(AND($AC465="x1",$R465=Basisblatt!$A$85),Basisblatt!$B$69,"")</f>
        <v/>
      </c>
    </row>
    <row r="466" spans="1:34" x14ac:dyDescent="0.25">
      <c r="A466" s="107" t="str">
        <f>IF($AC466="x2","",IF($AC466="x1",IF(OR($L466=Basisblatt!$A$84,$Y466="ja"),"ja","nein"),"N/A"))</f>
        <v/>
      </c>
      <c r="B466" s="192" t="str">
        <f>IF($AC466="x2","",IF($AC466="x1",IF(OR($R466=Basisblatt!$A$84,$AA466="ja"),"ja","nein"),"N/A"))</f>
        <v/>
      </c>
      <c r="C466" s="188"/>
      <c r="D466" s="194"/>
      <c r="E466" s="144"/>
      <c r="F466" s="144"/>
      <c r="G466" s="145"/>
      <c r="H466" s="145"/>
      <c r="I466" s="145"/>
      <c r="J466" s="186"/>
      <c r="K466" s="181"/>
      <c r="L466" s="180" t="str">
        <f>IF($AC466="x1",IF(AND($H466=Basisblatt!$A$11,$J466&gt;=$E$8),Basisblatt!$A$85,Basisblatt!$A$84),"")</f>
        <v/>
      </c>
      <c r="M466" s="145"/>
      <c r="N466" s="145"/>
      <c r="O466" s="145"/>
      <c r="P466" s="178"/>
      <c r="Q466" s="181"/>
      <c r="R466" s="180" t="str">
        <f>IF($AC466="x1",IF(AND($H466=Basisblatt!$A$10,OR($J466&gt;=$E$8,$J466&gt;$E$10)),Basisblatt!$A$85,Basisblatt!$A$84),"")</f>
        <v/>
      </c>
      <c r="S466" s="145"/>
      <c r="T466" s="145"/>
      <c r="U466" s="145"/>
      <c r="V466" s="145"/>
      <c r="W466" s="178"/>
      <c r="X466" s="181"/>
      <c r="Y466" s="180" t="str">
        <f>IF(AND($AC466="x1",$L466=Basisblatt!$A$85),IF(OR($M466=Basisblatt!$A$38,AND($N466&lt;&gt;"",$N466&lt;=$AF466),$O466=Basisblatt!$A$43,AND($J466&lt;=$E$9,$P466=Basisblatt!$A$47))=TRUE,"ja","nein"),"")</f>
        <v/>
      </c>
      <c r="Z466" s="174"/>
      <c r="AA466" s="102" t="str">
        <f>IF(AND($AC466="x1",$R466=Basisblatt!$A$85),IF(OR(OR($S466=Basisblatt!$A$51,$S466=Basisblatt!$A$52,$S466=Basisblatt!$A$53,$S466=Basisblatt!$A$54,$S466=Basisblatt!$A$55),AND($T466&lt;&gt;"",$T466&lt;=AG466),AND(U466&lt;&gt;"",$U466&lt;=AH466),$V466=Basisblatt!$A493,$W466=Basisblatt!$A$47)=TRUE,"ja","nein"),"")</f>
        <v/>
      </c>
      <c r="AB466" s="102"/>
      <c r="AC466" s="175" t="str">
        <f t="shared" si="7"/>
        <v>x2</v>
      </c>
      <c r="AD466" s="161"/>
      <c r="AE466" s="19"/>
      <c r="AF466" s="106" t="str">
        <f>IF(AND($AC466="x1",$L466=Basisblatt!$A$85),VLOOKUP($G466,Basisblatt!$A$2:$B$5,2,FALSE),"")</f>
        <v/>
      </c>
      <c r="AG466" s="102" t="str">
        <f>IF(AND($AC466="x1",$R466=Basisblatt!$A$85),Basisblatt!$B$68,"")</f>
        <v/>
      </c>
      <c r="AH466" s="175" t="str">
        <f>IF(AND($AC466="x1",$R466=Basisblatt!$A$85),Basisblatt!$B$69,"")</f>
        <v/>
      </c>
    </row>
    <row r="467" spans="1:34" x14ac:dyDescent="0.25">
      <c r="A467" s="107" t="str">
        <f>IF($AC467="x2","",IF($AC467="x1",IF(OR($L467=Basisblatt!$A$84,$Y467="ja"),"ja","nein"),"N/A"))</f>
        <v/>
      </c>
      <c r="B467" s="192" t="str">
        <f>IF($AC467="x2","",IF($AC467="x1",IF(OR($R467=Basisblatt!$A$84,$AA467="ja"),"ja","nein"),"N/A"))</f>
        <v/>
      </c>
      <c r="C467" s="188"/>
      <c r="D467" s="194"/>
      <c r="E467" s="144"/>
      <c r="F467" s="144"/>
      <c r="G467" s="145"/>
      <c r="H467" s="145"/>
      <c r="I467" s="145"/>
      <c r="J467" s="186"/>
      <c r="K467" s="181"/>
      <c r="L467" s="180" t="str">
        <f>IF($AC467="x1",IF(AND($H467=Basisblatt!$A$11,$J467&gt;=$E$8),Basisblatt!$A$85,Basisblatt!$A$84),"")</f>
        <v/>
      </c>
      <c r="M467" s="145"/>
      <c r="N467" s="145"/>
      <c r="O467" s="145"/>
      <c r="P467" s="178"/>
      <c r="Q467" s="181"/>
      <c r="R467" s="180" t="str">
        <f>IF($AC467="x1",IF(AND($H467=Basisblatt!$A$10,OR($J467&gt;=$E$8,$J467&gt;$E$10)),Basisblatt!$A$85,Basisblatt!$A$84),"")</f>
        <v/>
      </c>
      <c r="S467" s="145"/>
      <c r="T467" s="145"/>
      <c r="U467" s="145"/>
      <c r="V467" s="145"/>
      <c r="W467" s="178"/>
      <c r="X467" s="181"/>
      <c r="Y467" s="180" t="str">
        <f>IF(AND($AC467="x1",$L467=Basisblatt!$A$85),IF(OR($M467=Basisblatt!$A$38,AND($N467&lt;&gt;"",$N467&lt;=$AF467),$O467=Basisblatt!$A$43,AND($J467&lt;=$E$9,$P467=Basisblatt!$A$47))=TRUE,"ja","nein"),"")</f>
        <v/>
      </c>
      <c r="Z467" s="174"/>
      <c r="AA467" s="102" t="str">
        <f>IF(AND($AC467="x1",$R467=Basisblatt!$A$85),IF(OR(OR($S467=Basisblatt!$A$51,$S467=Basisblatt!$A$52,$S467=Basisblatt!$A$53,$S467=Basisblatt!$A$54,$S467=Basisblatt!$A$55),AND($T467&lt;&gt;"",$T467&lt;=AG467),AND(U467&lt;&gt;"",$U467&lt;=AH467),$V467=Basisblatt!$A494,$W467=Basisblatt!$A$47)=TRUE,"ja","nein"),"")</f>
        <v/>
      </c>
      <c r="AB467" s="102"/>
      <c r="AC467" s="175" t="str">
        <f t="shared" si="7"/>
        <v>x2</v>
      </c>
      <c r="AD467" s="161"/>
      <c r="AE467" s="19"/>
      <c r="AF467" s="106" t="str">
        <f>IF(AND($AC467="x1",$L467=Basisblatt!$A$85),VLOOKUP($G467,Basisblatt!$A$2:$B$5,2,FALSE),"")</f>
        <v/>
      </c>
      <c r="AG467" s="102" t="str">
        <f>IF(AND($AC467="x1",$R467=Basisblatt!$A$85),Basisblatt!$B$68,"")</f>
        <v/>
      </c>
      <c r="AH467" s="175" t="str">
        <f>IF(AND($AC467="x1",$R467=Basisblatt!$A$85),Basisblatt!$B$69,"")</f>
        <v/>
      </c>
    </row>
    <row r="468" spans="1:34" x14ac:dyDescent="0.25">
      <c r="A468" s="107" t="str">
        <f>IF($AC468="x2","",IF($AC468="x1",IF(OR($L468=Basisblatt!$A$84,$Y468="ja"),"ja","nein"),"N/A"))</f>
        <v/>
      </c>
      <c r="B468" s="192" t="str">
        <f>IF($AC468="x2","",IF($AC468="x1",IF(OR($R468=Basisblatt!$A$84,$AA468="ja"),"ja","nein"),"N/A"))</f>
        <v/>
      </c>
      <c r="C468" s="188"/>
      <c r="D468" s="194"/>
      <c r="E468" s="144"/>
      <c r="F468" s="144"/>
      <c r="G468" s="145"/>
      <c r="H468" s="145"/>
      <c r="I468" s="145"/>
      <c r="J468" s="186"/>
      <c r="K468" s="181"/>
      <c r="L468" s="180" t="str">
        <f>IF($AC468="x1",IF(AND($H468=Basisblatt!$A$11,$J468&gt;=$E$8),Basisblatt!$A$85,Basisblatt!$A$84),"")</f>
        <v/>
      </c>
      <c r="M468" s="145"/>
      <c r="N468" s="145"/>
      <c r="O468" s="145"/>
      <c r="P468" s="178"/>
      <c r="Q468" s="181"/>
      <c r="R468" s="180" t="str">
        <f>IF($AC468="x1",IF(AND($H468=Basisblatt!$A$10,OR($J468&gt;=$E$8,$J468&gt;$E$10)),Basisblatt!$A$85,Basisblatt!$A$84),"")</f>
        <v/>
      </c>
      <c r="S468" s="145"/>
      <c r="T468" s="145"/>
      <c r="U468" s="145"/>
      <c r="V468" s="145"/>
      <c r="W468" s="178"/>
      <c r="X468" s="181"/>
      <c r="Y468" s="180" t="str">
        <f>IF(AND($AC468="x1",$L468=Basisblatt!$A$85),IF(OR($M468=Basisblatt!$A$38,AND($N468&lt;&gt;"",$N468&lt;=$AF468),$O468=Basisblatt!$A$43,AND($J468&lt;=$E$9,$P468=Basisblatt!$A$47))=TRUE,"ja","nein"),"")</f>
        <v/>
      </c>
      <c r="Z468" s="174"/>
      <c r="AA468" s="102" t="str">
        <f>IF(AND($AC468="x1",$R468=Basisblatt!$A$85),IF(OR(OR($S468=Basisblatt!$A$51,$S468=Basisblatt!$A$52,$S468=Basisblatt!$A$53,$S468=Basisblatt!$A$54,$S468=Basisblatt!$A$55),AND($T468&lt;&gt;"",$T468&lt;=AG468),AND(U468&lt;&gt;"",$U468&lt;=AH468),$V468=Basisblatt!$A495,$W468=Basisblatt!$A$47)=TRUE,"ja","nein"),"")</f>
        <v/>
      </c>
      <c r="AB468" s="102"/>
      <c r="AC468" s="175" t="str">
        <f t="shared" si="7"/>
        <v>x2</v>
      </c>
      <c r="AD468" s="161"/>
      <c r="AE468" s="19"/>
      <c r="AF468" s="106" t="str">
        <f>IF(AND($AC468="x1",$L468=Basisblatt!$A$85),VLOOKUP($G468,Basisblatt!$A$2:$B$5,2,FALSE),"")</f>
        <v/>
      </c>
      <c r="AG468" s="102" t="str">
        <f>IF(AND($AC468="x1",$R468=Basisblatt!$A$85),Basisblatt!$B$68,"")</f>
        <v/>
      </c>
      <c r="AH468" s="175" t="str">
        <f>IF(AND($AC468="x1",$R468=Basisblatt!$A$85),Basisblatt!$B$69,"")</f>
        <v/>
      </c>
    </row>
    <row r="469" spans="1:34" x14ac:dyDescent="0.25">
      <c r="A469" s="107" t="str">
        <f>IF($AC469="x2","",IF($AC469="x1",IF(OR($L469=Basisblatt!$A$84,$Y469="ja"),"ja","nein"),"N/A"))</f>
        <v/>
      </c>
      <c r="B469" s="192" t="str">
        <f>IF($AC469="x2","",IF($AC469="x1",IF(OR($R469=Basisblatt!$A$84,$AA469="ja"),"ja","nein"),"N/A"))</f>
        <v/>
      </c>
      <c r="C469" s="188"/>
      <c r="D469" s="194"/>
      <c r="E469" s="144"/>
      <c r="F469" s="144"/>
      <c r="G469" s="145"/>
      <c r="H469" s="145"/>
      <c r="I469" s="145"/>
      <c r="J469" s="186"/>
      <c r="K469" s="181"/>
      <c r="L469" s="180" t="str">
        <f>IF($AC469="x1",IF(AND($H469=Basisblatt!$A$11,$J469&gt;=$E$8),Basisblatt!$A$85,Basisblatt!$A$84),"")</f>
        <v/>
      </c>
      <c r="M469" s="145"/>
      <c r="N469" s="145"/>
      <c r="O469" s="145"/>
      <c r="P469" s="178"/>
      <c r="Q469" s="181"/>
      <c r="R469" s="180" t="str">
        <f>IF($AC469="x1",IF(AND($H469=Basisblatt!$A$10,OR($J469&gt;=$E$8,$J469&gt;$E$10)),Basisblatt!$A$85,Basisblatt!$A$84),"")</f>
        <v/>
      </c>
      <c r="S469" s="145"/>
      <c r="T469" s="145"/>
      <c r="U469" s="145"/>
      <c r="V469" s="145"/>
      <c r="W469" s="178"/>
      <c r="X469" s="181"/>
      <c r="Y469" s="180" t="str">
        <f>IF(AND($AC469="x1",$L469=Basisblatt!$A$85),IF(OR($M469=Basisblatt!$A$38,AND($N469&lt;&gt;"",$N469&lt;=$AF469),$O469=Basisblatt!$A$43,AND($J469&lt;=$E$9,$P469=Basisblatt!$A$47))=TRUE,"ja","nein"),"")</f>
        <v/>
      </c>
      <c r="Z469" s="174"/>
      <c r="AA469" s="102" t="str">
        <f>IF(AND($AC469="x1",$R469=Basisblatt!$A$85),IF(OR(OR($S469=Basisblatt!$A$51,$S469=Basisblatt!$A$52,$S469=Basisblatt!$A$53,$S469=Basisblatt!$A$54,$S469=Basisblatt!$A$55),AND($T469&lt;&gt;"",$T469&lt;=AG469),AND(U469&lt;&gt;"",$U469&lt;=AH469),$V469=Basisblatt!$A496,$W469=Basisblatt!$A$47)=TRUE,"ja","nein"),"")</f>
        <v/>
      </c>
      <c r="AB469" s="102"/>
      <c r="AC469" s="175" t="str">
        <f t="shared" si="7"/>
        <v>x2</v>
      </c>
      <c r="AD469" s="161"/>
      <c r="AE469" s="19"/>
      <c r="AF469" s="106" t="str">
        <f>IF(AND($AC469="x1",$L469=Basisblatt!$A$85),VLOOKUP($G469,Basisblatt!$A$2:$B$5,2,FALSE),"")</f>
        <v/>
      </c>
      <c r="AG469" s="102" t="str">
        <f>IF(AND($AC469="x1",$R469=Basisblatt!$A$85),Basisblatt!$B$68,"")</f>
        <v/>
      </c>
      <c r="AH469" s="175" t="str">
        <f>IF(AND($AC469="x1",$R469=Basisblatt!$A$85),Basisblatt!$B$69,"")</f>
        <v/>
      </c>
    </row>
    <row r="470" spans="1:34" x14ac:dyDescent="0.25">
      <c r="A470" s="107" t="str">
        <f>IF($AC470="x2","",IF($AC470="x1",IF(OR($L470=Basisblatt!$A$84,$Y470="ja"),"ja","nein"),"N/A"))</f>
        <v/>
      </c>
      <c r="B470" s="192" t="str">
        <f>IF($AC470="x2","",IF($AC470="x1",IF(OR($R470=Basisblatt!$A$84,$AA470="ja"),"ja","nein"),"N/A"))</f>
        <v/>
      </c>
      <c r="C470" s="188"/>
      <c r="D470" s="194"/>
      <c r="E470" s="144"/>
      <c r="F470" s="144"/>
      <c r="G470" s="145"/>
      <c r="H470" s="145"/>
      <c r="I470" s="145"/>
      <c r="J470" s="186"/>
      <c r="K470" s="181"/>
      <c r="L470" s="180" t="str">
        <f>IF($AC470="x1",IF(AND($H470=Basisblatt!$A$11,$J470&gt;=$E$8),Basisblatt!$A$85,Basisblatt!$A$84),"")</f>
        <v/>
      </c>
      <c r="M470" s="145"/>
      <c r="N470" s="145"/>
      <c r="O470" s="145"/>
      <c r="P470" s="178"/>
      <c r="Q470" s="181"/>
      <c r="R470" s="180" t="str">
        <f>IF($AC470="x1",IF(AND($H470=Basisblatt!$A$10,OR($J470&gt;=$E$8,$J470&gt;$E$10)),Basisblatt!$A$85,Basisblatt!$A$84),"")</f>
        <v/>
      </c>
      <c r="S470" s="145"/>
      <c r="T470" s="145"/>
      <c r="U470" s="145"/>
      <c r="V470" s="145"/>
      <c r="W470" s="178"/>
      <c r="X470" s="181"/>
      <c r="Y470" s="180" t="str">
        <f>IF(AND($AC470="x1",$L470=Basisblatt!$A$85),IF(OR($M470=Basisblatt!$A$38,AND($N470&lt;&gt;"",$N470&lt;=$AF470),$O470=Basisblatt!$A$43,AND($J470&lt;=$E$9,$P470=Basisblatt!$A$47))=TRUE,"ja","nein"),"")</f>
        <v/>
      </c>
      <c r="Z470" s="174"/>
      <c r="AA470" s="102" t="str">
        <f>IF(AND($AC470="x1",$R470=Basisblatt!$A$85),IF(OR(OR($S470=Basisblatt!$A$51,$S470=Basisblatt!$A$52,$S470=Basisblatt!$A$53,$S470=Basisblatt!$A$54,$S470=Basisblatt!$A$55),AND($T470&lt;&gt;"",$T470&lt;=AG470),AND(U470&lt;&gt;"",$U470&lt;=AH470),$V470=Basisblatt!$A497,$W470=Basisblatt!$A$47)=TRUE,"ja","nein"),"")</f>
        <v/>
      </c>
      <c r="AB470" s="102"/>
      <c r="AC470" s="175" t="str">
        <f t="shared" si="7"/>
        <v>x2</v>
      </c>
      <c r="AD470" s="161"/>
      <c r="AE470" s="19"/>
      <c r="AF470" s="106" t="str">
        <f>IF(AND($AC470="x1",$L470=Basisblatt!$A$85),VLOOKUP($G470,Basisblatt!$A$2:$B$5,2,FALSE),"")</f>
        <v/>
      </c>
      <c r="AG470" s="102" t="str">
        <f>IF(AND($AC470="x1",$R470=Basisblatt!$A$85),Basisblatt!$B$68,"")</f>
        <v/>
      </c>
      <c r="AH470" s="175" t="str">
        <f>IF(AND($AC470="x1",$R470=Basisblatt!$A$85),Basisblatt!$B$69,"")</f>
        <v/>
      </c>
    </row>
    <row r="471" spans="1:34" x14ac:dyDescent="0.25">
      <c r="A471" s="107" t="str">
        <f>IF($AC471="x2","",IF($AC471="x1",IF(OR($L471=Basisblatt!$A$84,$Y471="ja"),"ja","nein"),"N/A"))</f>
        <v/>
      </c>
      <c r="B471" s="192" t="str">
        <f>IF($AC471="x2","",IF($AC471="x1",IF(OR($R471=Basisblatt!$A$84,$AA471="ja"),"ja","nein"),"N/A"))</f>
        <v/>
      </c>
      <c r="C471" s="188"/>
      <c r="D471" s="194"/>
      <c r="E471" s="144"/>
      <c r="F471" s="144"/>
      <c r="G471" s="145"/>
      <c r="H471" s="145"/>
      <c r="I471" s="145"/>
      <c r="J471" s="186"/>
      <c r="K471" s="181"/>
      <c r="L471" s="180" t="str">
        <f>IF($AC471="x1",IF(AND($H471=Basisblatt!$A$11,$J471&gt;=$E$8),Basisblatt!$A$85,Basisblatt!$A$84),"")</f>
        <v/>
      </c>
      <c r="M471" s="145"/>
      <c r="N471" s="145"/>
      <c r="O471" s="145"/>
      <c r="P471" s="178"/>
      <c r="Q471" s="181"/>
      <c r="R471" s="180" t="str">
        <f>IF($AC471="x1",IF(AND($H471=Basisblatt!$A$10,OR($J471&gt;=$E$8,$J471&gt;$E$10)),Basisblatt!$A$85,Basisblatt!$A$84),"")</f>
        <v/>
      </c>
      <c r="S471" s="145"/>
      <c r="T471" s="145"/>
      <c r="U471" s="145"/>
      <c r="V471" s="145"/>
      <c r="W471" s="178"/>
      <c r="X471" s="181"/>
      <c r="Y471" s="180" t="str">
        <f>IF(AND($AC471="x1",$L471=Basisblatt!$A$85),IF(OR($M471=Basisblatt!$A$38,AND($N471&lt;&gt;"",$N471&lt;=$AF471),$O471=Basisblatt!$A$43,AND($J471&lt;=$E$9,$P471=Basisblatt!$A$47))=TRUE,"ja","nein"),"")</f>
        <v/>
      </c>
      <c r="Z471" s="174"/>
      <c r="AA471" s="102" t="str">
        <f>IF(AND($AC471="x1",$R471=Basisblatt!$A$85),IF(OR(OR($S471=Basisblatt!$A$51,$S471=Basisblatt!$A$52,$S471=Basisblatt!$A$53,$S471=Basisblatt!$A$54,$S471=Basisblatt!$A$55),AND($T471&lt;&gt;"",$T471&lt;=AG471),AND(U471&lt;&gt;"",$U471&lt;=AH471),$V471=Basisblatt!$A498,$W471=Basisblatt!$A$47)=TRUE,"ja","nein"),"")</f>
        <v/>
      </c>
      <c r="AB471" s="102"/>
      <c r="AC471" s="175" t="str">
        <f t="shared" si="7"/>
        <v>x2</v>
      </c>
      <c r="AD471" s="161"/>
      <c r="AE471" s="19"/>
      <c r="AF471" s="106" t="str">
        <f>IF(AND($AC471="x1",$L471=Basisblatt!$A$85),VLOOKUP($G471,Basisblatt!$A$2:$B$5,2,FALSE),"")</f>
        <v/>
      </c>
      <c r="AG471" s="102" t="str">
        <f>IF(AND($AC471="x1",$R471=Basisblatt!$A$85),Basisblatt!$B$68,"")</f>
        <v/>
      </c>
      <c r="AH471" s="175" t="str">
        <f>IF(AND($AC471="x1",$R471=Basisblatt!$A$85),Basisblatt!$B$69,"")</f>
        <v/>
      </c>
    </row>
    <row r="472" spans="1:34" x14ac:dyDescent="0.25">
      <c r="A472" s="107" t="str">
        <f>IF($AC472="x2","",IF($AC472="x1",IF(OR($L472=Basisblatt!$A$84,$Y472="ja"),"ja","nein"),"N/A"))</f>
        <v/>
      </c>
      <c r="B472" s="192" t="str">
        <f>IF($AC472="x2","",IF($AC472="x1",IF(OR($R472=Basisblatt!$A$84,$AA472="ja"),"ja","nein"),"N/A"))</f>
        <v/>
      </c>
      <c r="C472" s="188"/>
      <c r="D472" s="194"/>
      <c r="E472" s="144"/>
      <c r="F472" s="144"/>
      <c r="G472" s="145"/>
      <c r="H472" s="145"/>
      <c r="I472" s="145"/>
      <c r="J472" s="186"/>
      <c r="K472" s="181"/>
      <c r="L472" s="180" t="str">
        <f>IF($AC472="x1",IF(AND($H472=Basisblatt!$A$11,$J472&gt;=$E$8),Basisblatt!$A$85,Basisblatt!$A$84),"")</f>
        <v/>
      </c>
      <c r="M472" s="145"/>
      <c r="N472" s="145"/>
      <c r="O472" s="145"/>
      <c r="P472" s="178"/>
      <c r="Q472" s="181"/>
      <c r="R472" s="180" t="str">
        <f>IF($AC472="x1",IF(AND($H472=Basisblatt!$A$10,OR($J472&gt;=$E$8,$J472&gt;$E$10)),Basisblatt!$A$85,Basisblatt!$A$84),"")</f>
        <v/>
      </c>
      <c r="S472" s="145"/>
      <c r="T472" s="145"/>
      <c r="U472" s="145"/>
      <c r="V472" s="145"/>
      <c r="W472" s="178"/>
      <c r="X472" s="181"/>
      <c r="Y472" s="180" t="str">
        <f>IF(AND($AC472="x1",$L472=Basisblatt!$A$85),IF(OR($M472=Basisblatt!$A$38,AND($N472&lt;&gt;"",$N472&lt;=$AF472),$O472=Basisblatt!$A$43,AND($J472&lt;=$E$9,$P472=Basisblatt!$A$47))=TRUE,"ja","nein"),"")</f>
        <v/>
      </c>
      <c r="Z472" s="174"/>
      <c r="AA472" s="102" t="str">
        <f>IF(AND($AC472="x1",$R472=Basisblatt!$A$85),IF(OR(OR($S472=Basisblatt!$A$51,$S472=Basisblatt!$A$52,$S472=Basisblatt!$A$53,$S472=Basisblatt!$A$54,$S472=Basisblatt!$A$55),AND($T472&lt;&gt;"",$T472&lt;=AG472),AND(U472&lt;&gt;"",$U472&lt;=AH472),$V472=Basisblatt!$A499,$W472=Basisblatt!$A$47)=TRUE,"ja","nein"),"")</f>
        <v/>
      </c>
      <c r="AB472" s="102"/>
      <c r="AC472" s="175" t="str">
        <f t="shared" si="7"/>
        <v>x2</v>
      </c>
      <c r="AD472" s="161"/>
      <c r="AE472" s="19"/>
      <c r="AF472" s="106" t="str">
        <f>IF(AND($AC472="x1",$L472=Basisblatt!$A$85),VLOOKUP($G472,Basisblatt!$A$2:$B$5,2,FALSE),"")</f>
        <v/>
      </c>
      <c r="AG472" s="102" t="str">
        <f>IF(AND($AC472="x1",$R472=Basisblatt!$A$85),Basisblatt!$B$68,"")</f>
        <v/>
      </c>
      <c r="AH472" s="175" t="str">
        <f>IF(AND($AC472="x1",$R472=Basisblatt!$A$85),Basisblatt!$B$69,"")</f>
        <v/>
      </c>
    </row>
    <row r="473" spans="1:34" x14ac:dyDescent="0.25">
      <c r="A473" s="107" t="str">
        <f>IF($AC473="x2","",IF($AC473="x1",IF(OR($L473=Basisblatt!$A$84,$Y473="ja"),"ja","nein"),"N/A"))</f>
        <v/>
      </c>
      <c r="B473" s="192" t="str">
        <f>IF($AC473="x2","",IF($AC473="x1",IF(OR($R473=Basisblatt!$A$84,$AA473="ja"),"ja","nein"),"N/A"))</f>
        <v/>
      </c>
      <c r="C473" s="188"/>
      <c r="D473" s="194"/>
      <c r="E473" s="144"/>
      <c r="F473" s="144"/>
      <c r="G473" s="145"/>
      <c r="H473" s="145"/>
      <c r="I473" s="145"/>
      <c r="J473" s="186"/>
      <c r="K473" s="181"/>
      <c r="L473" s="180" t="str">
        <f>IF($AC473="x1",IF(AND($H473=Basisblatt!$A$11,$J473&gt;=$E$8),Basisblatt!$A$85,Basisblatt!$A$84),"")</f>
        <v/>
      </c>
      <c r="M473" s="145"/>
      <c r="N473" s="145"/>
      <c r="O473" s="145"/>
      <c r="P473" s="178"/>
      <c r="Q473" s="181"/>
      <c r="R473" s="180" t="str">
        <f>IF($AC473="x1",IF(AND($H473=Basisblatt!$A$10,OR($J473&gt;=$E$8,$J473&gt;$E$10)),Basisblatt!$A$85,Basisblatt!$A$84),"")</f>
        <v/>
      </c>
      <c r="S473" s="145"/>
      <c r="T473" s="145"/>
      <c r="U473" s="145"/>
      <c r="V473" s="145"/>
      <c r="W473" s="178"/>
      <c r="X473" s="181"/>
      <c r="Y473" s="180" t="str">
        <f>IF(AND($AC473="x1",$L473=Basisblatt!$A$85),IF(OR($M473=Basisblatt!$A$38,AND($N473&lt;&gt;"",$N473&lt;=$AF473),$O473=Basisblatt!$A$43,AND($J473&lt;=$E$9,$P473=Basisblatt!$A$47))=TRUE,"ja","nein"),"")</f>
        <v/>
      </c>
      <c r="Z473" s="174"/>
      <c r="AA473" s="102" t="str">
        <f>IF(AND($AC473="x1",$R473=Basisblatt!$A$85),IF(OR(OR($S473=Basisblatt!$A$51,$S473=Basisblatt!$A$52,$S473=Basisblatt!$A$53,$S473=Basisblatt!$A$54,$S473=Basisblatt!$A$55),AND($T473&lt;&gt;"",$T473&lt;=AG473),AND(U473&lt;&gt;"",$U473&lt;=AH473),$V473=Basisblatt!$A500,$W473=Basisblatt!$A$47)=TRUE,"ja","nein"),"")</f>
        <v/>
      </c>
      <c r="AB473" s="102"/>
      <c r="AC473" s="175" t="str">
        <f t="shared" si="7"/>
        <v>x2</v>
      </c>
      <c r="AD473" s="161"/>
      <c r="AE473" s="19"/>
      <c r="AF473" s="106" t="str">
        <f>IF(AND($AC473="x1",$L473=Basisblatt!$A$85),VLOOKUP($G473,Basisblatt!$A$2:$B$5,2,FALSE),"")</f>
        <v/>
      </c>
      <c r="AG473" s="102" t="str">
        <f>IF(AND($AC473="x1",$R473=Basisblatt!$A$85),Basisblatt!$B$68,"")</f>
        <v/>
      </c>
      <c r="AH473" s="175" t="str">
        <f>IF(AND($AC473="x1",$R473=Basisblatt!$A$85),Basisblatt!$B$69,"")</f>
        <v/>
      </c>
    </row>
    <row r="474" spans="1:34" x14ac:dyDescent="0.25">
      <c r="A474" s="107" t="str">
        <f>IF($AC474="x2","",IF($AC474="x1",IF(OR($L474=Basisblatt!$A$84,$Y474="ja"),"ja","nein"),"N/A"))</f>
        <v/>
      </c>
      <c r="B474" s="192" t="str">
        <f>IF($AC474="x2","",IF($AC474="x1",IF(OR($R474=Basisblatt!$A$84,$AA474="ja"),"ja","nein"),"N/A"))</f>
        <v/>
      </c>
      <c r="C474" s="188"/>
      <c r="D474" s="194"/>
      <c r="E474" s="144"/>
      <c r="F474" s="144"/>
      <c r="G474" s="145"/>
      <c r="H474" s="145"/>
      <c r="I474" s="145"/>
      <c r="J474" s="186"/>
      <c r="K474" s="181"/>
      <c r="L474" s="180" t="str">
        <f>IF($AC474="x1",IF(AND($H474=Basisblatt!$A$11,$J474&gt;=$E$8),Basisblatt!$A$85,Basisblatt!$A$84),"")</f>
        <v/>
      </c>
      <c r="M474" s="145"/>
      <c r="N474" s="145"/>
      <c r="O474" s="145"/>
      <c r="P474" s="178"/>
      <c r="Q474" s="181"/>
      <c r="R474" s="180" t="str">
        <f>IF($AC474="x1",IF(AND($H474=Basisblatt!$A$10,OR($J474&gt;=$E$8,$J474&gt;$E$10)),Basisblatt!$A$85,Basisblatt!$A$84),"")</f>
        <v/>
      </c>
      <c r="S474" s="145"/>
      <c r="T474" s="145"/>
      <c r="U474" s="145"/>
      <c r="V474" s="145"/>
      <c r="W474" s="178"/>
      <c r="X474" s="181"/>
      <c r="Y474" s="180" t="str">
        <f>IF(AND($AC474="x1",$L474=Basisblatt!$A$85),IF(OR($M474=Basisblatt!$A$38,AND($N474&lt;&gt;"",$N474&lt;=$AF474),$O474=Basisblatt!$A$43,AND($J474&lt;=$E$9,$P474=Basisblatt!$A$47))=TRUE,"ja","nein"),"")</f>
        <v/>
      </c>
      <c r="Z474" s="174"/>
      <c r="AA474" s="102" t="str">
        <f>IF(AND($AC474="x1",$R474=Basisblatt!$A$85),IF(OR(OR($S474=Basisblatt!$A$51,$S474=Basisblatt!$A$52,$S474=Basisblatt!$A$53,$S474=Basisblatt!$A$54,$S474=Basisblatt!$A$55),AND($T474&lt;&gt;"",$T474&lt;=AG474),AND(U474&lt;&gt;"",$U474&lt;=AH474),$V474=Basisblatt!$A501,$W474=Basisblatt!$A$47)=TRUE,"ja","nein"),"")</f>
        <v/>
      </c>
      <c r="AB474" s="102"/>
      <c r="AC474" s="175" t="str">
        <f t="shared" si="7"/>
        <v>x2</v>
      </c>
      <c r="AD474" s="161"/>
      <c r="AE474" s="19"/>
      <c r="AF474" s="106" t="str">
        <f>IF(AND($AC474="x1",$L474=Basisblatt!$A$85),VLOOKUP($G474,Basisblatt!$A$2:$B$5,2,FALSE),"")</f>
        <v/>
      </c>
      <c r="AG474" s="102" t="str">
        <f>IF(AND($AC474="x1",$R474=Basisblatt!$A$85),Basisblatt!$B$68,"")</f>
        <v/>
      </c>
      <c r="AH474" s="175" t="str">
        <f>IF(AND($AC474="x1",$R474=Basisblatt!$A$85),Basisblatt!$B$69,"")</f>
        <v/>
      </c>
    </row>
    <row r="475" spans="1:34" x14ac:dyDescent="0.25">
      <c r="A475" s="107" t="str">
        <f>IF($AC475="x2","",IF($AC475="x1",IF(OR($L475=Basisblatt!$A$84,$Y475="ja"),"ja","nein"),"N/A"))</f>
        <v/>
      </c>
      <c r="B475" s="192" t="str">
        <f>IF($AC475="x2","",IF($AC475="x1",IF(OR($R475=Basisblatt!$A$84,$AA475="ja"),"ja","nein"),"N/A"))</f>
        <v/>
      </c>
      <c r="C475" s="188"/>
      <c r="D475" s="194"/>
      <c r="E475" s="144"/>
      <c r="F475" s="144"/>
      <c r="G475" s="145"/>
      <c r="H475" s="145"/>
      <c r="I475" s="145"/>
      <c r="J475" s="186"/>
      <c r="K475" s="181"/>
      <c r="L475" s="180" t="str">
        <f>IF($AC475="x1",IF(AND($H475=Basisblatt!$A$11,$J475&gt;=$E$8),Basisblatt!$A$85,Basisblatt!$A$84),"")</f>
        <v/>
      </c>
      <c r="M475" s="145"/>
      <c r="N475" s="145"/>
      <c r="O475" s="145"/>
      <c r="P475" s="178"/>
      <c r="Q475" s="181"/>
      <c r="R475" s="180" t="str">
        <f>IF($AC475="x1",IF(AND($H475=Basisblatt!$A$10,OR($J475&gt;=$E$8,$J475&gt;$E$10)),Basisblatt!$A$85,Basisblatt!$A$84),"")</f>
        <v/>
      </c>
      <c r="S475" s="145"/>
      <c r="T475" s="145"/>
      <c r="U475" s="145"/>
      <c r="V475" s="145"/>
      <c r="W475" s="178"/>
      <c r="X475" s="181"/>
      <c r="Y475" s="180" t="str">
        <f>IF(AND($AC475="x1",$L475=Basisblatt!$A$85),IF(OR($M475=Basisblatt!$A$38,AND($N475&lt;&gt;"",$N475&lt;=$AF475),$O475=Basisblatt!$A$43,AND($J475&lt;=$E$9,$P475=Basisblatt!$A$47))=TRUE,"ja","nein"),"")</f>
        <v/>
      </c>
      <c r="Z475" s="174"/>
      <c r="AA475" s="102" t="str">
        <f>IF(AND($AC475="x1",$R475=Basisblatt!$A$85),IF(OR(OR($S475=Basisblatt!$A$51,$S475=Basisblatt!$A$52,$S475=Basisblatt!$A$53,$S475=Basisblatt!$A$54,$S475=Basisblatt!$A$55),AND($T475&lt;&gt;"",$T475&lt;=AG475),AND(U475&lt;&gt;"",$U475&lt;=AH475),$V475=Basisblatt!$A502,$W475=Basisblatt!$A$47)=TRUE,"ja","nein"),"")</f>
        <v/>
      </c>
      <c r="AB475" s="102"/>
      <c r="AC475" s="175" t="str">
        <f t="shared" si="7"/>
        <v>x2</v>
      </c>
      <c r="AD475" s="161"/>
      <c r="AE475" s="19"/>
      <c r="AF475" s="106" t="str">
        <f>IF(AND($AC475="x1",$L475=Basisblatt!$A$85),VLOOKUP($G475,Basisblatt!$A$2:$B$5,2,FALSE),"")</f>
        <v/>
      </c>
      <c r="AG475" s="102" t="str">
        <f>IF(AND($AC475="x1",$R475=Basisblatt!$A$85),Basisblatt!$B$68,"")</f>
        <v/>
      </c>
      <c r="AH475" s="175" t="str">
        <f>IF(AND($AC475="x1",$R475=Basisblatt!$A$85),Basisblatt!$B$69,"")</f>
        <v/>
      </c>
    </row>
    <row r="476" spans="1:34" x14ac:dyDescent="0.25">
      <c r="A476" s="107" t="str">
        <f>IF($AC476="x2","",IF($AC476="x1",IF(OR($L476=Basisblatt!$A$84,$Y476="ja"),"ja","nein"),"N/A"))</f>
        <v/>
      </c>
      <c r="B476" s="192" t="str">
        <f>IF($AC476="x2","",IF($AC476="x1",IF(OR($R476=Basisblatt!$A$84,$AA476="ja"),"ja","nein"),"N/A"))</f>
        <v/>
      </c>
      <c r="C476" s="188"/>
      <c r="D476" s="194"/>
      <c r="E476" s="144"/>
      <c r="F476" s="144"/>
      <c r="G476" s="145"/>
      <c r="H476" s="145"/>
      <c r="I476" s="145"/>
      <c r="J476" s="186"/>
      <c r="K476" s="181"/>
      <c r="L476" s="180" t="str">
        <f>IF($AC476="x1",IF(AND($H476=Basisblatt!$A$11,$J476&gt;=$E$8),Basisblatt!$A$85,Basisblatt!$A$84),"")</f>
        <v/>
      </c>
      <c r="M476" s="145"/>
      <c r="N476" s="145"/>
      <c r="O476" s="145"/>
      <c r="P476" s="178"/>
      <c r="Q476" s="181"/>
      <c r="R476" s="180" t="str">
        <f>IF($AC476="x1",IF(AND($H476=Basisblatt!$A$10,OR($J476&gt;=$E$8,$J476&gt;$E$10)),Basisblatt!$A$85,Basisblatt!$A$84),"")</f>
        <v/>
      </c>
      <c r="S476" s="145"/>
      <c r="T476" s="145"/>
      <c r="U476" s="145"/>
      <c r="V476" s="145"/>
      <c r="W476" s="178"/>
      <c r="X476" s="181"/>
      <c r="Y476" s="180" t="str">
        <f>IF(AND($AC476="x1",$L476=Basisblatt!$A$85),IF(OR($M476=Basisblatt!$A$38,AND($N476&lt;&gt;"",$N476&lt;=$AF476),$O476=Basisblatt!$A$43,AND($J476&lt;=$E$9,$P476=Basisblatt!$A$47))=TRUE,"ja","nein"),"")</f>
        <v/>
      </c>
      <c r="Z476" s="174"/>
      <c r="AA476" s="102" t="str">
        <f>IF(AND($AC476="x1",$R476=Basisblatt!$A$85),IF(OR(OR($S476=Basisblatt!$A$51,$S476=Basisblatt!$A$52,$S476=Basisblatt!$A$53,$S476=Basisblatt!$A$54,$S476=Basisblatt!$A$55),AND($T476&lt;&gt;"",$T476&lt;=AG476),AND(U476&lt;&gt;"",$U476&lt;=AH476),$V476=Basisblatt!$A503,$W476=Basisblatt!$A$47)=TRUE,"ja","nein"),"")</f>
        <v/>
      </c>
      <c r="AB476" s="102"/>
      <c r="AC476" s="175" t="str">
        <f t="shared" si="7"/>
        <v>x2</v>
      </c>
      <c r="AD476" s="161"/>
      <c r="AE476" s="19"/>
      <c r="AF476" s="106" t="str">
        <f>IF(AND($AC476="x1",$L476=Basisblatt!$A$85),VLOOKUP($G476,Basisblatt!$A$2:$B$5,2,FALSE),"")</f>
        <v/>
      </c>
      <c r="AG476" s="102" t="str">
        <f>IF(AND($AC476="x1",$R476=Basisblatt!$A$85),Basisblatt!$B$68,"")</f>
        <v/>
      </c>
      <c r="AH476" s="175" t="str">
        <f>IF(AND($AC476="x1",$R476=Basisblatt!$A$85),Basisblatt!$B$69,"")</f>
        <v/>
      </c>
    </row>
    <row r="477" spans="1:34" x14ac:dyDescent="0.25">
      <c r="A477" s="107" t="str">
        <f>IF($AC477="x2","",IF($AC477="x1",IF(OR($L477=Basisblatt!$A$84,$Y477="ja"),"ja","nein"),"N/A"))</f>
        <v/>
      </c>
      <c r="B477" s="192" t="str">
        <f>IF($AC477="x2","",IF($AC477="x1",IF(OR($R477=Basisblatt!$A$84,$AA477="ja"),"ja","nein"),"N/A"))</f>
        <v/>
      </c>
      <c r="C477" s="188"/>
      <c r="D477" s="194"/>
      <c r="E477" s="144"/>
      <c r="F477" s="144"/>
      <c r="G477" s="145"/>
      <c r="H477" s="145"/>
      <c r="I477" s="145"/>
      <c r="J477" s="186"/>
      <c r="K477" s="181"/>
      <c r="L477" s="180" t="str">
        <f>IF($AC477="x1",IF(AND($H477=Basisblatt!$A$11,$J477&gt;=$E$8),Basisblatt!$A$85,Basisblatt!$A$84),"")</f>
        <v/>
      </c>
      <c r="M477" s="145"/>
      <c r="N477" s="145"/>
      <c r="O477" s="145"/>
      <c r="P477" s="178"/>
      <c r="Q477" s="181"/>
      <c r="R477" s="180" t="str">
        <f>IF($AC477="x1",IF(AND($H477=Basisblatt!$A$10,OR($J477&gt;=$E$8,$J477&gt;$E$10)),Basisblatt!$A$85,Basisblatt!$A$84),"")</f>
        <v/>
      </c>
      <c r="S477" s="145"/>
      <c r="T477" s="145"/>
      <c r="U477" s="145"/>
      <c r="V477" s="145"/>
      <c r="W477" s="178"/>
      <c r="X477" s="181"/>
      <c r="Y477" s="180" t="str">
        <f>IF(AND($AC477="x1",$L477=Basisblatt!$A$85),IF(OR($M477=Basisblatt!$A$38,AND($N477&lt;&gt;"",$N477&lt;=$AF477),$O477=Basisblatt!$A$43,AND($J477&lt;=$E$9,$P477=Basisblatt!$A$47))=TRUE,"ja","nein"),"")</f>
        <v/>
      </c>
      <c r="Z477" s="174"/>
      <c r="AA477" s="102" t="str">
        <f>IF(AND($AC477="x1",$R477=Basisblatt!$A$85),IF(OR(OR($S477=Basisblatt!$A$51,$S477=Basisblatt!$A$52,$S477=Basisblatt!$A$53,$S477=Basisblatt!$A$54,$S477=Basisblatt!$A$55),AND($T477&lt;&gt;"",$T477&lt;=AG477),AND(U477&lt;&gt;"",$U477&lt;=AH477),$V477=Basisblatt!$A504,$W477=Basisblatt!$A$47)=TRUE,"ja","nein"),"")</f>
        <v/>
      </c>
      <c r="AB477" s="102"/>
      <c r="AC477" s="175" t="str">
        <f t="shared" si="7"/>
        <v>x2</v>
      </c>
      <c r="AD477" s="161"/>
      <c r="AE477" s="19"/>
      <c r="AF477" s="106" t="str">
        <f>IF(AND($AC477="x1",$L477=Basisblatt!$A$85),VLOOKUP($G477,Basisblatt!$A$2:$B$5,2,FALSE),"")</f>
        <v/>
      </c>
      <c r="AG477" s="102" t="str">
        <f>IF(AND($AC477="x1",$R477=Basisblatt!$A$85),Basisblatt!$B$68,"")</f>
        <v/>
      </c>
      <c r="AH477" s="175" t="str">
        <f>IF(AND($AC477="x1",$R477=Basisblatt!$A$85),Basisblatt!$B$69,"")</f>
        <v/>
      </c>
    </row>
    <row r="478" spans="1:34" x14ac:dyDescent="0.25">
      <c r="A478" s="107" t="str">
        <f>IF($AC478="x2","",IF($AC478="x1",IF(OR($L478=Basisblatt!$A$84,$Y478="ja"),"ja","nein"),"N/A"))</f>
        <v/>
      </c>
      <c r="B478" s="192" t="str">
        <f>IF($AC478="x2","",IF($AC478="x1",IF(OR($R478=Basisblatt!$A$84,$AA478="ja"),"ja","nein"),"N/A"))</f>
        <v/>
      </c>
      <c r="C478" s="188"/>
      <c r="D478" s="194"/>
      <c r="E478" s="144"/>
      <c r="F478" s="144"/>
      <c r="G478" s="145"/>
      <c r="H478" s="145"/>
      <c r="I478" s="145"/>
      <c r="J478" s="186"/>
      <c r="K478" s="181"/>
      <c r="L478" s="180" t="str">
        <f>IF($AC478="x1",IF(AND($H478=Basisblatt!$A$11,$J478&gt;=$E$8),Basisblatt!$A$85,Basisblatt!$A$84),"")</f>
        <v/>
      </c>
      <c r="M478" s="145"/>
      <c r="N478" s="145"/>
      <c r="O478" s="145"/>
      <c r="P478" s="178"/>
      <c r="Q478" s="181"/>
      <c r="R478" s="180" t="str">
        <f>IF($AC478="x1",IF(AND($H478=Basisblatt!$A$10,OR($J478&gt;=$E$8,$J478&gt;$E$10)),Basisblatt!$A$85,Basisblatt!$A$84),"")</f>
        <v/>
      </c>
      <c r="S478" s="145"/>
      <c r="T478" s="145"/>
      <c r="U478" s="145"/>
      <c r="V478" s="145"/>
      <c r="W478" s="178"/>
      <c r="X478" s="181"/>
      <c r="Y478" s="180" t="str">
        <f>IF(AND($AC478="x1",$L478=Basisblatt!$A$85),IF(OR($M478=Basisblatt!$A$38,AND($N478&lt;&gt;"",$N478&lt;=$AF478),$O478=Basisblatt!$A$43,AND($J478&lt;=$E$9,$P478=Basisblatt!$A$47))=TRUE,"ja","nein"),"")</f>
        <v/>
      </c>
      <c r="Z478" s="174"/>
      <c r="AA478" s="102" t="str">
        <f>IF(AND($AC478="x1",$R478=Basisblatt!$A$85),IF(OR(OR($S478=Basisblatt!$A$51,$S478=Basisblatt!$A$52,$S478=Basisblatt!$A$53,$S478=Basisblatt!$A$54,$S478=Basisblatt!$A$55),AND($T478&lt;&gt;"",$T478&lt;=AG478),AND(U478&lt;&gt;"",$U478&lt;=AH478),$V478=Basisblatt!$A505,$W478=Basisblatt!$A$47)=TRUE,"ja","nein"),"")</f>
        <v/>
      </c>
      <c r="AB478" s="102"/>
      <c r="AC478" s="175" t="str">
        <f t="shared" si="7"/>
        <v>x2</v>
      </c>
      <c r="AD478" s="161"/>
      <c r="AE478" s="19"/>
      <c r="AF478" s="106" t="str">
        <f>IF(AND($AC478="x1",$L478=Basisblatt!$A$85),VLOOKUP($G478,Basisblatt!$A$2:$B$5,2,FALSE),"")</f>
        <v/>
      </c>
      <c r="AG478" s="102" t="str">
        <f>IF(AND($AC478="x1",$R478=Basisblatt!$A$85),Basisblatt!$B$68,"")</f>
        <v/>
      </c>
      <c r="AH478" s="175" t="str">
        <f>IF(AND($AC478="x1",$R478=Basisblatt!$A$85),Basisblatt!$B$69,"")</f>
        <v/>
      </c>
    </row>
    <row r="479" spans="1:34" x14ac:dyDescent="0.25">
      <c r="A479" s="107" t="str">
        <f>IF($AC479="x2","",IF($AC479="x1",IF(OR($L479=Basisblatt!$A$84,$Y479="ja"),"ja","nein"),"N/A"))</f>
        <v/>
      </c>
      <c r="B479" s="192" t="str">
        <f>IF($AC479="x2","",IF($AC479="x1",IF(OR($R479=Basisblatt!$A$84,$AA479="ja"),"ja","nein"),"N/A"))</f>
        <v/>
      </c>
      <c r="C479" s="188"/>
      <c r="D479" s="194"/>
      <c r="E479" s="144"/>
      <c r="F479" s="144"/>
      <c r="G479" s="145"/>
      <c r="H479" s="145"/>
      <c r="I479" s="145"/>
      <c r="J479" s="186"/>
      <c r="K479" s="181"/>
      <c r="L479" s="180" t="str">
        <f>IF($AC479="x1",IF(AND($H479=Basisblatt!$A$11,$J479&gt;=$E$8),Basisblatt!$A$85,Basisblatt!$A$84),"")</f>
        <v/>
      </c>
      <c r="M479" s="145"/>
      <c r="N479" s="145"/>
      <c r="O479" s="145"/>
      <c r="P479" s="178"/>
      <c r="Q479" s="181"/>
      <c r="R479" s="180" t="str">
        <f>IF($AC479="x1",IF(AND($H479=Basisblatt!$A$10,OR($J479&gt;=$E$8,$J479&gt;$E$10)),Basisblatt!$A$85,Basisblatt!$A$84),"")</f>
        <v/>
      </c>
      <c r="S479" s="145"/>
      <c r="T479" s="145"/>
      <c r="U479" s="145"/>
      <c r="V479" s="145"/>
      <c r="W479" s="178"/>
      <c r="X479" s="181"/>
      <c r="Y479" s="180" t="str">
        <f>IF(AND($AC479="x1",$L479=Basisblatt!$A$85),IF(OR($M479=Basisblatt!$A$38,AND($N479&lt;&gt;"",$N479&lt;=$AF479),$O479=Basisblatt!$A$43,AND($J479&lt;=$E$9,$P479=Basisblatt!$A$47))=TRUE,"ja","nein"),"")</f>
        <v/>
      </c>
      <c r="Z479" s="174"/>
      <c r="AA479" s="102" t="str">
        <f>IF(AND($AC479="x1",$R479=Basisblatt!$A$85),IF(OR(OR($S479=Basisblatt!$A$51,$S479=Basisblatt!$A$52,$S479=Basisblatt!$A$53,$S479=Basisblatt!$A$54,$S479=Basisblatt!$A$55),AND($T479&lt;&gt;"",$T479&lt;=AG479),AND(U479&lt;&gt;"",$U479&lt;=AH479),$V479=Basisblatt!$A506,$W479=Basisblatt!$A$47)=TRUE,"ja","nein"),"")</f>
        <v/>
      </c>
      <c r="AB479" s="102"/>
      <c r="AC479" s="175" t="str">
        <f t="shared" si="7"/>
        <v>x2</v>
      </c>
      <c r="AD479" s="161"/>
      <c r="AE479" s="19"/>
      <c r="AF479" s="106" t="str">
        <f>IF(AND($AC479="x1",$L479=Basisblatt!$A$85),VLOOKUP($G479,Basisblatt!$A$2:$B$5,2,FALSE),"")</f>
        <v/>
      </c>
      <c r="AG479" s="102" t="str">
        <f>IF(AND($AC479="x1",$R479=Basisblatt!$A$85),Basisblatt!$B$68,"")</f>
        <v/>
      </c>
      <c r="AH479" s="175" t="str">
        <f>IF(AND($AC479="x1",$R479=Basisblatt!$A$85),Basisblatt!$B$69,"")</f>
        <v/>
      </c>
    </row>
    <row r="480" spans="1:34" x14ac:dyDescent="0.25">
      <c r="A480" s="107" t="str">
        <f>IF($AC480="x2","",IF($AC480="x1",IF(OR($L480=Basisblatt!$A$84,$Y480="ja"),"ja","nein"),"N/A"))</f>
        <v/>
      </c>
      <c r="B480" s="192" t="str">
        <f>IF($AC480="x2","",IF($AC480="x1",IF(OR($R480=Basisblatt!$A$84,$AA480="ja"),"ja","nein"),"N/A"))</f>
        <v/>
      </c>
      <c r="C480" s="188"/>
      <c r="D480" s="194"/>
      <c r="E480" s="144"/>
      <c r="F480" s="144"/>
      <c r="G480" s="145"/>
      <c r="H480" s="145"/>
      <c r="I480" s="145"/>
      <c r="J480" s="186"/>
      <c r="K480" s="181"/>
      <c r="L480" s="180" t="str">
        <f>IF($AC480="x1",IF(AND($H480=Basisblatt!$A$11,$J480&gt;=$E$8),Basisblatt!$A$85,Basisblatt!$A$84),"")</f>
        <v/>
      </c>
      <c r="M480" s="145"/>
      <c r="N480" s="145"/>
      <c r="O480" s="145"/>
      <c r="P480" s="178"/>
      <c r="Q480" s="181"/>
      <c r="R480" s="180" t="str">
        <f>IF($AC480="x1",IF(AND($H480=Basisblatt!$A$10,OR($J480&gt;=$E$8,$J480&gt;$E$10)),Basisblatt!$A$85,Basisblatt!$A$84),"")</f>
        <v/>
      </c>
      <c r="S480" s="145"/>
      <c r="T480" s="145"/>
      <c r="U480" s="145"/>
      <c r="V480" s="145"/>
      <c r="W480" s="178"/>
      <c r="X480" s="181"/>
      <c r="Y480" s="180" t="str">
        <f>IF(AND($AC480="x1",$L480=Basisblatt!$A$85),IF(OR($M480=Basisblatt!$A$38,AND($N480&lt;&gt;"",$N480&lt;=$AF480),$O480=Basisblatt!$A$43,AND($J480&lt;=$E$9,$P480=Basisblatt!$A$47))=TRUE,"ja","nein"),"")</f>
        <v/>
      </c>
      <c r="Z480" s="174"/>
      <c r="AA480" s="102" t="str">
        <f>IF(AND($AC480="x1",$R480=Basisblatt!$A$85),IF(OR(OR($S480=Basisblatt!$A$51,$S480=Basisblatt!$A$52,$S480=Basisblatt!$A$53,$S480=Basisblatt!$A$54,$S480=Basisblatt!$A$55),AND($T480&lt;&gt;"",$T480&lt;=AG480),AND(U480&lt;&gt;"",$U480&lt;=AH480),$V480=Basisblatt!$A507,$W480=Basisblatt!$A$47)=TRUE,"ja","nein"),"")</f>
        <v/>
      </c>
      <c r="AB480" s="102"/>
      <c r="AC480" s="175" t="str">
        <f t="shared" si="7"/>
        <v>x2</v>
      </c>
      <c r="AD480" s="161"/>
      <c r="AE480" s="19"/>
      <c r="AF480" s="106" t="str">
        <f>IF(AND($AC480="x1",$L480=Basisblatt!$A$85),VLOOKUP($G480,Basisblatt!$A$2:$B$5,2,FALSE),"")</f>
        <v/>
      </c>
      <c r="AG480" s="102" t="str">
        <f>IF(AND($AC480="x1",$R480=Basisblatt!$A$85),Basisblatt!$B$68,"")</f>
        <v/>
      </c>
      <c r="AH480" s="175" t="str">
        <f>IF(AND($AC480="x1",$R480=Basisblatt!$A$85),Basisblatt!$B$69,"")</f>
        <v/>
      </c>
    </row>
    <row r="481" spans="1:34" x14ac:dyDescent="0.25">
      <c r="A481" s="107" t="str">
        <f>IF($AC481="x2","",IF($AC481="x1",IF(OR($L481=Basisblatt!$A$84,$Y481="ja"),"ja","nein"),"N/A"))</f>
        <v/>
      </c>
      <c r="B481" s="192" t="str">
        <f>IF($AC481="x2","",IF($AC481="x1",IF(OR($R481=Basisblatt!$A$84,$AA481="ja"),"ja","nein"),"N/A"))</f>
        <v/>
      </c>
      <c r="C481" s="188"/>
      <c r="D481" s="194"/>
      <c r="E481" s="144"/>
      <c r="F481" s="144"/>
      <c r="G481" s="145"/>
      <c r="H481" s="145"/>
      <c r="I481" s="145"/>
      <c r="J481" s="186"/>
      <c r="K481" s="181"/>
      <c r="L481" s="180" t="str">
        <f>IF($AC481="x1",IF(AND($H481=Basisblatt!$A$11,$J481&gt;=$E$8),Basisblatt!$A$85,Basisblatt!$A$84),"")</f>
        <v/>
      </c>
      <c r="M481" s="145"/>
      <c r="N481" s="145"/>
      <c r="O481" s="145"/>
      <c r="P481" s="178"/>
      <c r="Q481" s="181"/>
      <c r="R481" s="180" t="str">
        <f>IF($AC481="x1",IF(AND($H481=Basisblatt!$A$10,OR($J481&gt;=$E$8,$J481&gt;$E$10)),Basisblatt!$A$85,Basisblatt!$A$84),"")</f>
        <v/>
      </c>
      <c r="S481" s="145"/>
      <c r="T481" s="145"/>
      <c r="U481" s="145"/>
      <c r="V481" s="145"/>
      <c r="W481" s="178"/>
      <c r="X481" s="181"/>
      <c r="Y481" s="180" t="str">
        <f>IF(AND($AC481="x1",$L481=Basisblatt!$A$85),IF(OR($M481=Basisblatt!$A$38,AND($N481&lt;&gt;"",$N481&lt;=$AF481),$O481=Basisblatt!$A$43,AND($J481&lt;=$E$9,$P481=Basisblatt!$A$47))=TRUE,"ja","nein"),"")</f>
        <v/>
      </c>
      <c r="Z481" s="174"/>
      <c r="AA481" s="102" t="str">
        <f>IF(AND($AC481="x1",$R481=Basisblatt!$A$85),IF(OR(OR($S481=Basisblatt!$A$51,$S481=Basisblatt!$A$52,$S481=Basisblatt!$A$53,$S481=Basisblatt!$A$54,$S481=Basisblatt!$A$55),AND($T481&lt;&gt;"",$T481&lt;=AG481),AND(U481&lt;&gt;"",$U481&lt;=AH481),$V481=Basisblatt!$A508,$W481=Basisblatt!$A$47)=TRUE,"ja","nein"),"")</f>
        <v/>
      </c>
      <c r="AB481" s="102"/>
      <c r="AC481" s="175" t="str">
        <f t="shared" si="7"/>
        <v>x2</v>
      </c>
      <c r="AD481" s="161"/>
      <c r="AE481" s="19"/>
      <c r="AF481" s="106" t="str">
        <f>IF(AND($AC481="x1",$L481=Basisblatt!$A$85),VLOOKUP($G481,Basisblatt!$A$2:$B$5,2,FALSE),"")</f>
        <v/>
      </c>
      <c r="AG481" s="102" t="str">
        <f>IF(AND($AC481="x1",$R481=Basisblatt!$A$85),Basisblatt!$B$68,"")</f>
        <v/>
      </c>
      <c r="AH481" s="175" t="str">
        <f>IF(AND($AC481="x1",$R481=Basisblatt!$A$85),Basisblatt!$B$69,"")</f>
        <v/>
      </c>
    </row>
    <row r="482" spans="1:34" x14ac:dyDescent="0.25">
      <c r="A482" s="107" t="str">
        <f>IF($AC482="x2","",IF($AC482="x1",IF(OR($L482=Basisblatt!$A$84,$Y482="ja"),"ja","nein"),"N/A"))</f>
        <v/>
      </c>
      <c r="B482" s="192" t="str">
        <f>IF($AC482="x2","",IF($AC482="x1",IF(OR($R482=Basisblatt!$A$84,$AA482="ja"),"ja","nein"),"N/A"))</f>
        <v/>
      </c>
      <c r="C482" s="188"/>
      <c r="D482" s="194"/>
      <c r="E482" s="144"/>
      <c r="F482" s="144"/>
      <c r="G482" s="145"/>
      <c r="H482" s="145"/>
      <c r="I482" s="145"/>
      <c r="J482" s="186"/>
      <c r="K482" s="181"/>
      <c r="L482" s="180" t="str">
        <f>IF($AC482="x1",IF(AND($H482=Basisblatt!$A$11,$J482&gt;=$E$8),Basisblatt!$A$85,Basisblatt!$A$84),"")</f>
        <v/>
      </c>
      <c r="M482" s="145"/>
      <c r="N482" s="145"/>
      <c r="O482" s="145"/>
      <c r="P482" s="178"/>
      <c r="Q482" s="181"/>
      <c r="R482" s="180" t="str">
        <f>IF($AC482="x1",IF(AND($H482=Basisblatt!$A$10,OR($J482&gt;=$E$8,$J482&gt;$E$10)),Basisblatt!$A$85,Basisblatt!$A$84),"")</f>
        <v/>
      </c>
      <c r="S482" s="145"/>
      <c r="T482" s="145"/>
      <c r="U482" s="145"/>
      <c r="V482" s="145"/>
      <c r="W482" s="178"/>
      <c r="X482" s="181"/>
      <c r="Y482" s="180" t="str">
        <f>IF(AND($AC482="x1",$L482=Basisblatt!$A$85),IF(OR($M482=Basisblatt!$A$38,AND($N482&lt;&gt;"",$N482&lt;=$AF482),$O482=Basisblatt!$A$43,AND($J482&lt;=$E$9,$P482=Basisblatt!$A$47))=TRUE,"ja","nein"),"")</f>
        <v/>
      </c>
      <c r="Z482" s="174"/>
      <c r="AA482" s="102" t="str">
        <f>IF(AND($AC482="x1",$R482=Basisblatt!$A$85),IF(OR(OR($S482=Basisblatt!$A$51,$S482=Basisblatt!$A$52,$S482=Basisblatt!$A$53,$S482=Basisblatt!$A$54,$S482=Basisblatt!$A$55),AND($T482&lt;&gt;"",$T482&lt;=AG482),AND(U482&lt;&gt;"",$U482&lt;=AH482),$V482=Basisblatt!$A509,$W482=Basisblatt!$A$47)=TRUE,"ja","nein"),"")</f>
        <v/>
      </c>
      <c r="AB482" s="102"/>
      <c r="AC482" s="175" t="str">
        <f t="shared" si="7"/>
        <v>x2</v>
      </c>
      <c r="AD482" s="161"/>
      <c r="AE482" s="19"/>
      <c r="AF482" s="106" t="str">
        <f>IF(AND($AC482="x1",$L482=Basisblatt!$A$85),VLOOKUP($G482,Basisblatt!$A$2:$B$5,2,FALSE),"")</f>
        <v/>
      </c>
      <c r="AG482" s="102" t="str">
        <f>IF(AND($AC482="x1",$R482=Basisblatt!$A$85),Basisblatt!$B$68,"")</f>
        <v/>
      </c>
      <c r="AH482" s="175" t="str">
        <f>IF(AND($AC482="x1",$R482=Basisblatt!$A$85),Basisblatt!$B$69,"")</f>
        <v/>
      </c>
    </row>
    <row r="483" spans="1:34" x14ac:dyDescent="0.25">
      <c r="A483" s="107" t="str">
        <f>IF($AC483="x2","",IF($AC483="x1",IF(OR($L483=Basisblatt!$A$84,$Y483="ja"),"ja","nein"),"N/A"))</f>
        <v/>
      </c>
      <c r="B483" s="192" t="str">
        <f>IF($AC483="x2","",IF($AC483="x1",IF(OR($R483=Basisblatt!$A$84,$AA483="ja"),"ja","nein"),"N/A"))</f>
        <v/>
      </c>
      <c r="C483" s="188"/>
      <c r="D483" s="194"/>
      <c r="E483" s="144"/>
      <c r="F483" s="144"/>
      <c r="G483" s="145"/>
      <c r="H483" s="145"/>
      <c r="I483" s="145"/>
      <c r="J483" s="186"/>
      <c r="K483" s="181"/>
      <c r="L483" s="180" t="str">
        <f>IF($AC483="x1",IF(AND($H483=Basisblatt!$A$11,$J483&gt;=$E$8),Basisblatt!$A$85,Basisblatt!$A$84),"")</f>
        <v/>
      </c>
      <c r="M483" s="145"/>
      <c r="N483" s="145"/>
      <c r="O483" s="145"/>
      <c r="P483" s="178"/>
      <c r="Q483" s="181"/>
      <c r="R483" s="180" t="str">
        <f>IF($AC483="x1",IF(AND($H483=Basisblatt!$A$10,OR($J483&gt;=$E$8,$J483&gt;$E$10)),Basisblatt!$A$85,Basisblatt!$A$84),"")</f>
        <v/>
      </c>
      <c r="S483" s="145"/>
      <c r="T483" s="145"/>
      <c r="U483" s="145"/>
      <c r="V483" s="145"/>
      <c r="W483" s="178"/>
      <c r="X483" s="181"/>
      <c r="Y483" s="180" t="str">
        <f>IF(AND($AC483="x1",$L483=Basisblatt!$A$85),IF(OR($M483=Basisblatt!$A$38,AND($N483&lt;&gt;"",$N483&lt;=$AF483),$O483=Basisblatt!$A$43,AND($J483&lt;=$E$9,$P483=Basisblatt!$A$47))=TRUE,"ja","nein"),"")</f>
        <v/>
      </c>
      <c r="Z483" s="174"/>
      <c r="AA483" s="102" t="str">
        <f>IF(AND($AC483="x1",$R483=Basisblatt!$A$85),IF(OR(OR($S483=Basisblatt!$A$51,$S483=Basisblatt!$A$52,$S483=Basisblatt!$A$53,$S483=Basisblatt!$A$54,$S483=Basisblatt!$A$55),AND($T483&lt;&gt;"",$T483&lt;=AG483),AND(U483&lt;&gt;"",$U483&lt;=AH483),$V483=Basisblatt!$A510,$W483=Basisblatt!$A$47)=TRUE,"ja","nein"),"")</f>
        <v/>
      </c>
      <c r="AB483" s="102"/>
      <c r="AC483" s="175" t="str">
        <f t="shared" si="7"/>
        <v>x2</v>
      </c>
      <c r="AD483" s="161"/>
      <c r="AE483" s="19"/>
      <c r="AF483" s="106" t="str">
        <f>IF(AND($AC483="x1",$L483=Basisblatt!$A$85),VLOOKUP($G483,Basisblatt!$A$2:$B$5,2,FALSE),"")</f>
        <v/>
      </c>
      <c r="AG483" s="102" t="str">
        <f>IF(AND($AC483="x1",$R483=Basisblatt!$A$85),Basisblatt!$B$68,"")</f>
        <v/>
      </c>
      <c r="AH483" s="175" t="str">
        <f>IF(AND($AC483="x1",$R483=Basisblatt!$A$85),Basisblatt!$B$69,"")</f>
        <v/>
      </c>
    </row>
    <row r="484" spans="1:34" x14ac:dyDescent="0.25">
      <c r="A484" s="107" t="str">
        <f>IF($AC484="x2","",IF($AC484="x1",IF(OR($L484=Basisblatt!$A$84,$Y484="ja"),"ja","nein"),"N/A"))</f>
        <v/>
      </c>
      <c r="B484" s="192" t="str">
        <f>IF($AC484="x2","",IF($AC484="x1",IF(OR($R484=Basisblatt!$A$84,$AA484="ja"),"ja","nein"),"N/A"))</f>
        <v/>
      </c>
      <c r="C484" s="188"/>
      <c r="D484" s="194"/>
      <c r="E484" s="144"/>
      <c r="F484" s="144"/>
      <c r="G484" s="145"/>
      <c r="H484" s="145"/>
      <c r="I484" s="145"/>
      <c r="J484" s="186"/>
      <c r="K484" s="181"/>
      <c r="L484" s="180" t="str">
        <f>IF($AC484="x1",IF(AND($H484=Basisblatt!$A$11,$J484&gt;=$E$8),Basisblatt!$A$85,Basisblatt!$A$84),"")</f>
        <v/>
      </c>
      <c r="M484" s="145"/>
      <c r="N484" s="145"/>
      <c r="O484" s="145"/>
      <c r="P484" s="178"/>
      <c r="Q484" s="181"/>
      <c r="R484" s="180" t="str">
        <f>IF($AC484="x1",IF(AND($H484=Basisblatt!$A$10,OR($J484&gt;=$E$8,$J484&gt;$E$10)),Basisblatt!$A$85,Basisblatt!$A$84),"")</f>
        <v/>
      </c>
      <c r="S484" s="145"/>
      <c r="T484" s="145"/>
      <c r="U484" s="145"/>
      <c r="V484" s="145"/>
      <c r="W484" s="178"/>
      <c r="X484" s="181"/>
      <c r="Y484" s="180" t="str">
        <f>IF(AND($AC484="x1",$L484=Basisblatt!$A$85),IF(OR($M484=Basisblatt!$A$38,AND($N484&lt;&gt;"",$N484&lt;=$AF484),$O484=Basisblatt!$A$43,AND($J484&lt;=$E$9,$P484=Basisblatt!$A$47))=TRUE,"ja","nein"),"")</f>
        <v/>
      </c>
      <c r="Z484" s="174"/>
      <c r="AA484" s="102" t="str">
        <f>IF(AND($AC484="x1",$R484=Basisblatt!$A$85),IF(OR(OR($S484=Basisblatt!$A$51,$S484=Basisblatt!$A$52,$S484=Basisblatt!$A$53,$S484=Basisblatt!$A$54,$S484=Basisblatt!$A$55),AND($T484&lt;&gt;"",$T484&lt;=AG484),AND(U484&lt;&gt;"",$U484&lt;=AH484),$V484=Basisblatt!$A511,$W484=Basisblatt!$A$47)=TRUE,"ja","nein"),"")</f>
        <v/>
      </c>
      <c r="AB484" s="102"/>
      <c r="AC484" s="175" t="str">
        <f t="shared" si="7"/>
        <v>x2</v>
      </c>
      <c r="AD484" s="161"/>
      <c r="AE484" s="19"/>
      <c r="AF484" s="106" t="str">
        <f>IF(AND($AC484="x1",$L484=Basisblatt!$A$85),VLOOKUP($G484,Basisblatt!$A$2:$B$5,2,FALSE),"")</f>
        <v/>
      </c>
      <c r="AG484" s="102" t="str">
        <f>IF(AND($AC484="x1",$R484=Basisblatt!$A$85),Basisblatt!$B$68,"")</f>
        <v/>
      </c>
      <c r="AH484" s="175" t="str">
        <f>IF(AND($AC484="x1",$R484=Basisblatt!$A$85),Basisblatt!$B$69,"")</f>
        <v/>
      </c>
    </row>
    <row r="485" spans="1:34" x14ac:dyDescent="0.25">
      <c r="A485" s="107" t="str">
        <f>IF($AC485="x2","",IF($AC485="x1",IF(OR($L485=Basisblatt!$A$84,$Y485="ja"),"ja","nein"),"N/A"))</f>
        <v/>
      </c>
      <c r="B485" s="192" t="str">
        <f>IF($AC485="x2","",IF($AC485="x1",IF(OR($R485=Basisblatt!$A$84,$AA485="ja"),"ja","nein"),"N/A"))</f>
        <v/>
      </c>
      <c r="C485" s="188"/>
      <c r="D485" s="194"/>
      <c r="E485" s="144"/>
      <c r="F485" s="144"/>
      <c r="G485" s="145"/>
      <c r="H485" s="145"/>
      <c r="I485" s="145"/>
      <c r="J485" s="186"/>
      <c r="K485" s="181"/>
      <c r="L485" s="180" t="str">
        <f>IF($AC485="x1",IF(AND($H485=Basisblatt!$A$11,$J485&gt;=$E$8),Basisblatt!$A$85,Basisblatt!$A$84),"")</f>
        <v/>
      </c>
      <c r="M485" s="145"/>
      <c r="N485" s="145"/>
      <c r="O485" s="145"/>
      <c r="P485" s="178"/>
      <c r="Q485" s="181"/>
      <c r="R485" s="180" t="str">
        <f>IF($AC485="x1",IF(AND($H485=Basisblatt!$A$10,OR($J485&gt;=$E$8,$J485&gt;$E$10)),Basisblatt!$A$85,Basisblatt!$A$84),"")</f>
        <v/>
      </c>
      <c r="S485" s="145"/>
      <c r="T485" s="145"/>
      <c r="U485" s="145"/>
      <c r="V485" s="145"/>
      <c r="W485" s="178"/>
      <c r="X485" s="181"/>
      <c r="Y485" s="180" t="str">
        <f>IF(AND($AC485="x1",$L485=Basisblatt!$A$85),IF(OR($M485=Basisblatt!$A$38,AND($N485&lt;&gt;"",$N485&lt;=$AF485),$O485=Basisblatt!$A$43,AND($J485&lt;=$E$9,$P485=Basisblatt!$A$47))=TRUE,"ja","nein"),"")</f>
        <v/>
      </c>
      <c r="Z485" s="174"/>
      <c r="AA485" s="102" t="str">
        <f>IF(AND($AC485="x1",$R485=Basisblatt!$A$85),IF(OR(OR($S485=Basisblatt!$A$51,$S485=Basisblatt!$A$52,$S485=Basisblatt!$A$53,$S485=Basisblatt!$A$54,$S485=Basisblatt!$A$55),AND($T485&lt;&gt;"",$T485&lt;=AG485),AND(U485&lt;&gt;"",$U485&lt;=AH485),$V485=Basisblatt!$A512,$W485=Basisblatt!$A$47)=TRUE,"ja","nein"),"")</f>
        <v/>
      </c>
      <c r="AB485" s="102"/>
      <c r="AC485" s="175" t="str">
        <f t="shared" si="7"/>
        <v>x2</v>
      </c>
      <c r="AD485" s="161"/>
      <c r="AE485" s="19"/>
      <c r="AF485" s="106" t="str">
        <f>IF(AND($AC485="x1",$L485=Basisblatt!$A$85),VLOOKUP($G485,Basisblatt!$A$2:$B$5,2,FALSE),"")</f>
        <v/>
      </c>
      <c r="AG485" s="102" t="str">
        <f>IF(AND($AC485="x1",$R485=Basisblatt!$A$85),Basisblatt!$B$68,"")</f>
        <v/>
      </c>
      <c r="AH485" s="175" t="str">
        <f>IF(AND($AC485="x1",$R485=Basisblatt!$A$85),Basisblatt!$B$69,"")</f>
        <v/>
      </c>
    </row>
    <row r="486" spans="1:34" x14ac:dyDescent="0.25">
      <c r="A486" s="107" t="str">
        <f>IF($AC486="x2","",IF($AC486="x1",IF(OR($L486=Basisblatt!$A$84,$Y486="ja"),"ja","nein"),"N/A"))</f>
        <v/>
      </c>
      <c r="B486" s="192" t="str">
        <f>IF($AC486="x2","",IF($AC486="x1",IF(OR($R486=Basisblatt!$A$84,$AA486="ja"),"ja","nein"),"N/A"))</f>
        <v/>
      </c>
      <c r="C486" s="188"/>
      <c r="D486" s="194"/>
      <c r="E486" s="144"/>
      <c r="F486" s="144"/>
      <c r="G486" s="145"/>
      <c r="H486" s="145"/>
      <c r="I486" s="145"/>
      <c r="J486" s="186"/>
      <c r="K486" s="181"/>
      <c r="L486" s="180" t="str">
        <f>IF($AC486="x1",IF(AND($H486=Basisblatt!$A$11,$J486&gt;=$E$8),Basisblatt!$A$85,Basisblatt!$A$84),"")</f>
        <v/>
      </c>
      <c r="M486" s="145"/>
      <c r="N486" s="145"/>
      <c r="O486" s="145"/>
      <c r="P486" s="178"/>
      <c r="Q486" s="181"/>
      <c r="R486" s="180" t="str">
        <f>IF($AC486="x1",IF(AND($H486=Basisblatt!$A$10,OR($J486&gt;=$E$8,$J486&gt;$E$10)),Basisblatt!$A$85,Basisblatt!$A$84),"")</f>
        <v/>
      </c>
      <c r="S486" s="145"/>
      <c r="T486" s="145"/>
      <c r="U486" s="145"/>
      <c r="V486" s="145"/>
      <c r="W486" s="178"/>
      <c r="X486" s="181"/>
      <c r="Y486" s="180" t="str">
        <f>IF(AND($AC486="x1",$L486=Basisblatt!$A$85),IF(OR($M486=Basisblatt!$A$38,AND($N486&lt;&gt;"",$N486&lt;=$AF486),$O486=Basisblatt!$A$43,AND($J486&lt;=$E$9,$P486=Basisblatt!$A$47))=TRUE,"ja","nein"),"")</f>
        <v/>
      </c>
      <c r="Z486" s="174"/>
      <c r="AA486" s="102" t="str">
        <f>IF(AND($AC486="x1",$R486=Basisblatt!$A$85),IF(OR(OR($S486=Basisblatt!$A$51,$S486=Basisblatt!$A$52,$S486=Basisblatt!$A$53,$S486=Basisblatt!$A$54,$S486=Basisblatt!$A$55),AND($T486&lt;&gt;"",$T486&lt;=AG486),AND(U486&lt;&gt;"",$U486&lt;=AH486),$V486=Basisblatt!$A513,$W486=Basisblatt!$A$47)=TRUE,"ja","nein"),"")</f>
        <v/>
      </c>
      <c r="AB486" s="102"/>
      <c r="AC486" s="175" t="str">
        <f t="shared" si="7"/>
        <v>x2</v>
      </c>
      <c r="AD486" s="161"/>
      <c r="AE486" s="19"/>
      <c r="AF486" s="106" t="str">
        <f>IF(AND($AC486="x1",$L486=Basisblatt!$A$85),VLOOKUP($G486,Basisblatt!$A$2:$B$5,2,FALSE),"")</f>
        <v/>
      </c>
      <c r="AG486" s="102" t="str">
        <f>IF(AND($AC486="x1",$R486=Basisblatt!$A$85),Basisblatt!$B$68,"")</f>
        <v/>
      </c>
      <c r="AH486" s="175" t="str">
        <f>IF(AND($AC486="x1",$R486=Basisblatt!$A$85),Basisblatt!$B$69,"")</f>
        <v/>
      </c>
    </row>
    <row r="487" spans="1:34" x14ac:dyDescent="0.25">
      <c r="A487" s="107" t="str">
        <f>IF($AC487="x2","",IF($AC487="x1",IF(OR($L487=Basisblatt!$A$84,$Y487="ja"),"ja","nein"),"N/A"))</f>
        <v/>
      </c>
      <c r="B487" s="192" t="str">
        <f>IF($AC487="x2","",IF($AC487="x1",IF(OR($R487=Basisblatt!$A$84,$AA487="ja"),"ja","nein"),"N/A"))</f>
        <v/>
      </c>
      <c r="C487" s="188"/>
      <c r="D487" s="194"/>
      <c r="E487" s="144"/>
      <c r="F487" s="144"/>
      <c r="G487" s="145"/>
      <c r="H487" s="145"/>
      <c r="I487" s="145"/>
      <c r="J487" s="186"/>
      <c r="K487" s="181"/>
      <c r="L487" s="180" t="str">
        <f>IF($AC487="x1",IF(AND($H487=Basisblatt!$A$11,$J487&gt;=$E$8),Basisblatt!$A$85,Basisblatt!$A$84),"")</f>
        <v/>
      </c>
      <c r="M487" s="145"/>
      <c r="N487" s="145"/>
      <c r="O487" s="145"/>
      <c r="P487" s="178"/>
      <c r="Q487" s="181"/>
      <c r="R487" s="180" t="str">
        <f>IF($AC487="x1",IF(AND($H487=Basisblatt!$A$10,OR($J487&gt;=$E$8,$J487&gt;$E$10)),Basisblatt!$A$85,Basisblatt!$A$84),"")</f>
        <v/>
      </c>
      <c r="S487" s="145"/>
      <c r="T487" s="145"/>
      <c r="U487" s="145"/>
      <c r="V487" s="145"/>
      <c r="W487" s="178"/>
      <c r="X487" s="181"/>
      <c r="Y487" s="180" t="str">
        <f>IF(AND($AC487="x1",$L487=Basisblatt!$A$85),IF(OR($M487=Basisblatt!$A$38,AND($N487&lt;&gt;"",$N487&lt;=$AF487),$O487=Basisblatt!$A$43,AND($J487&lt;=$E$9,$P487=Basisblatt!$A$47))=TRUE,"ja","nein"),"")</f>
        <v/>
      </c>
      <c r="Z487" s="174"/>
      <c r="AA487" s="102" t="str">
        <f>IF(AND($AC487="x1",$R487=Basisblatt!$A$85),IF(OR(OR($S487=Basisblatt!$A$51,$S487=Basisblatt!$A$52,$S487=Basisblatt!$A$53,$S487=Basisblatt!$A$54,$S487=Basisblatt!$A$55),AND($T487&lt;&gt;"",$T487&lt;=AG487),AND(U487&lt;&gt;"",$U487&lt;=AH487),$V487=Basisblatt!$A514,$W487=Basisblatt!$A$47)=TRUE,"ja","nein"),"")</f>
        <v/>
      </c>
      <c r="AB487" s="102"/>
      <c r="AC487" s="175" t="str">
        <f t="shared" si="7"/>
        <v>x2</v>
      </c>
      <c r="AD487" s="161"/>
      <c r="AE487" s="19"/>
      <c r="AF487" s="106" t="str">
        <f>IF(AND($AC487="x1",$L487=Basisblatt!$A$85),VLOOKUP($G487,Basisblatt!$A$2:$B$5,2,FALSE),"")</f>
        <v/>
      </c>
      <c r="AG487" s="102" t="str">
        <f>IF(AND($AC487="x1",$R487=Basisblatt!$A$85),Basisblatt!$B$68,"")</f>
        <v/>
      </c>
      <c r="AH487" s="175" t="str">
        <f>IF(AND($AC487="x1",$R487=Basisblatt!$A$85),Basisblatt!$B$69,"")</f>
        <v/>
      </c>
    </row>
    <row r="488" spans="1:34" x14ac:dyDescent="0.25">
      <c r="A488" s="107" t="str">
        <f>IF($AC488="x2","",IF($AC488="x1",IF(OR($L488=Basisblatt!$A$84,$Y488="ja"),"ja","nein"),"N/A"))</f>
        <v/>
      </c>
      <c r="B488" s="192" t="str">
        <f>IF($AC488="x2","",IF($AC488="x1",IF(OR($R488=Basisblatt!$A$84,$AA488="ja"),"ja","nein"),"N/A"))</f>
        <v/>
      </c>
      <c r="C488" s="188"/>
      <c r="D488" s="194"/>
      <c r="E488" s="144"/>
      <c r="F488" s="144"/>
      <c r="G488" s="145"/>
      <c r="H488" s="145"/>
      <c r="I488" s="145"/>
      <c r="J488" s="186"/>
      <c r="K488" s="181"/>
      <c r="L488" s="180" t="str">
        <f>IF($AC488="x1",IF(AND($H488=Basisblatt!$A$11,$J488&gt;=$E$8),Basisblatt!$A$85,Basisblatt!$A$84),"")</f>
        <v/>
      </c>
      <c r="M488" s="145"/>
      <c r="N488" s="145"/>
      <c r="O488" s="145"/>
      <c r="P488" s="178"/>
      <c r="Q488" s="181"/>
      <c r="R488" s="180" t="str">
        <f>IF($AC488="x1",IF(AND($H488=Basisblatt!$A$10,OR($J488&gt;=$E$8,$J488&gt;$E$10)),Basisblatt!$A$85,Basisblatt!$A$84),"")</f>
        <v/>
      </c>
      <c r="S488" s="145"/>
      <c r="T488" s="145"/>
      <c r="U488" s="145"/>
      <c r="V488" s="145"/>
      <c r="W488" s="178"/>
      <c r="X488" s="181"/>
      <c r="Y488" s="180" t="str">
        <f>IF(AND($AC488="x1",$L488=Basisblatt!$A$85),IF(OR($M488=Basisblatt!$A$38,AND($N488&lt;&gt;"",$N488&lt;=$AF488),$O488=Basisblatt!$A$43,AND($J488&lt;=$E$9,$P488=Basisblatt!$A$47))=TRUE,"ja","nein"),"")</f>
        <v/>
      </c>
      <c r="Z488" s="174"/>
      <c r="AA488" s="102" t="str">
        <f>IF(AND($AC488="x1",$R488=Basisblatt!$A$85),IF(OR(OR($S488=Basisblatt!$A$51,$S488=Basisblatt!$A$52,$S488=Basisblatt!$A$53,$S488=Basisblatt!$A$54,$S488=Basisblatt!$A$55),AND($T488&lt;&gt;"",$T488&lt;=AG488),AND(U488&lt;&gt;"",$U488&lt;=AH488),$V488=Basisblatt!$A515,$W488=Basisblatt!$A$47)=TRUE,"ja","nein"),"")</f>
        <v/>
      </c>
      <c r="AB488" s="102"/>
      <c r="AC488" s="175" t="str">
        <f t="shared" si="7"/>
        <v>x2</v>
      </c>
      <c r="AD488" s="161"/>
      <c r="AE488" s="19"/>
      <c r="AF488" s="106" t="str">
        <f>IF(AND($AC488="x1",$L488=Basisblatt!$A$85),VLOOKUP($G488,Basisblatt!$A$2:$B$5,2,FALSE),"")</f>
        <v/>
      </c>
      <c r="AG488" s="102" t="str">
        <f>IF(AND($AC488="x1",$R488=Basisblatt!$A$85),Basisblatt!$B$68,"")</f>
        <v/>
      </c>
      <c r="AH488" s="175" t="str">
        <f>IF(AND($AC488="x1",$R488=Basisblatt!$A$85),Basisblatt!$B$69,"")</f>
        <v/>
      </c>
    </row>
    <row r="489" spans="1:34" x14ac:dyDescent="0.25">
      <c r="A489" s="107" t="str">
        <f>IF($AC489="x2","",IF($AC489="x1",IF(OR($L489=Basisblatt!$A$84,$Y489="ja"),"ja","nein"),"N/A"))</f>
        <v/>
      </c>
      <c r="B489" s="192" t="str">
        <f>IF($AC489="x2","",IF($AC489="x1",IF(OR($R489=Basisblatt!$A$84,$AA489="ja"),"ja","nein"),"N/A"))</f>
        <v/>
      </c>
      <c r="C489" s="188"/>
      <c r="D489" s="194"/>
      <c r="E489" s="144"/>
      <c r="F489" s="144"/>
      <c r="G489" s="145"/>
      <c r="H489" s="145"/>
      <c r="I489" s="145"/>
      <c r="J489" s="186"/>
      <c r="K489" s="181"/>
      <c r="L489" s="180" t="str">
        <f>IF($AC489="x1",IF(AND($H489=Basisblatt!$A$11,$J489&gt;=$E$8),Basisblatt!$A$85,Basisblatt!$A$84),"")</f>
        <v/>
      </c>
      <c r="M489" s="145"/>
      <c r="N489" s="145"/>
      <c r="O489" s="145"/>
      <c r="P489" s="178"/>
      <c r="Q489" s="181"/>
      <c r="R489" s="180" t="str">
        <f>IF($AC489="x1",IF(AND($H489=Basisblatt!$A$10,OR($J489&gt;=$E$8,$J489&gt;$E$10)),Basisblatt!$A$85,Basisblatt!$A$84),"")</f>
        <v/>
      </c>
      <c r="S489" s="145"/>
      <c r="T489" s="145"/>
      <c r="U489" s="145"/>
      <c r="V489" s="145"/>
      <c r="W489" s="178"/>
      <c r="X489" s="181"/>
      <c r="Y489" s="180" t="str">
        <f>IF(AND($AC489="x1",$L489=Basisblatt!$A$85),IF(OR($M489=Basisblatt!$A$38,AND($N489&lt;&gt;"",$N489&lt;=$AF489),$O489=Basisblatt!$A$43,AND($J489&lt;=$E$9,$P489=Basisblatt!$A$47))=TRUE,"ja","nein"),"")</f>
        <v/>
      </c>
      <c r="Z489" s="174"/>
      <c r="AA489" s="102" t="str">
        <f>IF(AND($AC489="x1",$R489=Basisblatt!$A$85),IF(OR(OR($S489=Basisblatt!$A$51,$S489=Basisblatt!$A$52,$S489=Basisblatt!$A$53,$S489=Basisblatt!$A$54,$S489=Basisblatt!$A$55),AND($T489&lt;&gt;"",$T489&lt;=AG489),AND(U489&lt;&gt;"",$U489&lt;=AH489),$V489=Basisblatt!$A516,$W489=Basisblatt!$A$47)=TRUE,"ja","nein"),"")</f>
        <v/>
      </c>
      <c r="AB489" s="102"/>
      <c r="AC489" s="175" t="str">
        <f t="shared" si="7"/>
        <v>x2</v>
      </c>
      <c r="AD489" s="161"/>
      <c r="AE489" s="19"/>
      <c r="AF489" s="106" t="str">
        <f>IF(AND($AC489="x1",$L489=Basisblatt!$A$85),VLOOKUP($G489,Basisblatt!$A$2:$B$5,2,FALSE),"")</f>
        <v/>
      </c>
      <c r="AG489" s="102" t="str">
        <f>IF(AND($AC489="x1",$R489=Basisblatt!$A$85),Basisblatt!$B$68,"")</f>
        <v/>
      </c>
      <c r="AH489" s="175" t="str">
        <f>IF(AND($AC489="x1",$R489=Basisblatt!$A$85),Basisblatt!$B$69,"")</f>
        <v/>
      </c>
    </row>
    <row r="490" spans="1:34" x14ac:dyDescent="0.25">
      <c r="A490" s="107" t="str">
        <f>IF($AC490="x2","",IF($AC490="x1",IF(OR($L490=Basisblatt!$A$84,$Y490="ja"),"ja","nein"),"N/A"))</f>
        <v/>
      </c>
      <c r="B490" s="192" t="str">
        <f>IF($AC490="x2","",IF($AC490="x1",IF(OR($R490=Basisblatt!$A$84,$AA490="ja"),"ja","nein"),"N/A"))</f>
        <v/>
      </c>
      <c r="C490" s="188"/>
      <c r="D490" s="194"/>
      <c r="E490" s="144"/>
      <c r="F490" s="144"/>
      <c r="G490" s="145"/>
      <c r="H490" s="145"/>
      <c r="I490" s="145"/>
      <c r="J490" s="186"/>
      <c r="K490" s="181"/>
      <c r="L490" s="180" t="str">
        <f>IF($AC490="x1",IF(AND($H490=Basisblatt!$A$11,$J490&gt;=$E$8),Basisblatt!$A$85,Basisblatt!$A$84),"")</f>
        <v/>
      </c>
      <c r="M490" s="145"/>
      <c r="N490" s="145"/>
      <c r="O490" s="145"/>
      <c r="P490" s="178"/>
      <c r="Q490" s="181"/>
      <c r="R490" s="180" t="str">
        <f>IF($AC490="x1",IF(AND($H490=Basisblatt!$A$10,OR($J490&gt;=$E$8,$J490&gt;$E$10)),Basisblatt!$A$85,Basisblatt!$A$84),"")</f>
        <v/>
      </c>
      <c r="S490" s="145"/>
      <c r="T490" s="145"/>
      <c r="U490" s="145"/>
      <c r="V490" s="145"/>
      <c r="W490" s="178"/>
      <c r="X490" s="181"/>
      <c r="Y490" s="180" t="str">
        <f>IF(AND($AC490="x1",$L490=Basisblatt!$A$85),IF(OR($M490=Basisblatt!$A$38,AND($N490&lt;&gt;"",$N490&lt;=$AF490),$O490=Basisblatt!$A$43,AND($J490&lt;=$E$9,$P490=Basisblatt!$A$47))=TRUE,"ja","nein"),"")</f>
        <v/>
      </c>
      <c r="Z490" s="174"/>
      <c r="AA490" s="102" t="str">
        <f>IF(AND($AC490="x1",$R490=Basisblatt!$A$85),IF(OR(OR($S490=Basisblatt!$A$51,$S490=Basisblatt!$A$52,$S490=Basisblatt!$A$53,$S490=Basisblatt!$A$54,$S490=Basisblatt!$A$55),AND($T490&lt;&gt;"",$T490&lt;=AG490),AND(U490&lt;&gt;"",$U490&lt;=AH490),$V490=Basisblatt!$A517,$W490=Basisblatt!$A$47)=TRUE,"ja","nein"),"")</f>
        <v/>
      </c>
      <c r="AB490" s="102"/>
      <c r="AC490" s="175" t="str">
        <f t="shared" si="7"/>
        <v>x2</v>
      </c>
      <c r="AD490" s="161"/>
      <c r="AE490" s="19"/>
      <c r="AF490" s="106" t="str">
        <f>IF(AND($AC490="x1",$L490=Basisblatt!$A$85),VLOOKUP($G490,Basisblatt!$A$2:$B$5,2,FALSE),"")</f>
        <v/>
      </c>
      <c r="AG490" s="102" t="str">
        <f>IF(AND($AC490="x1",$R490=Basisblatt!$A$85),Basisblatt!$B$68,"")</f>
        <v/>
      </c>
      <c r="AH490" s="175" t="str">
        <f>IF(AND($AC490="x1",$R490=Basisblatt!$A$85),Basisblatt!$B$69,"")</f>
        <v/>
      </c>
    </row>
    <row r="491" spans="1:34" x14ac:dyDescent="0.25">
      <c r="A491" s="107" t="str">
        <f>IF($AC491="x2","",IF($AC491="x1",IF(OR($L491=Basisblatt!$A$84,$Y491="ja"),"ja","nein"),"N/A"))</f>
        <v/>
      </c>
      <c r="B491" s="192" t="str">
        <f>IF($AC491="x2","",IF($AC491="x1",IF(OR($R491=Basisblatt!$A$84,$AA491="ja"),"ja","nein"),"N/A"))</f>
        <v/>
      </c>
      <c r="C491" s="188"/>
      <c r="D491" s="194"/>
      <c r="E491" s="144"/>
      <c r="F491" s="144"/>
      <c r="G491" s="145"/>
      <c r="H491" s="145"/>
      <c r="I491" s="145"/>
      <c r="J491" s="186"/>
      <c r="K491" s="181"/>
      <c r="L491" s="180" t="str">
        <f>IF($AC491="x1",IF(AND($H491=Basisblatt!$A$11,$J491&gt;=$E$8),Basisblatt!$A$85,Basisblatt!$A$84),"")</f>
        <v/>
      </c>
      <c r="M491" s="145"/>
      <c r="N491" s="145"/>
      <c r="O491" s="145"/>
      <c r="P491" s="178"/>
      <c r="Q491" s="181"/>
      <c r="R491" s="180" t="str">
        <f>IF($AC491="x1",IF(AND($H491=Basisblatt!$A$10,OR($J491&gt;=$E$8,$J491&gt;$E$10)),Basisblatt!$A$85,Basisblatt!$A$84),"")</f>
        <v/>
      </c>
      <c r="S491" s="145"/>
      <c r="T491" s="145"/>
      <c r="U491" s="145"/>
      <c r="V491" s="145"/>
      <c r="W491" s="178"/>
      <c r="X491" s="181"/>
      <c r="Y491" s="180" t="str">
        <f>IF(AND($AC491="x1",$L491=Basisblatt!$A$85),IF(OR($M491=Basisblatt!$A$38,AND($N491&lt;&gt;"",$N491&lt;=$AF491),$O491=Basisblatt!$A$43,AND($J491&lt;=$E$9,$P491=Basisblatt!$A$47))=TRUE,"ja","nein"),"")</f>
        <v/>
      </c>
      <c r="Z491" s="174"/>
      <c r="AA491" s="102" t="str">
        <f>IF(AND($AC491="x1",$R491=Basisblatt!$A$85),IF(OR(OR($S491=Basisblatt!$A$51,$S491=Basisblatt!$A$52,$S491=Basisblatt!$A$53,$S491=Basisblatt!$A$54,$S491=Basisblatt!$A$55),AND($T491&lt;&gt;"",$T491&lt;=AG491),AND(U491&lt;&gt;"",$U491&lt;=AH491),$V491=Basisblatt!$A518,$W491=Basisblatt!$A$47)=TRUE,"ja","nein"),"")</f>
        <v/>
      </c>
      <c r="AB491" s="102"/>
      <c r="AC491" s="175" t="str">
        <f t="shared" si="7"/>
        <v>x2</v>
      </c>
      <c r="AD491" s="161"/>
      <c r="AE491" s="19"/>
      <c r="AF491" s="106" t="str">
        <f>IF(AND($AC491="x1",$L491=Basisblatt!$A$85),VLOOKUP($G491,Basisblatt!$A$2:$B$5,2,FALSE),"")</f>
        <v/>
      </c>
      <c r="AG491" s="102" t="str">
        <f>IF(AND($AC491="x1",$R491=Basisblatt!$A$85),Basisblatt!$B$68,"")</f>
        <v/>
      </c>
      <c r="AH491" s="175" t="str">
        <f>IF(AND($AC491="x1",$R491=Basisblatt!$A$85),Basisblatt!$B$69,"")</f>
        <v/>
      </c>
    </row>
    <row r="492" spans="1:34" x14ac:dyDescent="0.25">
      <c r="A492" s="107" t="str">
        <f>IF($AC492="x2","",IF($AC492="x1",IF(OR($L492=Basisblatt!$A$84,$Y492="ja"),"ja","nein"),"N/A"))</f>
        <v/>
      </c>
      <c r="B492" s="192" t="str">
        <f>IF($AC492="x2","",IF($AC492="x1",IF(OR($R492=Basisblatt!$A$84,$AA492="ja"),"ja","nein"),"N/A"))</f>
        <v/>
      </c>
      <c r="C492" s="188"/>
      <c r="D492" s="194"/>
      <c r="E492" s="144"/>
      <c r="F492" s="144"/>
      <c r="G492" s="145"/>
      <c r="H492" s="145"/>
      <c r="I492" s="145"/>
      <c r="J492" s="186"/>
      <c r="K492" s="181"/>
      <c r="L492" s="180" t="str">
        <f>IF($AC492="x1",IF(AND($H492=Basisblatt!$A$11,$J492&gt;=$E$8),Basisblatt!$A$85,Basisblatt!$A$84),"")</f>
        <v/>
      </c>
      <c r="M492" s="145"/>
      <c r="N492" s="145"/>
      <c r="O492" s="145"/>
      <c r="P492" s="178"/>
      <c r="Q492" s="181"/>
      <c r="R492" s="180" t="str">
        <f>IF($AC492="x1",IF(AND($H492=Basisblatt!$A$10,OR($J492&gt;=$E$8,$J492&gt;$E$10)),Basisblatt!$A$85,Basisblatt!$A$84),"")</f>
        <v/>
      </c>
      <c r="S492" s="145"/>
      <c r="T492" s="145"/>
      <c r="U492" s="145"/>
      <c r="V492" s="145"/>
      <c r="W492" s="178"/>
      <c r="X492" s="181"/>
      <c r="Y492" s="180" t="str">
        <f>IF(AND($AC492="x1",$L492=Basisblatt!$A$85),IF(OR($M492=Basisblatt!$A$38,AND($N492&lt;&gt;"",$N492&lt;=$AF492),$O492=Basisblatt!$A$43,AND($J492&lt;=$E$9,$P492=Basisblatt!$A$47))=TRUE,"ja","nein"),"")</f>
        <v/>
      </c>
      <c r="Z492" s="174"/>
      <c r="AA492" s="102" t="str">
        <f>IF(AND($AC492="x1",$R492=Basisblatt!$A$85),IF(OR(OR($S492=Basisblatt!$A$51,$S492=Basisblatt!$A$52,$S492=Basisblatt!$A$53,$S492=Basisblatt!$A$54,$S492=Basisblatt!$A$55),AND($T492&lt;&gt;"",$T492&lt;=AG492),AND(U492&lt;&gt;"",$U492&lt;=AH492),$V492=Basisblatt!$A519,$W492=Basisblatt!$A$47)=TRUE,"ja","nein"),"")</f>
        <v/>
      </c>
      <c r="AB492" s="102"/>
      <c r="AC492" s="175" t="str">
        <f t="shared" si="7"/>
        <v>x2</v>
      </c>
      <c r="AD492" s="161"/>
      <c r="AE492" s="19"/>
      <c r="AF492" s="106" t="str">
        <f>IF(AND($AC492="x1",$L492=Basisblatt!$A$85),VLOOKUP($G492,Basisblatt!$A$2:$B$5,2,FALSE),"")</f>
        <v/>
      </c>
      <c r="AG492" s="102" t="str">
        <f>IF(AND($AC492="x1",$R492=Basisblatt!$A$85),Basisblatt!$B$68,"")</f>
        <v/>
      </c>
      <c r="AH492" s="175" t="str">
        <f>IF(AND($AC492="x1",$R492=Basisblatt!$A$85),Basisblatt!$B$69,"")</f>
        <v/>
      </c>
    </row>
    <row r="493" spans="1:34" x14ac:dyDescent="0.25">
      <c r="A493" s="107" t="str">
        <f>IF($AC493="x2","",IF($AC493="x1",IF(OR($L493=Basisblatt!$A$84,$Y493="ja"),"ja","nein"),"N/A"))</f>
        <v/>
      </c>
      <c r="B493" s="192" t="str">
        <f>IF($AC493="x2","",IF($AC493="x1",IF(OR($R493=Basisblatt!$A$84,$AA493="ja"),"ja","nein"),"N/A"))</f>
        <v/>
      </c>
      <c r="C493" s="188"/>
      <c r="D493" s="194"/>
      <c r="E493" s="144"/>
      <c r="F493" s="144"/>
      <c r="G493" s="145"/>
      <c r="H493" s="145"/>
      <c r="I493" s="145"/>
      <c r="J493" s="186"/>
      <c r="K493" s="181"/>
      <c r="L493" s="180" t="str">
        <f>IF($AC493="x1",IF(AND($H493=Basisblatt!$A$11,$J493&gt;=$E$8),Basisblatt!$A$85,Basisblatt!$A$84),"")</f>
        <v/>
      </c>
      <c r="M493" s="145"/>
      <c r="N493" s="145"/>
      <c r="O493" s="145"/>
      <c r="P493" s="178"/>
      <c r="Q493" s="181"/>
      <c r="R493" s="180" t="str">
        <f>IF($AC493="x1",IF(AND($H493=Basisblatt!$A$10,OR($J493&gt;=$E$8,$J493&gt;$E$10)),Basisblatt!$A$85,Basisblatt!$A$84),"")</f>
        <v/>
      </c>
      <c r="S493" s="145"/>
      <c r="T493" s="145"/>
      <c r="U493" s="145"/>
      <c r="V493" s="145"/>
      <c r="W493" s="178"/>
      <c r="X493" s="181"/>
      <c r="Y493" s="180" t="str">
        <f>IF(AND($AC493="x1",$L493=Basisblatt!$A$85),IF(OR($M493=Basisblatt!$A$38,AND($N493&lt;&gt;"",$N493&lt;=$AF493),$O493=Basisblatt!$A$43,AND($J493&lt;=$E$9,$P493=Basisblatt!$A$47))=TRUE,"ja","nein"),"")</f>
        <v/>
      </c>
      <c r="Z493" s="174"/>
      <c r="AA493" s="102" t="str">
        <f>IF(AND($AC493="x1",$R493=Basisblatt!$A$85),IF(OR(OR($S493=Basisblatt!$A$51,$S493=Basisblatt!$A$52,$S493=Basisblatt!$A$53,$S493=Basisblatt!$A$54,$S493=Basisblatt!$A$55),AND($T493&lt;&gt;"",$T493&lt;=AG493),AND(U493&lt;&gt;"",$U493&lt;=AH493),$V493=Basisblatt!$A520,$W493=Basisblatt!$A$47)=TRUE,"ja","nein"),"")</f>
        <v/>
      </c>
      <c r="AB493" s="102"/>
      <c r="AC493" s="175" t="str">
        <f t="shared" si="7"/>
        <v>x2</v>
      </c>
      <c r="AD493" s="161"/>
      <c r="AE493" s="19"/>
      <c r="AF493" s="106" t="str">
        <f>IF(AND($AC493="x1",$L493=Basisblatt!$A$85),VLOOKUP($G493,Basisblatt!$A$2:$B$5,2,FALSE),"")</f>
        <v/>
      </c>
      <c r="AG493" s="102" t="str">
        <f>IF(AND($AC493="x1",$R493=Basisblatt!$A$85),Basisblatt!$B$68,"")</f>
        <v/>
      </c>
      <c r="AH493" s="175" t="str">
        <f>IF(AND($AC493="x1",$R493=Basisblatt!$A$85),Basisblatt!$B$69,"")</f>
        <v/>
      </c>
    </row>
    <row r="494" spans="1:34" x14ac:dyDescent="0.25">
      <c r="A494" s="107" t="str">
        <f>IF($AC494="x2","",IF($AC494="x1",IF(OR($L494=Basisblatt!$A$84,$Y494="ja"),"ja","nein"),"N/A"))</f>
        <v/>
      </c>
      <c r="B494" s="192" t="str">
        <f>IF($AC494="x2","",IF($AC494="x1",IF(OR($R494=Basisblatt!$A$84,$AA494="ja"),"ja","nein"),"N/A"))</f>
        <v/>
      </c>
      <c r="C494" s="188"/>
      <c r="D494" s="194"/>
      <c r="E494" s="144"/>
      <c r="F494" s="144"/>
      <c r="G494" s="145"/>
      <c r="H494" s="145"/>
      <c r="I494" s="145"/>
      <c r="J494" s="186"/>
      <c r="K494" s="181"/>
      <c r="L494" s="180" t="str">
        <f>IF($AC494="x1",IF(AND($H494=Basisblatt!$A$11,$J494&gt;=$E$8),Basisblatt!$A$85,Basisblatt!$A$84),"")</f>
        <v/>
      </c>
      <c r="M494" s="145"/>
      <c r="N494" s="145"/>
      <c r="O494" s="145"/>
      <c r="P494" s="178"/>
      <c r="Q494" s="181"/>
      <c r="R494" s="180" t="str">
        <f>IF($AC494="x1",IF(AND($H494=Basisblatt!$A$10,OR($J494&gt;=$E$8,$J494&gt;$E$10)),Basisblatt!$A$85,Basisblatt!$A$84),"")</f>
        <v/>
      </c>
      <c r="S494" s="145"/>
      <c r="T494" s="145"/>
      <c r="U494" s="145"/>
      <c r="V494" s="145"/>
      <c r="W494" s="178"/>
      <c r="X494" s="181"/>
      <c r="Y494" s="180" t="str">
        <f>IF(AND($AC494="x1",$L494=Basisblatt!$A$85),IF(OR($M494=Basisblatt!$A$38,AND($N494&lt;&gt;"",$N494&lt;=$AF494),$O494=Basisblatt!$A$43,AND($J494&lt;=$E$9,$P494=Basisblatt!$A$47))=TRUE,"ja","nein"),"")</f>
        <v/>
      </c>
      <c r="Z494" s="174"/>
      <c r="AA494" s="102" t="str">
        <f>IF(AND($AC494="x1",$R494=Basisblatt!$A$85),IF(OR(OR($S494=Basisblatt!$A$51,$S494=Basisblatt!$A$52,$S494=Basisblatt!$A$53,$S494=Basisblatt!$A$54,$S494=Basisblatt!$A$55),AND($T494&lt;&gt;"",$T494&lt;=AG494),AND(U494&lt;&gt;"",$U494&lt;=AH494),$V494=Basisblatt!$A521,$W494=Basisblatt!$A$47)=TRUE,"ja","nein"),"")</f>
        <v/>
      </c>
      <c r="AB494" s="102"/>
      <c r="AC494" s="175" t="str">
        <f t="shared" si="7"/>
        <v>x2</v>
      </c>
      <c r="AD494" s="161"/>
      <c r="AE494" s="19"/>
      <c r="AF494" s="106" t="str">
        <f>IF(AND($AC494="x1",$L494=Basisblatt!$A$85),VLOOKUP($G494,Basisblatt!$A$2:$B$5,2,FALSE),"")</f>
        <v/>
      </c>
      <c r="AG494" s="102" t="str">
        <f>IF(AND($AC494="x1",$R494=Basisblatt!$A$85),Basisblatt!$B$68,"")</f>
        <v/>
      </c>
      <c r="AH494" s="175" t="str">
        <f>IF(AND($AC494="x1",$R494=Basisblatt!$A$85),Basisblatt!$B$69,"")</f>
        <v/>
      </c>
    </row>
    <row r="495" spans="1:34" x14ac:dyDescent="0.25">
      <c r="A495" s="107" t="str">
        <f>IF($AC495="x2","",IF($AC495="x1",IF(OR($L495=Basisblatt!$A$84,$Y495="ja"),"ja","nein"),"N/A"))</f>
        <v/>
      </c>
      <c r="B495" s="192" t="str">
        <f>IF($AC495="x2","",IF($AC495="x1",IF(OR($R495=Basisblatt!$A$84,$AA495="ja"),"ja","nein"),"N/A"))</f>
        <v/>
      </c>
      <c r="C495" s="188"/>
      <c r="D495" s="194"/>
      <c r="E495" s="144"/>
      <c r="F495" s="144"/>
      <c r="G495" s="145"/>
      <c r="H495" s="145"/>
      <c r="I495" s="145"/>
      <c r="J495" s="186"/>
      <c r="K495" s="181"/>
      <c r="L495" s="180" t="str">
        <f>IF($AC495="x1",IF(AND($H495=Basisblatt!$A$11,$J495&gt;=$E$8),Basisblatt!$A$85,Basisblatt!$A$84),"")</f>
        <v/>
      </c>
      <c r="M495" s="145"/>
      <c r="N495" s="145"/>
      <c r="O495" s="145"/>
      <c r="P495" s="178"/>
      <c r="Q495" s="181"/>
      <c r="R495" s="180" t="str">
        <f>IF($AC495="x1",IF(AND($H495=Basisblatt!$A$10,OR($J495&gt;=$E$8,$J495&gt;$E$10)),Basisblatt!$A$85,Basisblatt!$A$84),"")</f>
        <v/>
      </c>
      <c r="S495" s="145"/>
      <c r="T495" s="145"/>
      <c r="U495" s="145"/>
      <c r="V495" s="145"/>
      <c r="W495" s="178"/>
      <c r="X495" s="181"/>
      <c r="Y495" s="180" t="str">
        <f>IF(AND($AC495="x1",$L495=Basisblatt!$A$85),IF(OR($M495=Basisblatt!$A$38,AND($N495&lt;&gt;"",$N495&lt;=$AF495),$O495=Basisblatt!$A$43,AND($J495&lt;=$E$9,$P495=Basisblatt!$A$47))=TRUE,"ja","nein"),"")</f>
        <v/>
      </c>
      <c r="Z495" s="174"/>
      <c r="AA495" s="102" t="str">
        <f>IF(AND($AC495="x1",$R495=Basisblatt!$A$85),IF(OR(OR($S495=Basisblatt!$A$51,$S495=Basisblatt!$A$52,$S495=Basisblatt!$A$53,$S495=Basisblatt!$A$54,$S495=Basisblatt!$A$55),AND($T495&lt;&gt;"",$T495&lt;=AG495),AND(U495&lt;&gt;"",$U495&lt;=AH495),$V495=Basisblatt!$A522,$W495=Basisblatt!$A$47)=TRUE,"ja","nein"),"")</f>
        <v/>
      </c>
      <c r="AB495" s="102"/>
      <c r="AC495" s="175" t="str">
        <f t="shared" si="7"/>
        <v>x2</v>
      </c>
      <c r="AD495" s="161"/>
      <c r="AE495" s="19"/>
      <c r="AF495" s="106" t="str">
        <f>IF(AND($AC495="x1",$L495=Basisblatt!$A$85),VLOOKUP($G495,Basisblatt!$A$2:$B$5,2,FALSE),"")</f>
        <v/>
      </c>
      <c r="AG495" s="102" t="str">
        <f>IF(AND($AC495="x1",$R495=Basisblatt!$A$85),Basisblatt!$B$68,"")</f>
        <v/>
      </c>
      <c r="AH495" s="175" t="str">
        <f>IF(AND($AC495="x1",$R495=Basisblatt!$A$85),Basisblatt!$B$69,"")</f>
        <v/>
      </c>
    </row>
    <row r="496" spans="1:34" x14ac:dyDescent="0.25">
      <c r="A496" s="107" t="str">
        <f>IF($AC496="x2","",IF($AC496="x1",IF(OR($L496=Basisblatt!$A$84,$Y496="ja"),"ja","nein"),"N/A"))</f>
        <v/>
      </c>
      <c r="B496" s="192" t="str">
        <f>IF($AC496="x2","",IF($AC496="x1",IF(OR($R496=Basisblatt!$A$84,$AA496="ja"),"ja","nein"),"N/A"))</f>
        <v/>
      </c>
      <c r="C496" s="188"/>
      <c r="D496" s="194"/>
      <c r="E496" s="144"/>
      <c r="F496" s="144"/>
      <c r="G496" s="145"/>
      <c r="H496" s="145"/>
      <c r="I496" s="145"/>
      <c r="J496" s="186"/>
      <c r="K496" s="181"/>
      <c r="L496" s="180" t="str">
        <f>IF($AC496="x1",IF(AND($H496=Basisblatt!$A$11,$J496&gt;=$E$8),Basisblatt!$A$85,Basisblatt!$A$84),"")</f>
        <v/>
      </c>
      <c r="M496" s="145"/>
      <c r="N496" s="145"/>
      <c r="O496" s="145"/>
      <c r="P496" s="178"/>
      <c r="Q496" s="181"/>
      <c r="R496" s="180" t="str">
        <f>IF($AC496="x1",IF(AND($H496=Basisblatt!$A$10,OR($J496&gt;=$E$8,$J496&gt;$E$10)),Basisblatt!$A$85,Basisblatt!$A$84),"")</f>
        <v/>
      </c>
      <c r="S496" s="145"/>
      <c r="T496" s="145"/>
      <c r="U496" s="145"/>
      <c r="V496" s="145"/>
      <c r="W496" s="178"/>
      <c r="X496" s="181"/>
      <c r="Y496" s="180" t="str">
        <f>IF(AND($AC496="x1",$L496=Basisblatt!$A$85),IF(OR($M496=Basisblatt!$A$38,AND($N496&lt;&gt;"",$N496&lt;=$AF496),$O496=Basisblatt!$A$43,AND($J496&lt;=$E$9,$P496=Basisblatt!$A$47))=TRUE,"ja","nein"),"")</f>
        <v/>
      </c>
      <c r="Z496" s="174"/>
      <c r="AA496" s="102" t="str">
        <f>IF(AND($AC496="x1",$R496=Basisblatt!$A$85),IF(OR(OR($S496=Basisblatt!$A$51,$S496=Basisblatt!$A$52,$S496=Basisblatt!$A$53,$S496=Basisblatt!$A$54,$S496=Basisblatt!$A$55),AND($T496&lt;&gt;"",$T496&lt;=AG496),AND(U496&lt;&gt;"",$U496&lt;=AH496),$V496=Basisblatt!$A523,$W496=Basisblatt!$A$47)=TRUE,"ja","nein"),"")</f>
        <v/>
      </c>
      <c r="AB496" s="102"/>
      <c r="AC496" s="175" t="str">
        <f t="shared" si="7"/>
        <v>x2</v>
      </c>
      <c r="AD496" s="161"/>
      <c r="AE496" s="19"/>
      <c r="AF496" s="106" t="str">
        <f>IF(AND($AC496="x1",$L496=Basisblatt!$A$85),VLOOKUP($G496,Basisblatt!$A$2:$B$5,2,FALSE),"")</f>
        <v/>
      </c>
      <c r="AG496" s="102" t="str">
        <f>IF(AND($AC496="x1",$R496=Basisblatt!$A$85),Basisblatt!$B$68,"")</f>
        <v/>
      </c>
      <c r="AH496" s="175" t="str">
        <f>IF(AND($AC496="x1",$R496=Basisblatt!$A$85),Basisblatt!$B$69,"")</f>
        <v/>
      </c>
    </row>
    <row r="497" spans="1:34" x14ac:dyDescent="0.25">
      <c r="A497" s="107" t="str">
        <f>IF($AC497="x2","",IF($AC497="x1",IF(OR($L497=Basisblatt!$A$84,$Y497="ja"),"ja","nein"),"N/A"))</f>
        <v/>
      </c>
      <c r="B497" s="192" t="str">
        <f>IF($AC497="x2","",IF($AC497="x1",IF(OR($R497=Basisblatt!$A$84,$AA497="ja"),"ja","nein"),"N/A"))</f>
        <v/>
      </c>
      <c r="C497" s="188"/>
      <c r="D497" s="194"/>
      <c r="E497" s="144"/>
      <c r="F497" s="144"/>
      <c r="G497" s="145"/>
      <c r="H497" s="145"/>
      <c r="I497" s="145"/>
      <c r="J497" s="186"/>
      <c r="K497" s="181"/>
      <c r="L497" s="180" t="str">
        <f>IF($AC497="x1",IF(AND($H497=Basisblatt!$A$11,$J497&gt;=$E$8),Basisblatt!$A$85,Basisblatt!$A$84),"")</f>
        <v/>
      </c>
      <c r="M497" s="145"/>
      <c r="N497" s="145"/>
      <c r="O497" s="145"/>
      <c r="P497" s="178"/>
      <c r="Q497" s="181"/>
      <c r="R497" s="180" t="str">
        <f>IF($AC497="x1",IF(AND($H497=Basisblatt!$A$10,OR($J497&gt;=$E$8,$J497&gt;$E$10)),Basisblatt!$A$85,Basisblatt!$A$84),"")</f>
        <v/>
      </c>
      <c r="S497" s="145"/>
      <c r="T497" s="145"/>
      <c r="U497" s="145"/>
      <c r="V497" s="145"/>
      <c r="W497" s="178"/>
      <c r="X497" s="181"/>
      <c r="Y497" s="180" t="str">
        <f>IF(AND($AC497="x1",$L497=Basisblatt!$A$85),IF(OR($M497=Basisblatt!$A$38,AND($N497&lt;&gt;"",$N497&lt;=$AF497),$O497=Basisblatt!$A$43,AND($J497&lt;=$E$9,$P497=Basisblatt!$A$47))=TRUE,"ja","nein"),"")</f>
        <v/>
      </c>
      <c r="Z497" s="174"/>
      <c r="AA497" s="102" t="str">
        <f>IF(AND($AC497="x1",$R497=Basisblatt!$A$85),IF(OR(OR($S497=Basisblatt!$A$51,$S497=Basisblatt!$A$52,$S497=Basisblatt!$A$53,$S497=Basisblatt!$A$54,$S497=Basisblatt!$A$55),AND($T497&lt;&gt;"",$T497&lt;=AG497),AND(U497&lt;&gt;"",$U497&lt;=AH497),$V497=Basisblatt!$A524,$W497=Basisblatt!$A$47)=TRUE,"ja","nein"),"")</f>
        <v/>
      </c>
      <c r="AB497" s="102"/>
      <c r="AC497" s="175" t="str">
        <f t="shared" si="7"/>
        <v>x2</v>
      </c>
      <c r="AD497" s="161"/>
      <c r="AE497" s="19"/>
      <c r="AF497" s="106" t="str">
        <f>IF(AND($AC497="x1",$L497=Basisblatt!$A$85),VLOOKUP($G497,Basisblatt!$A$2:$B$5,2,FALSE),"")</f>
        <v/>
      </c>
      <c r="AG497" s="102" t="str">
        <f>IF(AND($AC497="x1",$R497=Basisblatt!$A$85),Basisblatt!$B$68,"")</f>
        <v/>
      </c>
      <c r="AH497" s="175" t="str">
        <f>IF(AND($AC497="x1",$R497=Basisblatt!$A$85),Basisblatt!$B$69,"")</f>
        <v/>
      </c>
    </row>
    <row r="498" spans="1:34" x14ac:dyDescent="0.25">
      <c r="A498" s="107" t="str">
        <f>IF($AC498="x2","",IF($AC498="x1",IF(OR($L498=Basisblatt!$A$84,$Y498="ja"),"ja","nein"),"N/A"))</f>
        <v/>
      </c>
      <c r="B498" s="192" t="str">
        <f>IF($AC498="x2","",IF($AC498="x1",IF(OR($R498=Basisblatt!$A$84,$AA498="ja"),"ja","nein"),"N/A"))</f>
        <v/>
      </c>
      <c r="C498" s="188"/>
      <c r="D498" s="194"/>
      <c r="E498" s="144"/>
      <c r="F498" s="144"/>
      <c r="G498" s="145"/>
      <c r="H498" s="145"/>
      <c r="I498" s="145"/>
      <c r="J498" s="186"/>
      <c r="K498" s="181"/>
      <c r="L498" s="180" t="str">
        <f>IF($AC498="x1",IF(AND($H498=Basisblatt!$A$11,$J498&gt;=$E$8),Basisblatt!$A$85,Basisblatt!$A$84),"")</f>
        <v/>
      </c>
      <c r="M498" s="145"/>
      <c r="N498" s="145"/>
      <c r="O498" s="145"/>
      <c r="P498" s="178"/>
      <c r="Q498" s="181"/>
      <c r="R498" s="180" t="str">
        <f>IF($AC498="x1",IF(AND($H498=Basisblatt!$A$10,OR($J498&gt;=$E$8,$J498&gt;$E$10)),Basisblatt!$A$85,Basisblatt!$A$84),"")</f>
        <v/>
      </c>
      <c r="S498" s="145"/>
      <c r="T498" s="145"/>
      <c r="U498" s="145"/>
      <c r="V498" s="145"/>
      <c r="W498" s="178"/>
      <c r="X498" s="181"/>
      <c r="Y498" s="180" t="str">
        <f>IF(AND($AC498="x1",$L498=Basisblatt!$A$85),IF(OR($M498=Basisblatt!$A$38,AND($N498&lt;&gt;"",$N498&lt;=$AF498),$O498=Basisblatt!$A$43,AND($J498&lt;=$E$9,$P498=Basisblatt!$A$47))=TRUE,"ja","nein"),"")</f>
        <v/>
      </c>
      <c r="Z498" s="174"/>
      <c r="AA498" s="102" t="str">
        <f>IF(AND($AC498="x1",$R498=Basisblatt!$A$85),IF(OR(OR($S498=Basisblatt!$A$51,$S498=Basisblatt!$A$52,$S498=Basisblatt!$A$53,$S498=Basisblatt!$A$54,$S498=Basisblatt!$A$55),AND($T498&lt;&gt;"",$T498&lt;=AG498),AND(U498&lt;&gt;"",$U498&lt;=AH498),$V498=Basisblatt!$A525,$W498=Basisblatt!$A$47)=TRUE,"ja","nein"),"")</f>
        <v/>
      </c>
      <c r="AB498" s="102"/>
      <c r="AC498" s="175" t="str">
        <f t="shared" si="7"/>
        <v>x2</v>
      </c>
      <c r="AD498" s="161"/>
      <c r="AE498" s="19"/>
      <c r="AF498" s="106" t="str">
        <f>IF(AND($AC498="x1",$L498=Basisblatt!$A$85),VLOOKUP($G498,Basisblatt!$A$2:$B$5,2,FALSE),"")</f>
        <v/>
      </c>
      <c r="AG498" s="102" t="str">
        <f>IF(AND($AC498="x1",$R498=Basisblatt!$A$85),Basisblatt!$B$68,"")</f>
        <v/>
      </c>
      <c r="AH498" s="175" t="str">
        <f>IF(AND($AC498="x1",$R498=Basisblatt!$A$85),Basisblatt!$B$69,"")</f>
        <v/>
      </c>
    </row>
    <row r="499" spans="1:34" x14ac:dyDescent="0.25">
      <c r="A499" s="107" t="str">
        <f>IF($AC499="x2","",IF($AC499="x1",IF(OR($L499=Basisblatt!$A$84,$Y499="ja"),"ja","nein"),"N/A"))</f>
        <v/>
      </c>
      <c r="B499" s="192" t="str">
        <f>IF($AC499="x2","",IF($AC499="x1",IF(OR($R499=Basisblatt!$A$84,$AA499="ja"),"ja","nein"),"N/A"))</f>
        <v/>
      </c>
      <c r="C499" s="188"/>
      <c r="D499" s="194"/>
      <c r="E499" s="144"/>
      <c r="F499" s="144"/>
      <c r="G499" s="145"/>
      <c r="H499" s="145"/>
      <c r="I499" s="145"/>
      <c r="J499" s="186"/>
      <c r="K499" s="181"/>
      <c r="L499" s="180" t="str">
        <f>IF($AC499="x1",IF(AND($H499=Basisblatt!$A$11,$J499&gt;=$E$8),Basisblatt!$A$85,Basisblatt!$A$84),"")</f>
        <v/>
      </c>
      <c r="M499" s="145"/>
      <c r="N499" s="145"/>
      <c r="O499" s="145"/>
      <c r="P499" s="178"/>
      <c r="Q499" s="181"/>
      <c r="R499" s="180" t="str">
        <f>IF($AC499="x1",IF(AND($H499=Basisblatt!$A$10,OR($J499&gt;=$E$8,$J499&gt;$E$10)),Basisblatt!$A$85,Basisblatt!$A$84),"")</f>
        <v/>
      </c>
      <c r="S499" s="145"/>
      <c r="T499" s="145"/>
      <c r="U499" s="145"/>
      <c r="V499" s="145"/>
      <c r="W499" s="178"/>
      <c r="X499" s="181"/>
      <c r="Y499" s="180" t="str">
        <f>IF(AND($AC499="x1",$L499=Basisblatt!$A$85),IF(OR($M499=Basisblatt!$A$38,AND($N499&lt;&gt;"",$N499&lt;=$AF499),$O499=Basisblatt!$A$43,AND($J499&lt;=$E$9,$P499=Basisblatt!$A$47))=TRUE,"ja","nein"),"")</f>
        <v/>
      </c>
      <c r="Z499" s="174"/>
      <c r="AA499" s="102" t="str">
        <f>IF(AND($AC499="x1",$R499=Basisblatt!$A$85),IF(OR(OR($S499=Basisblatt!$A$51,$S499=Basisblatt!$A$52,$S499=Basisblatt!$A$53,$S499=Basisblatt!$A$54,$S499=Basisblatt!$A$55),AND($T499&lt;&gt;"",$T499&lt;=AG499),AND(U499&lt;&gt;"",$U499&lt;=AH499),$V499=Basisblatt!$A526,$W499=Basisblatt!$A$47)=TRUE,"ja","nein"),"")</f>
        <v/>
      </c>
      <c r="AB499" s="102"/>
      <c r="AC499" s="175" t="str">
        <f t="shared" si="7"/>
        <v>x2</v>
      </c>
      <c r="AD499" s="161"/>
      <c r="AE499" s="19"/>
      <c r="AF499" s="106" t="str">
        <f>IF(AND($AC499="x1",$L499=Basisblatt!$A$85),VLOOKUP($G499,Basisblatt!$A$2:$B$5,2,FALSE),"")</f>
        <v/>
      </c>
      <c r="AG499" s="102" t="str">
        <f>IF(AND($AC499="x1",$R499=Basisblatt!$A$85),Basisblatt!$B$68,"")</f>
        <v/>
      </c>
      <c r="AH499" s="175" t="str">
        <f>IF(AND($AC499="x1",$R499=Basisblatt!$A$85),Basisblatt!$B$69,"")</f>
        <v/>
      </c>
    </row>
    <row r="500" spans="1:34" x14ac:dyDescent="0.25">
      <c r="A500" s="107" t="str">
        <f>IF($AC500="x2","",IF($AC500="x1",IF(OR($L500=Basisblatt!$A$84,$Y500="ja"),"ja","nein"),"N/A"))</f>
        <v/>
      </c>
      <c r="B500" s="192" t="str">
        <f>IF($AC500="x2","",IF($AC500="x1",IF(OR($R500=Basisblatt!$A$84,$AA500="ja"),"ja","nein"),"N/A"))</f>
        <v/>
      </c>
      <c r="C500" s="188"/>
      <c r="D500" s="194"/>
      <c r="E500" s="144"/>
      <c r="F500" s="144"/>
      <c r="G500" s="145"/>
      <c r="H500" s="145"/>
      <c r="I500" s="145"/>
      <c r="J500" s="186"/>
      <c r="K500" s="181"/>
      <c r="L500" s="180" t="str">
        <f>IF($AC500="x1",IF(AND($H500=Basisblatt!$A$11,$J500&gt;=$E$8),Basisblatt!$A$85,Basisblatt!$A$84),"")</f>
        <v/>
      </c>
      <c r="M500" s="145"/>
      <c r="N500" s="145"/>
      <c r="O500" s="145"/>
      <c r="P500" s="178"/>
      <c r="Q500" s="181"/>
      <c r="R500" s="180" t="str">
        <f>IF($AC500="x1",IF(AND($H500=Basisblatt!$A$10,OR($J500&gt;=$E$8,$J500&gt;$E$10)),Basisblatt!$A$85,Basisblatt!$A$84),"")</f>
        <v/>
      </c>
      <c r="S500" s="145"/>
      <c r="T500" s="145"/>
      <c r="U500" s="145"/>
      <c r="V500" s="145"/>
      <c r="W500" s="178"/>
      <c r="X500" s="181"/>
      <c r="Y500" s="180" t="str">
        <f>IF(AND($AC500="x1",$L500=Basisblatt!$A$85),IF(OR($M500=Basisblatt!$A$38,AND($N500&lt;&gt;"",$N500&lt;=$AF500),$O500=Basisblatt!$A$43,AND($J500&lt;=$E$9,$P500=Basisblatt!$A$47))=TRUE,"ja","nein"),"")</f>
        <v/>
      </c>
      <c r="Z500" s="174"/>
      <c r="AA500" s="102" t="str">
        <f>IF(AND($AC500="x1",$R500=Basisblatt!$A$85),IF(OR(OR($S500=Basisblatt!$A$51,$S500=Basisblatt!$A$52,$S500=Basisblatt!$A$53,$S500=Basisblatt!$A$54,$S500=Basisblatt!$A$55),AND($T500&lt;&gt;"",$T500&lt;=AG500),AND(U500&lt;&gt;"",$U500&lt;=AH500),$V500=Basisblatt!$A527,$W500=Basisblatt!$A$47)=TRUE,"ja","nein"),"")</f>
        <v/>
      </c>
      <c r="AB500" s="102"/>
      <c r="AC500" s="175" t="str">
        <f t="shared" si="7"/>
        <v>x2</v>
      </c>
      <c r="AD500" s="161"/>
      <c r="AE500" s="19"/>
      <c r="AF500" s="106" t="str">
        <f>IF(AND($AC500="x1",$L500=Basisblatt!$A$85),VLOOKUP($G500,Basisblatt!$A$2:$B$5,2,FALSE),"")</f>
        <v/>
      </c>
      <c r="AG500" s="102" t="str">
        <f>IF(AND($AC500="x1",$R500=Basisblatt!$A$85),Basisblatt!$B$68,"")</f>
        <v/>
      </c>
      <c r="AH500" s="175" t="str">
        <f>IF(AND($AC500="x1",$R500=Basisblatt!$A$85),Basisblatt!$B$69,"")</f>
        <v/>
      </c>
    </row>
    <row r="501" spans="1:34" x14ac:dyDescent="0.25">
      <c r="A501" s="107" t="str">
        <f>IF($AC501="x2","",IF($AC501="x1",IF(OR($L501=Basisblatt!$A$84,$Y501="ja"),"ja","nein"),"N/A"))</f>
        <v/>
      </c>
      <c r="B501" s="192" t="str">
        <f>IF($AC501="x2","",IF($AC501="x1",IF(OR($R501=Basisblatt!$A$84,$AA501="ja"),"ja","nein"),"N/A"))</f>
        <v/>
      </c>
      <c r="C501" s="188"/>
      <c r="D501" s="194"/>
      <c r="E501" s="144"/>
      <c r="F501" s="144"/>
      <c r="G501" s="145"/>
      <c r="H501" s="145"/>
      <c r="I501" s="145"/>
      <c r="J501" s="186"/>
      <c r="K501" s="181"/>
      <c r="L501" s="180" t="str">
        <f>IF($AC501="x1",IF(AND($H501=Basisblatt!$A$11,$J501&gt;=$E$8),Basisblatt!$A$85,Basisblatt!$A$84),"")</f>
        <v/>
      </c>
      <c r="M501" s="145"/>
      <c r="N501" s="145"/>
      <c r="O501" s="145"/>
      <c r="P501" s="178"/>
      <c r="Q501" s="181"/>
      <c r="R501" s="180" t="str">
        <f>IF($AC501="x1",IF(AND($H501=Basisblatt!$A$10,OR($J501&gt;=$E$8,$J501&gt;$E$10)),Basisblatt!$A$85,Basisblatt!$A$84),"")</f>
        <v/>
      </c>
      <c r="S501" s="145"/>
      <c r="T501" s="145"/>
      <c r="U501" s="145"/>
      <c r="V501" s="145"/>
      <c r="W501" s="178"/>
      <c r="X501" s="181"/>
      <c r="Y501" s="180" t="str">
        <f>IF(AND($AC501="x1",$L501=Basisblatt!$A$85),IF(OR($M501=Basisblatt!$A$38,AND($N501&lt;&gt;"",$N501&lt;=$AF501),$O501=Basisblatt!$A$43,AND($J501&lt;=$E$9,$P501=Basisblatt!$A$47))=TRUE,"ja","nein"),"")</f>
        <v/>
      </c>
      <c r="Z501" s="174"/>
      <c r="AA501" s="102" t="str">
        <f>IF(AND($AC501="x1",$R501=Basisblatt!$A$85),IF(OR(OR($S501=Basisblatt!$A$51,$S501=Basisblatt!$A$52,$S501=Basisblatt!$A$53,$S501=Basisblatt!$A$54,$S501=Basisblatt!$A$55),AND($T501&lt;&gt;"",$T501&lt;=AG501),AND(U501&lt;&gt;"",$U501&lt;=AH501),$V501=Basisblatt!$A528,$W501=Basisblatt!$A$47)=TRUE,"ja","nein"),"")</f>
        <v/>
      </c>
      <c r="AB501" s="102"/>
      <c r="AC501" s="175" t="str">
        <f t="shared" si="7"/>
        <v>x2</v>
      </c>
      <c r="AD501" s="161"/>
      <c r="AE501" s="19"/>
      <c r="AF501" s="106" t="str">
        <f>IF(AND($AC501="x1",$L501=Basisblatt!$A$85),VLOOKUP($G501,Basisblatt!$A$2:$B$5,2,FALSE),"")</f>
        <v/>
      </c>
      <c r="AG501" s="102" t="str">
        <f>IF(AND($AC501="x1",$R501=Basisblatt!$A$85),Basisblatt!$B$68,"")</f>
        <v/>
      </c>
      <c r="AH501" s="175" t="str">
        <f>IF(AND($AC501="x1",$R501=Basisblatt!$A$85),Basisblatt!$B$69,"")</f>
        <v/>
      </c>
    </row>
    <row r="502" spans="1:34" x14ac:dyDescent="0.25">
      <c r="A502" s="107" t="str">
        <f>IF($AC502="x2","",IF($AC502="x1",IF(OR($L502=Basisblatt!$A$84,$Y502="ja"),"ja","nein"),"N/A"))</f>
        <v/>
      </c>
      <c r="B502" s="192" t="str">
        <f>IF($AC502="x2","",IF($AC502="x1",IF(OR($R502=Basisblatt!$A$84,$AA502="ja"),"ja","nein"),"N/A"))</f>
        <v/>
      </c>
      <c r="C502" s="188"/>
      <c r="D502" s="194"/>
      <c r="E502" s="144"/>
      <c r="F502" s="144"/>
      <c r="G502" s="145"/>
      <c r="H502" s="145"/>
      <c r="I502" s="145"/>
      <c r="J502" s="186"/>
      <c r="K502" s="181"/>
      <c r="L502" s="180" t="str">
        <f>IF($AC502="x1",IF(AND($H502=Basisblatt!$A$11,$J502&gt;=$E$8),Basisblatt!$A$85,Basisblatt!$A$84),"")</f>
        <v/>
      </c>
      <c r="M502" s="145"/>
      <c r="N502" s="145"/>
      <c r="O502" s="145"/>
      <c r="P502" s="178"/>
      <c r="Q502" s="181"/>
      <c r="R502" s="180" t="str">
        <f>IF($AC502="x1",IF(AND($H502=Basisblatt!$A$10,OR($J502&gt;=$E$8,$J502&gt;$E$10)),Basisblatt!$A$85,Basisblatt!$A$84),"")</f>
        <v/>
      </c>
      <c r="S502" s="145"/>
      <c r="T502" s="145"/>
      <c r="U502" s="145"/>
      <c r="V502" s="145"/>
      <c r="W502" s="178"/>
      <c r="X502" s="181"/>
      <c r="Y502" s="180" t="str">
        <f>IF(AND($AC502="x1",$L502=Basisblatt!$A$85),IF(OR($M502=Basisblatt!$A$38,AND($N502&lt;&gt;"",$N502&lt;=$AF502),$O502=Basisblatt!$A$43,AND($J502&lt;=$E$9,$P502=Basisblatt!$A$47))=TRUE,"ja","nein"),"")</f>
        <v/>
      </c>
      <c r="Z502" s="174"/>
      <c r="AA502" s="102" t="str">
        <f>IF(AND($AC502="x1",$R502=Basisblatt!$A$85),IF(OR(OR($S502=Basisblatt!$A$51,$S502=Basisblatt!$A$52,$S502=Basisblatt!$A$53,$S502=Basisblatt!$A$54,$S502=Basisblatt!$A$55),AND($T502&lt;&gt;"",$T502&lt;=AG502),AND(U502&lt;&gt;"",$U502&lt;=AH502),$V502=Basisblatt!$A529,$W502=Basisblatt!$A$47)=TRUE,"ja","nein"),"")</f>
        <v/>
      </c>
      <c r="AB502" s="102"/>
      <c r="AC502" s="175" t="str">
        <f t="shared" si="7"/>
        <v>x2</v>
      </c>
      <c r="AD502" s="161"/>
      <c r="AE502" s="19"/>
      <c r="AF502" s="106" t="str">
        <f>IF(AND($AC502="x1",$L502=Basisblatt!$A$85),VLOOKUP($G502,Basisblatt!$A$2:$B$5,2,FALSE),"")</f>
        <v/>
      </c>
      <c r="AG502" s="102" t="str">
        <f>IF(AND($AC502="x1",$R502=Basisblatt!$A$85),Basisblatt!$B$68,"")</f>
        <v/>
      </c>
      <c r="AH502" s="175" t="str">
        <f>IF(AND($AC502="x1",$R502=Basisblatt!$A$85),Basisblatt!$B$69,"")</f>
        <v/>
      </c>
    </row>
    <row r="503" spans="1:34" x14ac:dyDescent="0.25">
      <c r="A503" s="107" t="str">
        <f>IF($AC503="x2","",IF($AC503="x1",IF(OR($L503=Basisblatt!$A$84,$Y503="ja"),"ja","nein"),"N/A"))</f>
        <v/>
      </c>
      <c r="B503" s="192" t="str">
        <f>IF($AC503="x2","",IF($AC503="x1",IF(OR($R503=Basisblatt!$A$84,$AA503="ja"),"ja","nein"),"N/A"))</f>
        <v/>
      </c>
      <c r="C503" s="188"/>
      <c r="D503" s="194"/>
      <c r="E503" s="144"/>
      <c r="F503" s="144"/>
      <c r="G503" s="145"/>
      <c r="H503" s="145"/>
      <c r="I503" s="145"/>
      <c r="J503" s="186"/>
      <c r="K503" s="181"/>
      <c r="L503" s="180" t="str">
        <f>IF($AC503="x1",IF(AND($H503=Basisblatt!$A$11,$J503&gt;=$E$8),Basisblatt!$A$85,Basisblatt!$A$84),"")</f>
        <v/>
      </c>
      <c r="M503" s="145"/>
      <c r="N503" s="145"/>
      <c r="O503" s="145"/>
      <c r="P503" s="178"/>
      <c r="Q503" s="181"/>
      <c r="R503" s="180" t="str">
        <f>IF($AC503="x1",IF(AND($H503=Basisblatt!$A$10,OR($J503&gt;=$E$8,$J503&gt;$E$10)),Basisblatt!$A$85,Basisblatt!$A$84),"")</f>
        <v/>
      </c>
      <c r="S503" s="145"/>
      <c r="T503" s="145"/>
      <c r="U503" s="145"/>
      <c r="V503" s="145"/>
      <c r="W503" s="178"/>
      <c r="X503" s="181"/>
      <c r="Y503" s="180" t="str">
        <f>IF(AND($AC503="x1",$L503=Basisblatt!$A$85),IF(OR($M503=Basisblatt!$A$38,AND($N503&lt;&gt;"",$N503&lt;=$AF503),$O503=Basisblatt!$A$43,AND($J503&lt;=$E$9,$P503=Basisblatt!$A$47))=TRUE,"ja","nein"),"")</f>
        <v/>
      </c>
      <c r="Z503" s="174"/>
      <c r="AA503" s="102" t="str">
        <f>IF(AND($AC503="x1",$R503=Basisblatt!$A$85),IF(OR(OR($S503=Basisblatt!$A$51,$S503=Basisblatt!$A$52,$S503=Basisblatt!$A$53,$S503=Basisblatt!$A$54,$S503=Basisblatt!$A$55),AND($T503&lt;&gt;"",$T503&lt;=AG503),AND(U503&lt;&gt;"",$U503&lt;=AH503),$V503=Basisblatt!$A530,$W503=Basisblatt!$A$47)=TRUE,"ja","nein"),"")</f>
        <v/>
      </c>
      <c r="AB503" s="102"/>
      <c r="AC503" s="175" t="str">
        <f t="shared" si="7"/>
        <v>x2</v>
      </c>
      <c r="AD503" s="161"/>
      <c r="AE503" s="19"/>
      <c r="AF503" s="106" t="str">
        <f>IF(AND($AC503="x1",$L503=Basisblatt!$A$85),VLOOKUP($G503,Basisblatt!$A$2:$B$5,2,FALSE),"")</f>
        <v/>
      </c>
      <c r="AG503" s="102" t="str">
        <f>IF(AND($AC503="x1",$R503=Basisblatt!$A$85),Basisblatt!$B$68,"")</f>
        <v/>
      </c>
      <c r="AH503" s="175" t="str">
        <f>IF(AND($AC503="x1",$R503=Basisblatt!$A$85),Basisblatt!$B$69,"")</f>
        <v/>
      </c>
    </row>
    <row r="504" spans="1:34" x14ac:dyDescent="0.25">
      <c r="A504" s="107" t="str">
        <f>IF($AC504="x2","",IF($AC504="x1",IF(OR($L504=Basisblatt!$A$84,$Y504="ja"),"ja","nein"),"N/A"))</f>
        <v/>
      </c>
      <c r="B504" s="192" t="str">
        <f>IF($AC504="x2","",IF($AC504="x1",IF(OR($R504=Basisblatt!$A$84,$AA504="ja"),"ja","nein"),"N/A"))</f>
        <v/>
      </c>
      <c r="C504" s="188"/>
      <c r="D504" s="194"/>
      <c r="E504" s="144"/>
      <c r="F504" s="144"/>
      <c r="G504" s="145"/>
      <c r="H504" s="145"/>
      <c r="I504" s="145"/>
      <c r="J504" s="186"/>
      <c r="K504" s="181"/>
      <c r="L504" s="180" t="str">
        <f>IF($AC504="x1",IF(AND($H504=Basisblatt!$A$11,$J504&gt;=$E$8),Basisblatt!$A$85,Basisblatt!$A$84),"")</f>
        <v/>
      </c>
      <c r="M504" s="145"/>
      <c r="N504" s="145"/>
      <c r="O504" s="145"/>
      <c r="P504" s="178"/>
      <c r="Q504" s="181"/>
      <c r="R504" s="180" t="str">
        <f>IF($AC504="x1",IF(AND($H504=Basisblatt!$A$10,OR($J504&gt;=$E$8,$J504&gt;$E$10)),Basisblatt!$A$85,Basisblatt!$A$84),"")</f>
        <v/>
      </c>
      <c r="S504" s="145"/>
      <c r="T504" s="145"/>
      <c r="U504" s="145"/>
      <c r="V504" s="145"/>
      <c r="W504" s="178"/>
      <c r="X504" s="181"/>
      <c r="Y504" s="180" t="str">
        <f>IF(AND($AC504="x1",$L504=Basisblatt!$A$85),IF(OR($M504=Basisblatt!$A$38,AND($N504&lt;&gt;"",$N504&lt;=$AF504),$O504=Basisblatt!$A$43,AND($J504&lt;=$E$9,$P504=Basisblatt!$A$47))=TRUE,"ja","nein"),"")</f>
        <v/>
      </c>
      <c r="Z504" s="174"/>
      <c r="AA504" s="102" t="str">
        <f>IF(AND($AC504="x1",$R504=Basisblatt!$A$85),IF(OR(OR($S504=Basisblatt!$A$51,$S504=Basisblatt!$A$52,$S504=Basisblatt!$A$53,$S504=Basisblatt!$A$54,$S504=Basisblatt!$A$55),AND($T504&lt;&gt;"",$T504&lt;=AG504),AND(U504&lt;&gt;"",$U504&lt;=AH504),$V504=Basisblatt!$A531,$W504=Basisblatt!$A$47)=TRUE,"ja","nein"),"")</f>
        <v/>
      </c>
      <c r="AB504" s="102"/>
      <c r="AC504" s="175" t="str">
        <f t="shared" si="7"/>
        <v>x2</v>
      </c>
      <c r="AD504" s="161"/>
      <c r="AE504" s="19"/>
      <c r="AF504" s="106" t="str">
        <f>IF(AND($AC504="x1",$L504=Basisblatt!$A$85),VLOOKUP($G504,Basisblatt!$A$2:$B$5,2,FALSE),"")</f>
        <v/>
      </c>
      <c r="AG504" s="102" t="str">
        <f>IF(AND($AC504="x1",$R504=Basisblatt!$A$85),Basisblatt!$B$68,"")</f>
        <v/>
      </c>
      <c r="AH504" s="175" t="str">
        <f>IF(AND($AC504="x1",$R504=Basisblatt!$A$85),Basisblatt!$B$69,"")</f>
        <v/>
      </c>
    </row>
    <row r="505" spans="1:34" x14ac:dyDescent="0.25">
      <c r="A505" s="107" t="str">
        <f>IF($AC505="x2","",IF($AC505="x1",IF(OR($L505=Basisblatt!$A$84,$Y505="ja"),"ja","nein"),"N/A"))</f>
        <v/>
      </c>
      <c r="B505" s="192" t="str">
        <f>IF($AC505="x2","",IF($AC505="x1",IF(OR($R505=Basisblatt!$A$84,$AA505="ja"),"ja","nein"),"N/A"))</f>
        <v/>
      </c>
      <c r="C505" s="188"/>
      <c r="D505" s="194"/>
      <c r="E505" s="144"/>
      <c r="F505" s="144"/>
      <c r="G505" s="145"/>
      <c r="H505" s="145"/>
      <c r="I505" s="145"/>
      <c r="J505" s="186"/>
      <c r="K505" s="181"/>
      <c r="L505" s="180" t="str">
        <f>IF($AC505="x1",IF(AND($H505=Basisblatt!$A$11,$J505&gt;=$E$8),Basisblatt!$A$85,Basisblatt!$A$84),"")</f>
        <v/>
      </c>
      <c r="M505" s="145"/>
      <c r="N505" s="145"/>
      <c r="O505" s="145"/>
      <c r="P505" s="178"/>
      <c r="Q505" s="181"/>
      <c r="R505" s="180" t="str">
        <f>IF($AC505="x1",IF(AND($H505=Basisblatt!$A$10,OR($J505&gt;=$E$8,$J505&gt;$E$10)),Basisblatt!$A$85,Basisblatt!$A$84),"")</f>
        <v/>
      </c>
      <c r="S505" s="145"/>
      <c r="T505" s="145"/>
      <c r="U505" s="145"/>
      <c r="V505" s="145"/>
      <c r="W505" s="178"/>
      <c r="X505" s="181"/>
      <c r="Y505" s="180" t="str">
        <f>IF(AND($AC505="x1",$L505=Basisblatt!$A$85),IF(OR($M505=Basisblatt!$A$38,AND($N505&lt;&gt;"",$N505&lt;=$AF505),$O505=Basisblatt!$A$43,AND($J505&lt;=$E$9,$P505=Basisblatt!$A$47))=TRUE,"ja","nein"),"")</f>
        <v/>
      </c>
      <c r="Z505" s="174"/>
      <c r="AA505" s="102" t="str">
        <f>IF(AND($AC505="x1",$R505=Basisblatt!$A$85),IF(OR(OR($S505=Basisblatt!$A$51,$S505=Basisblatt!$A$52,$S505=Basisblatt!$A$53,$S505=Basisblatt!$A$54,$S505=Basisblatt!$A$55),AND($T505&lt;&gt;"",$T505&lt;=AG505),AND(U505&lt;&gt;"",$U505&lt;=AH505),$V505=Basisblatt!$A532,$W505=Basisblatt!$A$47)=TRUE,"ja","nein"),"")</f>
        <v/>
      </c>
      <c r="AB505" s="102"/>
      <c r="AC505" s="175" t="str">
        <f t="shared" si="7"/>
        <v>x2</v>
      </c>
      <c r="AD505" s="161"/>
      <c r="AE505" s="19"/>
      <c r="AF505" s="106" t="str">
        <f>IF(AND($AC505="x1",$L505=Basisblatt!$A$85),VLOOKUP($G505,Basisblatt!$A$2:$B$5,2,FALSE),"")</f>
        <v/>
      </c>
      <c r="AG505" s="102" t="str">
        <f>IF(AND($AC505="x1",$R505=Basisblatt!$A$85),Basisblatt!$B$68,"")</f>
        <v/>
      </c>
      <c r="AH505" s="175" t="str">
        <f>IF(AND($AC505="x1",$R505=Basisblatt!$A$85),Basisblatt!$B$69,"")</f>
        <v/>
      </c>
    </row>
    <row r="506" spans="1:34" x14ac:dyDescent="0.25">
      <c r="A506" s="107" t="str">
        <f>IF($AC506="x2","",IF($AC506="x1",IF(OR($L506=Basisblatt!$A$84,$Y506="ja"),"ja","nein"),"N/A"))</f>
        <v/>
      </c>
      <c r="B506" s="192" t="str">
        <f>IF($AC506="x2","",IF($AC506="x1",IF(OR($R506=Basisblatt!$A$84,$AA506="ja"),"ja","nein"),"N/A"))</f>
        <v/>
      </c>
      <c r="C506" s="188"/>
      <c r="D506" s="194"/>
      <c r="E506" s="144"/>
      <c r="F506" s="144"/>
      <c r="G506" s="145"/>
      <c r="H506" s="145"/>
      <c r="I506" s="145"/>
      <c r="J506" s="186"/>
      <c r="K506" s="181"/>
      <c r="L506" s="180" t="str">
        <f>IF($AC506="x1",IF(AND($H506=Basisblatt!$A$11,$J506&gt;=$E$8),Basisblatt!$A$85,Basisblatt!$A$84),"")</f>
        <v/>
      </c>
      <c r="M506" s="145"/>
      <c r="N506" s="145"/>
      <c r="O506" s="145"/>
      <c r="P506" s="178"/>
      <c r="Q506" s="181"/>
      <c r="R506" s="180" t="str">
        <f>IF($AC506="x1",IF(AND($H506=Basisblatt!$A$10,OR($J506&gt;=$E$8,$J506&gt;$E$10)),Basisblatt!$A$85,Basisblatt!$A$84),"")</f>
        <v/>
      </c>
      <c r="S506" s="145"/>
      <c r="T506" s="145"/>
      <c r="U506" s="145"/>
      <c r="V506" s="145"/>
      <c r="W506" s="178"/>
      <c r="X506" s="181"/>
      <c r="Y506" s="180" t="str">
        <f>IF(AND($AC506="x1",$L506=Basisblatt!$A$85),IF(OR($M506=Basisblatt!$A$38,AND($N506&lt;&gt;"",$N506&lt;=$AF506),$O506=Basisblatt!$A$43,AND($J506&lt;=$E$9,$P506=Basisblatt!$A$47))=TRUE,"ja","nein"),"")</f>
        <v/>
      </c>
      <c r="Z506" s="174"/>
      <c r="AA506" s="102" t="str">
        <f>IF(AND($AC506="x1",$R506=Basisblatt!$A$85),IF(OR(OR($S506=Basisblatt!$A$51,$S506=Basisblatt!$A$52,$S506=Basisblatt!$A$53,$S506=Basisblatt!$A$54,$S506=Basisblatt!$A$55),AND($T506&lt;&gt;"",$T506&lt;=AG506),AND(U506&lt;&gt;"",$U506&lt;=AH506),$V506=Basisblatt!$A533,$W506=Basisblatt!$A$47)=TRUE,"ja","nein"),"")</f>
        <v/>
      </c>
      <c r="AB506" s="102"/>
      <c r="AC506" s="175" t="str">
        <f t="shared" si="7"/>
        <v>x2</v>
      </c>
      <c r="AD506" s="161"/>
      <c r="AE506" s="19"/>
      <c r="AF506" s="106" t="str">
        <f>IF(AND($AC506="x1",$L506=Basisblatt!$A$85),VLOOKUP($G506,Basisblatt!$A$2:$B$5,2,FALSE),"")</f>
        <v/>
      </c>
      <c r="AG506" s="102" t="str">
        <f>IF(AND($AC506="x1",$R506=Basisblatt!$A$85),Basisblatt!$B$68,"")</f>
        <v/>
      </c>
      <c r="AH506" s="175" t="str">
        <f>IF(AND($AC506="x1",$R506=Basisblatt!$A$85),Basisblatt!$B$69,"")</f>
        <v/>
      </c>
    </row>
    <row r="507" spans="1:34" x14ac:dyDescent="0.25">
      <c r="A507" s="107" t="str">
        <f>IF($AC507="x2","",IF($AC507="x1",IF(OR($L507=Basisblatt!$A$84,$Y507="ja"),"ja","nein"),"N/A"))</f>
        <v/>
      </c>
      <c r="B507" s="192" t="str">
        <f>IF($AC507="x2","",IF($AC507="x1",IF(OR($R507=Basisblatt!$A$84,$AA507="ja"),"ja","nein"),"N/A"))</f>
        <v/>
      </c>
      <c r="C507" s="188"/>
      <c r="D507" s="194"/>
      <c r="E507" s="144"/>
      <c r="F507" s="144"/>
      <c r="G507" s="145"/>
      <c r="H507" s="145"/>
      <c r="I507" s="145"/>
      <c r="J507" s="186"/>
      <c r="K507" s="181"/>
      <c r="L507" s="180" t="str">
        <f>IF($AC507="x1",IF(AND($H507=Basisblatt!$A$11,$J507&gt;=$E$8),Basisblatt!$A$85,Basisblatt!$A$84),"")</f>
        <v/>
      </c>
      <c r="M507" s="145"/>
      <c r="N507" s="145"/>
      <c r="O507" s="145"/>
      <c r="P507" s="178"/>
      <c r="Q507" s="181"/>
      <c r="R507" s="180" t="str">
        <f>IF($AC507="x1",IF(AND($H507=Basisblatt!$A$10,OR($J507&gt;=$E$8,$J507&gt;$E$10)),Basisblatt!$A$85,Basisblatt!$A$84),"")</f>
        <v/>
      </c>
      <c r="S507" s="145"/>
      <c r="T507" s="145"/>
      <c r="U507" s="145"/>
      <c r="V507" s="145"/>
      <c r="W507" s="178"/>
      <c r="X507" s="181"/>
      <c r="Y507" s="180" t="str">
        <f>IF(AND($AC507="x1",$L507=Basisblatt!$A$85),IF(OR($M507=Basisblatt!$A$38,AND($N507&lt;&gt;"",$N507&lt;=$AF507),$O507=Basisblatt!$A$43,AND($J507&lt;=$E$9,$P507=Basisblatt!$A$47))=TRUE,"ja","nein"),"")</f>
        <v/>
      </c>
      <c r="Z507" s="174"/>
      <c r="AA507" s="102" t="str">
        <f>IF(AND($AC507="x1",$R507=Basisblatt!$A$85),IF(OR(OR($S507=Basisblatt!$A$51,$S507=Basisblatt!$A$52,$S507=Basisblatt!$A$53,$S507=Basisblatt!$A$54,$S507=Basisblatt!$A$55),AND($T507&lt;&gt;"",$T507&lt;=AG507),AND(U507&lt;&gt;"",$U507&lt;=AH507),$V507=Basisblatt!$A534,$W507=Basisblatt!$A$47)=TRUE,"ja","nein"),"")</f>
        <v/>
      </c>
      <c r="AB507" s="102"/>
      <c r="AC507" s="175" t="str">
        <f t="shared" si="7"/>
        <v>x2</v>
      </c>
      <c r="AD507" s="161"/>
      <c r="AE507" s="19"/>
      <c r="AF507" s="106" t="str">
        <f>IF(AND($AC507="x1",$L507=Basisblatt!$A$85),VLOOKUP($G507,Basisblatt!$A$2:$B$5,2,FALSE),"")</f>
        <v/>
      </c>
      <c r="AG507" s="102" t="str">
        <f>IF(AND($AC507="x1",$R507=Basisblatt!$A$85),Basisblatt!$B$68,"")</f>
        <v/>
      </c>
      <c r="AH507" s="175" t="str">
        <f>IF(AND($AC507="x1",$R507=Basisblatt!$A$85),Basisblatt!$B$69,"")</f>
        <v/>
      </c>
    </row>
    <row r="508" spans="1:34" x14ac:dyDescent="0.25">
      <c r="A508" s="107" t="str">
        <f>IF($AC508="x2","",IF($AC508="x1",IF(OR($L508=Basisblatt!$A$84,$Y508="ja"),"ja","nein"),"N/A"))</f>
        <v/>
      </c>
      <c r="B508" s="192" t="str">
        <f>IF($AC508="x2","",IF($AC508="x1",IF(OR($R508=Basisblatt!$A$84,$AA508="ja"),"ja","nein"),"N/A"))</f>
        <v/>
      </c>
      <c r="C508" s="188"/>
      <c r="D508" s="194"/>
      <c r="E508" s="144"/>
      <c r="F508" s="144"/>
      <c r="G508" s="145"/>
      <c r="H508" s="145"/>
      <c r="I508" s="145"/>
      <c r="J508" s="186"/>
      <c r="K508" s="181"/>
      <c r="L508" s="180" t="str">
        <f>IF($AC508="x1",IF(AND($H508=Basisblatt!$A$11,$J508&gt;=$E$8),Basisblatt!$A$85,Basisblatt!$A$84),"")</f>
        <v/>
      </c>
      <c r="M508" s="145"/>
      <c r="N508" s="145"/>
      <c r="O508" s="145"/>
      <c r="P508" s="178"/>
      <c r="Q508" s="181"/>
      <c r="R508" s="180" t="str">
        <f>IF($AC508="x1",IF(AND($H508=Basisblatt!$A$10,OR($J508&gt;=$E$8,$J508&gt;$E$10)),Basisblatt!$A$85,Basisblatt!$A$84),"")</f>
        <v/>
      </c>
      <c r="S508" s="145"/>
      <c r="T508" s="145"/>
      <c r="U508" s="145"/>
      <c r="V508" s="145"/>
      <c r="W508" s="178"/>
      <c r="X508" s="181"/>
      <c r="Y508" s="180" t="str">
        <f>IF(AND($AC508="x1",$L508=Basisblatt!$A$85),IF(OR($M508=Basisblatt!$A$38,AND($N508&lt;&gt;"",$N508&lt;=$AF508),$O508=Basisblatt!$A$43,AND($J508&lt;=$E$9,$P508=Basisblatt!$A$47))=TRUE,"ja","nein"),"")</f>
        <v/>
      </c>
      <c r="Z508" s="174"/>
      <c r="AA508" s="102" t="str">
        <f>IF(AND($AC508="x1",$R508=Basisblatt!$A$85),IF(OR(OR($S508=Basisblatt!$A$51,$S508=Basisblatt!$A$52,$S508=Basisblatt!$A$53,$S508=Basisblatt!$A$54,$S508=Basisblatt!$A$55),AND($T508&lt;&gt;"",$T508&lt;=AG508),AND(U508&lt;&gt;"",$U508&lt;=AH508),$V508=Basisblatt!$A535,$W508=Basisblatt!$A$47)=TRUE,"ja","nein"),"")</f>
        <v/>
      </c>
      <c r="AB508" s="102"/>
      <c r="AC508" s="175" t="str">
        <f t="shared" si="7"/>
        <v>x2</v>
      </c>
      <c r="AD508" s="161"/>
      <c r="AE508" s="19"/>
      <c r="AF508" s="106" t="str">
        <f>IF(AND($AC508="x1",$L508=Basisblatt!$A$85),VLOOKUP($G508,Basisblatt!$A$2:$B$5,2,FALSE),"")</f>
        <v/>
      </c>
      <c r="AG508" s="102" t="str">
        <f>IF(AND($AC508="x1",$R508=Basisblatt!$A$85),Basisblatt!$B$68,"")</f>
        <v/>
      </c>
      <c r="AH508" s="175" t="str">
        <f>IF(AND($AC508="x1",$R508=Basisblatt!$A$85),Basisblatt!$B$69,"")</f>
        <v/>
      </c>
    </row>
    <row r="509" spans="1:34" x14ac:dyDescent="0.25">
      <c r="A509" s="107" t="str">
        <f>IF($AC509="x2","",IF($AC509="x1",IF(OR($L509=Basisblatt!$A$84,$Y509="ja"),"ja","nein"),"N/A"))</f>
        <v/>
      </c>
      <c r="B509" s="192" t="str">
        <f>IF($AC509="x2","",IF($AC509="x1",IF(OR($R509=Basisblatt!$A$84,$AA509="ja"),"ja","nein"),"N/A"))</f>
        <v/>
      </c>
      <c r="C509" s="188"/>
      <c r="D509" s="194"/>
      <c r="E509" s="144"/>
      <c r="F509" s="144"/>
      <c r="G509" s="145"/>
      <c r="H509" s="145"/>
      <c r="I509" s="145"/>
      <c r="J509" s="186"/>
      <c r="K509" s="181"/>
      <c r="L509" s="180" t="str">
        <f>IF($AC509="x1",IF(AND($H509=Basisblatt!$A$11,$J509&gt;=$E$8),Basisblatt!$A$85,Basisblatt!$A$84),"")</f>
        <v/>
      </c>
      <c r="M509" s="145"/>
      <c r="N509" s="145"/>
      <c r="O509" s="145"/>
      <c r="P509" s="178"/>
      <c r="Q509" s="181"/>
      <c r="R509" s="180" t="str">
        <f>IF($AC509="x1",IF(AND($H509=Basisblatt!$A$10,OR($J509&gt;=$E$8,$J509&gt;$E$10)),Basisblatt!$A$85,Basisblatt!$A$84),"")</f>
        <v/>
      </c>
      <c r="S509" s="145"/>
      <c r="T509" s="145"/>
      <c r="U509" s="145"/>
      <c r="V509" s="145"/>
      <c r="W509" s="178"/>
      <c r="X509" s="181"/>
      <c r="Y509" s="180" t="str">
        <f>IF(AND($AC509="x1",$L509=Basisblatt!$A$85),IF(OR($M509=Basisblatt!$A$38,AND($N509&lt;&gt;"",$N509&lt;=$AF509),$O509=Basisblatt!$A$43,AND($J509&lt;=$E$9,$P509=Basisblatt!$A$47))=TRUE,"ja","nein"),"")</f>
        <v/>
      </c>
      <c r="Z509" s="174"/>
      <c r="AA509" s="102" t="str">
        <f>IF(AND($AC509="x1",$R509=Basisblatt!$A$85),IF(OR(OR($S509=Basisblatt!$A$51,$S509=Basisblatt!$A$52,$S509=Basisblatt!$A$53,$S509=Basisblatt!$A$54,$S509=Basisblatt!$A$55),AND($T509&lt;&gt;"",$T509&lt;=AG509),AND(U509&lt;&gt;"",$U509&lt;=AH509),$V509=Basisblatt!$A536,$W509=Basisblatt!$A$47)=TRUE,"ja","nein"),"")</f>
        <v/>
      </c>
      <c r="AB509" s="102"/>
      <c r="AC509" s="175" t="str">
        <f t="shared" si="7"/>
        <v>x2</v>
      </c>
      <c r="AD509" s="161"/>
      <c r="AE509" s="19"/>
      <c r="AF509" s="106" t="str">
        <f>IF(AND($AC509="x1",$L509=Basisblatt!$A$85),VLOOKUP($G509,Basisblatt!$A$2:$B$5,2,FALSE),"")</f>
        <v/>
      </c>
      <c r="AG509" s="102" t="str">
        <f>IF(AND($AC509="x1",$R509=Basisblatt!$A$85),Basisblatt!$B$68,"")</f>
        <v/>
      </c>
      <c r="AH509" s="175" t="str">
        <f>IF(AND($AC509="x1",$R509=Basisblatt!$A$85),Basisblatt!$B$69,"")</f>
        <v/>
      </c>
    </row>
    <row r="510" spans="1:34" x14ac:dyDescent="0.25">
      <c r="A510" s="107" t="str">
        <f>IF($AC510="x2","",IF($AC510="x1",IF(OR($L510=Basisblatt!$A$84,$Y510="ja"),"ja","nein"),"N/A"))</f>
        <v/>
      </c>
      <c r="B510" s="192" t="str">
        <f>IF($AC510="x2","",IF($AC510="x1",IF(OR($R510=Basisblatt!$A$84,$AA510="ja"),"ja","nein"),"N/A"))</f>
        <v/>
      </c>
      <c r="C510" s="188"/>
      <c r="D510" s="194"/>
      <c r="E510" s="144"/>
      <c r="F510" s="144"/>
      <c r="G510" s="145"/>
      <c r="H510" s="145"/>
      <c r="I510" s="145"/>
      <c r="J510" s="186"/>
      <c r="K510" s="181"/>
      <c r="L510" s="180" t="str">
        <f>IF($AC510="x1",IF(AND($H510=Basisblatt!$A$11,$J510&gt;=$E$8),Basisblatt!$A$85,Basisblatt!$A$84),"")</f>
        <v/>
      </c>
      <c r="M510" s="145"/>
      <c r="N510" s="145"/>
      <c r="O510" s="145"/>
      <c r="P510" s="178"/>
      <c r="Q510" s="181"/>
      <c r="R510" s="180" t="str">
        <f>IF($AC510="x1",IF(AND($H510=Basisblatt!$A$10,OR($J510&gt;=$E$8,$J510&gt;$E$10)),Basisblatt!$A$85,Basisblatt!$A$84),"")</f>
        <v/>
      </c>
      <c r="S510" s="145"/>
      <c r="T510" s="145"/>
      <c r="U510" s="145"/>
      <c r="V510" s="145"/>
      <c r="W510" s="178"/>
      <c r="X510" s="181"/>
      <c r="Y510" s="180" t="str">
        <f>IF(AND($AC510="x1",$L510=Basisblatt!$A$85),IF(OR($M510=Basisblatt!$A$38,AND($N510&lt;&gt;"",$N510&lt;=$AF510),$O510=Basisblatt!$A$43,AND($J510&lt;=$E$9,$P510=Basisblatt!$A$47))=TRUE,"ja","nein"),"")</f>
        <v/>
      </c>
      <c r="Z510" s="174"/>
      <c r="AA510" s="102" t="str">
        <f>IF(AND($AC510="x1",$R510=Basisblatt!$A$85),IF(OR(OR($S510=Basisblatt!$A$51,$S510=Basisblatt!$A$52,$S510=Basisblatt!$A$53,$S510=Basisblatt!$A$54,$S510=Basisblatt!$A$55),AND($T510&lt;&gt;"",$T510&lt;=AG510),AND(U510&lt;&gt;"",$U510&lt;=AH510),$V510=Basisblatt!$A537,$W510=Basisblatt!$A$47)=TRUE,"ja","nein"),"")</f>
        <v/>
      </c>
      <c r="AB510" s="102"/>
      <c r="AC510" s="175" t="str">
        <f t="shared" si="7"/>
        <v>x2</v>
      </c>
      <c r="AD510" s="161"/>
      <c r="AE510" s="19"/>
      <c r="AF510" s="106" t="str">
        <f>IF(AND($AC510="x1",$L510=Basisblatt!$A$85),VLOOKUP($G510,Basisblatt!$A$2:$B$5,2,FALSE),"")</f>
        <v/>
      </c>
      <c r="AG510" s="102" t="str">
        <f>IF(AND($AC510="x1",$R510=Basisblatt!$A$85),Basisblatt!$B$68,"")</f>
        <v/>
      </c>
      <c r="AH510" s="175" t="str">
        <f>IF(AND($AC510="x1",$R510=Basisblatt!$A$85),Basisblatt!$B$69,"")</f>
        <v/>
      </c>
    </row>
    <row r="511" spans="1:34" x14ac:dyDescent="0.25">
      <c r="A511" s="107" t="str">
        <f>IF($AC511="x2","",IF($AC511="x1",IF(OR($L511=Basisblatt!$A$84,$Y511="ja"),"ja","nein"),"N/A"))</f>
        <v/>
      </c>
      <c r="B511" s="192" t="str">
        <f>IF($AC511="x2","",IF($AC511="x1",IF(OR($R511=Basisblatt!$A$84,$AA511="ja"),"ja","nein"),"N/A"))</f>
        <v/>
      </c>
      <c r="C511" s="188"/>
      <c r="D511" s="194"/>
      <c r="E511" s="144"/>
      <c r="F511" s="144"/>
      <c r="G511" s="145"/>
      <c r="H511" s="145"/>
      <c r="I511" s="145"/>
      <c r="J511" s="186"/>
      <c r="K511" s="181"/>
      <c r="L511" s="180" t="str">
        <f>IF($AC511="x1",IF(AND($H511=Basisblatt!$A$11,$J511&gt;=$E$8),Basisblatt!$A$85,Basisblatt!$A$84),"")</f>
        <v/>
      </c>
      <c r="M511" s="145"/>
      <c r="N511" s="145"/>
      <c r="O511" s="145"/>
      <c r="P511" s="178"/>
      <c r="Q511" s="181"/>
      <c r="R511" s="180" t="str">
        <f>IF($AC511="x1",IF(AND($H511=Basisblatt!$A$10,OR($J511&gt;=$E$8,$J511&gt;$E$10)),Basisblatt!$A$85,Basisblatt!$A$84),"")</f>
        <v/>
      </c>
      <c r="S511" s="145"/>
      <c r="T511" s="145"/>
      <c r="U511" s="145"/>
      <c r="V511" s="145"/>
      <c r="W511" s="178"/>
      <c r="X511" s="181"/>
      <c r="Y511" s="180" t="str">
        <f>IF(AND($AC511="x1",$L511=Basisblatt!$A$85),IF(OR($M511=Basisblatt!$A$38,AND($N511&lt;&gt;"",$N511&lt;=$AF511),$O511=Basisblatt!$A$43,AND($J511&lt;=$E$9,$P511=Basisblatt!$A$47))=TRUE,"ja","nein"),"")</f>
        <v/>
      </c>
      <c r="Z511" s="174"/>
      <c r="AA511" s="102" t="str">
        <f>IF(AND($AC511="x1",$R511=Basisblatt!$A$85),IF(OR(OR($S511=Basisblatt!$A$51,$S511=Basisblatt!$A$52,$S511=Basisblatt!$A$53,$S511=Basisblatt!$A$54,$S511=Basisblatt!$A$55),AND($T511&lt;&gt;"",$T511&lt;=AG511),AND(U511&lt;&gt;"",$U511&lt;=AH511),$V511=Basisblatt!$A538,$W511=Basisblatt!$A$47)=TRUE,"ja","nein"),"")</f>
        <v/>
      </c>
      <c r="AB511" s="102"/>
      <c r="AC511" s="175" t="str">
        <f t="shared" si="7"/>
        <v>x2</v>
      </c>
      <c r="AD511" s="161"/>
      <c r="AE511" s="19"/>
      <c r="AF511" s="106" t="str">
        <f>IF(AND($AC511="x1",$L511=Basisblatt!$A$85),VLOOKUP($G511,Basisblatt!$A$2:$B$5,2,FALSE),"")</f>
        <v/>
      </c>
      <c r="AG511" s="102" t="str">
        <f>IF(AND($AC511="x1",$R511=Basisblatt!$A$85),Basisblatt!$B$68,"")</f>
        <v/>
      </c>
      <c r="AH511" s="175" t="str">
        <f>IF(AND($AC511="x1",$R511=Basisblatt!$A$85),Basisblatt!$B$69,"")</f>
        <v/>
      </c>
    </row>
    <row r="512" spans="1:34" x14ac:dyDescent="0.25">
      <c r="A512" s="107" t="str">
        <f>IF($AC512="x2","",IF($AC512="x1",IF(OR($L512=Basisblatt!$A$84,$Y512="ja"),"ja","nein"),"N/A"))</f>
        <v/>
      </c>
      <c r="B512" s="192" t="str">
        <f>IF($AC512="x2","",IF($AC512="x1",IF(OR($R512=Basisblatt!$A$84,$AA512="ja"),"ja","nein"),"N/A"))</f>
        <v/>
      </c>
      <c r="C512" s="188"/>
      <c r="D512" s="194"/>
      <c r="E512" s="144"/>
      <c r="F512" s="144"/>
      <c r="G512" s="145"/>
      <c r="H512" s="145"/>
      <c r="I512" s="145"/>
      <c r="J512" s="186"/>
      <c r="K512" s="181"/>
      <c r="L512" s="180" t="str">
        <f>IF($AC512="x1",IF(AND($H512=Basisblatt!$A$11,$J512&gt;=$E$8),Basisblatt!$A$85,Basisblatt!$A$84),"")</f>
        <v/>
      </c>
      <c r="M512" s="145"/>
      <c r="N512" s="145"/>
      <c r="O512" s="145"/>
      <c r="P512" s="178"/>
      <c r="Q512" s="181"/>
      <c r="R512" s="180" t="str">
        <f>IF($AC512="x1",IF(AND($H512=Basisblatt!$A$10,OR($J512&gt;=$E$8,$J512&gt;$E$10)),Basisblatt!$A$85,Basisblatt!$A$84),"")</f>
        <v/>
      </c>
      <c r="S512" s="145"/>
      <c r="T512" s="145"/>
      <c r="U512" s="145"/>
      <c r="V512" s="145"/>
      <c r="W512" s="178"/>
      <c r="X512" s="181"/>
      <c r="Y512" s="180" t="str">
        <f>IF(AND($AC512="x1",$L512=Basisblatt!$A$85),IF(OR($M512=Basisblatt!$A$38,AND($N512&lt;&gt;"",$N512&lt;=$AF512),$O512=Basisblatt!$A$43,AND($J512&lt;=$E$9,$P512=Basisblatt!$A$47))=TRUE,"ja","nein"),"")</f>
        <v/>
      </c>
      <c r="Z512" s="174"/>
      <c r="AA512" s="102" t="str">
        <f>IF(AND($AC512="x1",$R512=Basisblatt!$A$85),IF(OR(OR($S512=Basisblatt!$A$51,$S512=Basisblatt!$A$52,$S512=Basisblatt!$A$53,$S512=Basisblatt!$A$54,$S512=Basisblatt!$A$55),AND($T512&lt;&gt;"",$T512&lt;=AG512),AND(U512&lt;&gt;"",$U512&lt;=AH512),$V512=Basisblatt!$A539,$W512=Basisblatt!$A$47)=TRUE,"ja","nein"),"")</f>
        <v/>
      </c>
      <c r="AB512" s="102"/>
      <c r="AC512" s="175" t="str">
        <f t="shared" si="7"/>
        <v>x2</v>
      </c>
      <c r="AD512" s="161"/>
      <c r="AE512" s="19"/>
      <c r="AF512" s="106" t="str">
        <f>IF(AND($AC512="x1",$L512=Basisblatt!$A$85),VLOOKUP($G512,Basisblatt!$A$2:$B$5,2,FALSE),"")</f>
        <v/>
      </c>
      <c r="AG512" s="102" t="str">
        <f>IF(AND($AC512="x1",$R512=Basisblatt!$A$85),Basisblatt!$B$68,"")</f>
        <v/>
      </c>
      <c r="AH512" s="175" t="str">
        <f>IF(AND($AC512="x1",$R512=Basisblatt!$A$85),Basisblatt!$B$69,"")</f>
        <v/>
      </c>
    </row>
    <row r="513" spans="1:34" x14ac:dyDescent="0.25">
      <c r="A513" s="107" t="str">
        <f>IF($AC513="x2","",IF($AC513="x1",IF(OR($L513=Basisblatt!$A$84,$Y513="ja"),"ja","nein"),"N/A"))</f>
        <v/>
      </c>
      <c r="B513" s="192" t="str">
        <f>IF($AC513="x2","",IF($AC513="x1",IF(OR($R513=Basisblatt!$A$84,$AA513="ja"),"ja","nein"),"N/A"))</f>
        <v/>
      </c>
      <c r="C513" s="188"/>
      <c r="D513" s="194"/>
      <c r="E513" s="144"/>
      <c r="F513" s="144"/>
      <c r="G513" s="145"/>
      <c r="H513" s="145"/>
      <c r="I513" s="145"/>
      <c r="J513" s="186"/>
      <c r="K513" s="181"/>
      <c r="L513" s="180" t="str">
        <f>IF($AC513="x1",IF(AND($H513=Basisblatt!$A$11,$J513&gt;=$E$8),Basisblatt!$A$85,Basisblatt!$A$84),"")</f>
        <v/>
      </c>
      <c r="M513" s="145"/>
      <c r="N513" s="145"/>
      <c r="O513" s="145"/>
      <c r="P513" s="178"/>
      <c r="Q513" s="181"/>
      <c r="R513" s="180" t="str">
        <f>IF($AC513="x1",IF(AND($H513=Basisblatt!$A$10,OR($J513&gt;=$E$8,$J513&gt;$E$10)),Basisblatt!$A$85,Basisblatt!$A$84),"")</f>
        <v/>
      </c>
      <c r="S513" s="145"/>
      <c r="T513" s="145"/>
      <c r="U513" s="145"/>
      <c r="V513" s="145"/>
      <c r="W513" s="178"/>
      <c r="X513" s="181"/>
      <c r="Y513" s="180" t="str">
        <f>IF(AND($AC513="x1",$L513=Basisblatt!$A$85),IF(OR($M513=Basisblatt!$A$38,AND($N513&lt;&gt;"",$N513&lt;=$AF513),$O513=Basisblatt!$A$43,AND($J513&lt;=$E$9,$P513=Basisblatt!$A$47))=TRUE,"ja","nein"),"")</f>
        <v/>
      </c>
      <c r="Z513" s="174"/>
      <c r="AA513" s="102" t="str">
        <f>IF(AND($AC513="x1",$R513=Basisblatt!$A$85),IF(OR(OR($S513=Basisblatt!$A$51,$S513=Basisblatt!$A$52,$S513=Basisblatt!$A$53,$S513=Basisblatt!$A$54,$S513=Basisblatt!$A$55),AND($T513&lt;&gt;"",$T513&lt;=AG513),AND(U513&lt;&gt;"",$U513&lt;=AH513),$V513=Basisblatt!$A540,$W513=Basisblatt!$A$47)=TRUE,"ja","nein"),"")</f>
        <v/>
      </c>
      <c r="AB513" s="102"/>
      <c r="AC513" s="175" t="str">
        <f t="shared" si="7"/>
        <v>x2</v>
      </c>
      <c r="AD513" s="161"/>
      <c r="AE513" s="19"/>
      <c r="AF513" s="106" t="str">
        <f>IF(AND($AC513="x1",$L513=Basisblatt!$A$85),VLOOKUP($G513,Basisblatt!$A$2:$B$5,2,FALSE),"")</f>
        <v/>
      </c>
      <c r="AG513" s="102" t="str">
        <f>IF(AND($AC513="x1",$R513=Basisblatt!$A$85),Basisblatt!$B$68,"")</f>
        <v/>
      </c>
      <c r="AH513" s="175" t="str">
        <f>IF(AND($AC513="x1",$R513=Basisblatt!$A$85),Basisblatt!$B$69,"")</f>
        <v/>
      </c>
    </row>
    <row r="514" spans="1:34" x14ac:dyDescent="0.25">
      <c r="A514" s="107" t="str">
        <f>IF($AC514="x2","",IF($AC514="x1",IF(OR($L514=Basisblatt!$A$84,$Y514="ja"),"ja","nein"),"N/A"))</f>
        <v/>
      </c>
      <c r="B514" s="192" t="str">
        <f>IF($AC514="x2","",IF($AC514="x1",IF(OR($R514=Basisblatt!$A$84,$AA514="ja"),"ja","nein"),"N/A"))</f>
        <v/>
      </c>
      <c r="C514" s="188"/>
      <c r="D514" s="194"/>
      <c r="E514" s="144"/>
      <c r="F514" s="144"/>
      <c r="G514" s="145"/>
      <c r="H514" s="145"/>
      <c r="I514" s="145"/>
      <c r="J514" s="186"/>
      <c r="K514" s="181"/>
      <c r="L514" s="180" t="str">
        <f>IF($AC514="x1",IF(AND($H514=Basisblatt!$A$11,$J514&gt;=$E$8),Basisblatt!$A$85,Basisblatt!$A$84),"")</f>
        <v/>
      </c>
      <c r="M514" s="145"/>
      <c r="N514" s="145"/>
      <c r="O514" s="145"/>
      <c r="P514" s="178"/>
      <c r="Q514" s="181"/>
      <c r="R514" s="180" t="str">
        <f>IF($AC514="x1",IF(AND($H514=Basisblatt!$A$10,OR($J514&gt;=$E$8,$J514&gt;$E$10)),Basisblatt!$A$85,Basisblatt!$A$84),"")</f>
        <v/>
      </c>
      <c r="S514" s="145"/>
      <c r="T514" s="145"/>
      <c r="U514" s="145"/>
      <c r="V514" s="145"/>
      <c r="W514" s="178"/>
      <c r="X514" s="181"/>
      <c r="Y514" s="180" t="str">
        <f>IF(AND($AC514="x1",$L514=Basisblatt!$A$85),IF(OR($M514=Basisblatt!$A$38,AND($N514&lt;&gt;"",$N514&lt;=$AF514),$O514=Basisblatt!$A$43,AND($J514&lt;=$E$9,$P514=Basisblatt!$A$47))=TRUE,"ja","nein"),"")</f>
        <v/>
      </c>
      <c r="Z514" s="174"/>
      <c r="AA514" s="102" t="str">
        <f>IF(AND($AC514="x1",$R514=Basisblatt!$A$85),IF(OR(OR($S514=Basisblatt!$A$51,$S514=Basisblatt!$A$52,$S514=Basisblatt!$A$53,$S514=Basisblatt!$A$54,$S514=Basisblatt!$A$55),AND($T514&lt;&gt;"",$T514&lt;=AG514),AND(U514&lt;&gt;"",$U514&lt;=AH514),$V514=Basisblatt!$A541,$W514=Basisblatt!$A$47)=TRUE,"ja","nein"),"")</f>
        <v/>
      </c>
      <c r="AB514" s="102"/>
      <c r="AC514" s="175" t="str">
        <f t="shared" si="7"/>
        <v>x2</v>
      </c>
      <c r="AD514" s="161"/>
      <c r="AE514" s="19"/>
      <c r="AF514" s="106" t="str">
        <f>IF(AND($AC514="x1",$L514=Basisblatt!$A$85),VLOOKUP($G514,Basisblatt!$A$2:$B$5,2,FALSE),"")</f>
        <v/>
      </c>
      <c r="AG514" s="102" t="str">
        <f>IF(AND($AC514="x1",$R514=Basisblatt!$A$85),Basisblatt!$B$68,"")</f>
        <v/>
      </c>
      <c r="AH514" s="175" t="str">
        <f>IF(AND($AC514="x1",$R514=Basisblatt!$A$85),Basisblatt!$B$69,"")</f>
        <v/>
      </c>
    </row>
    <row r="515" spans="1:34" x14ac:dyDescent="0.25">
      <c r="A515" s="107" t="str">
        <f>IF($AC515="x2","",IF($AC515="x1",IF(OR($L515=Basisblatt!$A$84,$Y515="ja"),"ja","nein"),"N/A"))</f>
        <v/>
      </c>
      <c r="B515" s="192" t="str">
        <f>IF($AC515="x2","",IF($AC515="x1",IF(OR($R515=Basisblatt!$A$84,$AA515="ja"),"ja","nein"),"N/A"))</f>
        <v/>
      </c>
      <c r="C515" s="188"/>
      <c r="D515" s="194"/>
      <c r="E515" s="144"/>
      <c r="F515" s="144"/>
      <c r="G515" s="145"/>
      <c r="H515" s="145"/>
      <c r="I515" s="145"/>
      <c r="J515" s="186"/>
      <c r="K515" s="181"/>
      <c r="L515" s="180" t="str">
        <f>IF($AC515="x1",IF(AND($H515=Basisblatt!$A$11,$J515&gt;=$E$8),Basisblatt!$A$85,Basisblatt!$A$84),"")</f>
        <v/>
      </c>
      <c r="M515" s="145"/>
      <c r="N515" s="145"/>
      <c r="O515" s="145"/>
      <c r="P515" s="178"/>
      <c r="Q515" s="181"/>
      <c r="R515" s="180" t="str">
        <f>IF($AC515="x1",IF(AND($H515=Basisblatt!$A$10,OR($J515&gt;=$E$8,$J515&gt;$E$10)),Basisblatt!$A$85,Basisblatt!$A$84),"")</f>
        <v/>
      </c>
      <c r="S515" s="145"/>
      <c r="T515" s="145"/>
      <c r="U515" s="145"/>
      <c r="V515" s="145"/>
      <c r="W515" s="178"/>
      <c r="X515" s="181"/>
      <c r="Y515" s="180" t="str">
        <f>IF(AND($AC515="x1",$L515=Basisblatt!$A$85),IF(OR($M515=Basisblatt!$A$38,AND($N515&lt;&gt;"",$N515&lt;=$AF515),$O515=Basisblatt!$A$43,AND($J515&lt;=$E$9,$P515=Basisblatt!$A$47))=TRUE,"ja","nein"),"")</f>
        <v/>
      </c>
      <c r="Z515" s="174"/>
      <c r="AA515" s="102" t="str">
        <f>IF(AND($AC515="x1",$R515=Basisblatt!$A$85),IF(OR(OR($S515=Basisblatt!$A$51,$S515=Basisblatt!$A$52,$S515=Basisblatt!$A$53,$S515=Basisblatt!$A$54,$S515=Basisblatt!$A$55),AND($T515&lt;&gt;"",$T515&lt;=AG515),AND(U515&lt;&gt;"",$U515&lt;=AH515),$V515=Basisblatt!$A542,$W515=Basisblatt!$A$47)=TRUE,"ja","nein"),"")</f>
        <v/>
      </c>
      <c r="AB515" s="102"/>
      <c r="AC515" s="175" t="str">
        <f t="shared" si="7"/>
        <v>x2</v>
      </c>
      <c r="AD515" s="161"/>
      <c r="AE515" s="19"/>
      <c r="AF515" s="106" t="str">
        <f>IF(AND($AC515="x1",$L515=Basisblatt!$A$85),VLOOKUP($G515,Basisblatt!$A$2:$B$5,2,FALSE),"")</f>
        <v/>
      </c>
      <c r="AG515" s="102" t="str">
        <f>IF(AND($AC515="x1",$R515=Basisblatt!$A$85),Basisblatt!$B$68,"")</f>
        <v/>
      </c>
      <c r="AH515" s="175" t="str">
        <f>IF(AND($AC515="x1",$R515=Basisblatt!$A$85),Basisblatt!$B$69,"")</f>
        <v/>
      </c>
    </row>
    <row r="516" spans="1:34" x14ac:dyDescent="0.25">
      <c r="A516" s="107" t="str">
        <f>IF($AC516="x2","",IF($AC516="x1",IF(OR($L516=Basisblatt!$A$84,$Y516="ja"),"ja","nein"),"N/A"))</f>
        <v/>
      </c>
      <c r="B516" s="192" t="str">
        <f>IF($AC516="x2","",IF($AC516="x1",IF(OR($R516=Basisblatt!$A$84,$AA516="ja"),"ja","nein"),"N/A"))</f>
        <v/>
      </c>
      <c r="C516" s="188"/>
      <c r="D516" s="194"/>
      <c r="E516" s="144"/>
      <c r="F516" s="144"/>
      <c r="G516" s="145"/>
      <c r="H516" s="145"/>
      <c r="I516" s="145"/>
      <c r="J516" s="186"/>
      <c r="K516" s="181"/>
      <c r="L516" s="180" t="str">
        <f>IF($AC516="x1",IF(AND($H516=Basisblatt!$A$11,$J516&gt;=$E$8),Basisblatt!$A$85,Basisblatt!$A$84),"")</f>
        <v/>
      </c>
      <c r="M516" s="145"/>
      <c r="N516" s="145"/>
      <c r="O516" s="145"/>
      <c r="P516" s="178"/>
      <c r="Q516" s="181"/>
      <c r="R516" s="180" t="str">
        <f>IF($AC516="x1",IF(AND($H516=Basisblatt!$A$10,OR($J516&gt;=$E$8,$J516&gt;$E$10)),Basisblatt!$A$85,Basisblatt!$A$84),"")</f>
        <v/>
      </c>
      <c r="S516" s="145"/>
      <c r="T516" s="145"/>
      <c r="U516" s="145"/>
      <c r="V516" s="145"/>
      <c r="W516" s="178"/>
      <c r="X516" s="181"/>
      <c r="Y516" s="180" t="str">
        <f>IF(AND($AC516="x1",$L516=Basisblatt!$A$85),IF(OR($M516=Basisblatt!$A$38,AND($N516&lt;&gt;"",$N516&lt;=$AF516),$O516=Basisblatt!$A$43,AND($J516&lt;=$E$9,$P516=Basisblatt!$A$47))=TRUE,"ja","nein"),"")</f>
        <v/>
      </c>
      <c r="Z516" s="174"/>
      <c r="AA516" s="102" t="str">
        <f>IF(AND($AC516="x1",$R516=Basisblatt!$A$85),IF(OR(OR($S516=Basisblatt!$A$51,$S516=Basisblatt!$A$52,$S516=Basisblatt!$A$53,$S516=Basisblatt!$A$54,$S516=Basisblatt!$A$55),AND($T516&lt;&gt;"",$T516&lt;=AG516),AND(U516&lt;&gt;"",$U516&lt;=AH516),$V516=Basisblatt!$A543,$W516=Basisblatt!$A$47)=TRUE,"ja","nein"),"")</f>
        <v/>
      </c>
      <c r="AB516" s="102"/>
      <c r="AC516" s="175" t="str">
        <f t="shared" si="7"/>
        <v>x2</v>
      </c>
      <c r="AD516" s="161"/>
      <c r="AE516" s="19"/>
      <c r="AF516" s="106" t="str">
        <f>IF(AND($AC516="x1",$L516=Basisblatt!$A$85),VLOOKUP($G516,Basisblatt!$A$2:$B$5,2,FALSE),"")</f>
        <v/>
      </c>
      <c r="AG516" s="102" t="str">
        <f>IF(AND($AC516="x1",$R516=Basisblatt!$A$85),Basisblatt!$B$68,"")</f>
        <v/>
      </c>
      <c r="AH516" s="175" t="str">
        <f>IF(AND($AC516="x1",$R516=Basisblatt!$A$85),Basisblatt!$B$69,"")</f>
        <v/>
      </c>
    </row>
    <row r="517" spans="1:34" x14ac:dyDescent="0.25">
      <c r="A517" s="107" t="str">
        <f>IF($AC517="x2","",IF($AC517="x1",IF(OR($L517=Basisblatt!$A$84,$Y517="ja"),"ja","nein"),"N/A"))</f>
        <v/>
      </c>
      <c r="B517" s="192" t="str">
        <f>IF($AC517="x2","",IF($AC517="x1",IF(OR($R517=Basisblatt!$A$84,$AA517="ja"),"ja","nein"),"N/A"))</f>
        <v/>
      </c>
      <c r="C517" s="188"/>
      <c r="D517" s="194"/>
      <c r="E517" s="144"/>
      <c r="F517" s="144"/>
      <c r="G517" s="145"/>
      <c r="H517" s="145"/>
      <c r="I517" s="145"/>
      <c r="J517" s="186"/>
      <c r="K517" s="181"/>
      <c r="L517" s="180" t="str">
        <f>IF($AC517="x1",IF(AND($H517=Basisblatt!$A$11,$J517&gt;=$E$8),Basisblatt!$A$85,Basisblatt!$A$84),"")</f>
        <v/>
      </c>
      <c r="M517" s="145"/>
      <c r="N517" s="145"/>
      <c r="O517" s="145"/>
      <c r="P517" s="178"/>
      <c r="Q517" s="181"/>
      <c r="R517" s="180" t="str">
        <f>IF($AC517="x1",IF(AND($H517=Basisblatt!$A$10,OR($J517&gt;=$E$8,$J517&gt;$E$10)),Basisblatt!$A$85,Basisblatt!$A$84),"")</f>
        <v/>
      </c>
      <c r="S517" s="145"/>
      <c r="T517" s="145"/>
      <c r="U517" s="145"/>
      <c r="V517" s="145"/>
      <c r="W517" s="178"/>
      <c r="X517" s="181"/>
      <c r="Y517" s="180" t="str">
        <f>IF(AND($AC517="x1",$L517=Basisblatt!$A$85),IF(OR($M517=Basisblatt!$A$38,AND($N517&lt;&gt;"",$N517&lt;=$AF517),$O517=Basisblatt!$A$43,AND($J517&lt;=$E$9,$P517=Basisblatt!$A$47))=TRUE,"ja","nein"),"")</f>
        <v/>
      </c>
      <c r="Z517" s="174"/>
      <c r="AA517" s="102" t="str">
        <f>IF(AND($AC517="x1",$R517=Basisblatt!$A$85),IF(OR(OR($S517=Basisblatt!$A$51,$S517=Basisblatt!$A$52,$S517=Basisblatt!$A$53,$S517=Basisblatt!$A$54,$S517=Basisblatt!$A$55),AND($T517&lt;&gt;"",$T517&lt;=AG517),AND(U517&lt;&gt;"",$U517&lt;=AH517),$V517=Basisblatt!$A544,$W517=Basisblatt!$A$47)=TRUE,"ja","nein"),"")</f>
        <v/>
      </c>
      <c r="AB517" s="102"/>
      <c r="AC517" s="175" t="str">
        <f t="shared" si="7"/>
        <v>x2</v>
      </c>
      <c r="AD517" s="161"/>
      <c r="AE517" s="19"/>
      <c r="AF517" s="106" t="str">
        <f>IF(AND($AC517="x1",$L517=Basisblatt!$A$85),VLOOKUP($G517,Basisblatt!$A$2:$B$5,2,FALSE),"")</f>
        <v/>
      </c>
      <c r="AG517" s="102" t="str">
        <f>IF(AND($AC517="x1",$R517=Basisblatt!$A$85),Basisblatt!$B$68,"")</f>
        <v/>
      </c>
      <c r="AH517" s="175" t="str">
        <f>IF(AND($AC517="x1",$R517=Basisblatt!$A$85),Basisblatt!$B$69,"")</f>
        <v/>
      </c>
    </row>
    <row r="518" spans="1:34" x14ac:dyDescent="0.25">
      <c r="A518" s="107" t="str">
        <f>IF($AC518="x2","",IF($AC518="x1",IF(OR($L518=Basisblatt!$A$84,$Y518="ja"),"ja","nein"),"N/A"))</f>
        <v/>
      </c>
      <c r="B518" s="192" t="str">
        <f>IF($AC518="x2","",IF($AC518="x1",IF(OR($R518=Basisblatt!$A$84,$AA518="ja"),"ja","nein"),"N/A"))</f>
        <v/>
      </c>
      <c r="C518" s="188"/>
      <c r="D518" s="194"/>
      <c r="E518" s="144"/>
      <c r="F518" s="144"/>
      <c r="G518" s="145"/>
      <c r="H518" s="145"/>
      <c r="I518" s="145"/>
      <c r="J518" s="186"/>
      <c r="K518" s="181"/>
      <c r="L518" s="180" t="str">
        <f>IF($AC518="x1",IF(AND($H518=Basisblatt!$A$11,$J518&gt;=$E$8),Basisblatt!$A$85,Basisblatt!$A$84),"")</f>
        <v/>
      </c>
      <c r="M518" s="145"/>
      <c r="N518" s="145"/>
      <c r="O518" s="145"/>
      <c r="P518" s="178"/>
      <c r="Q518" s="181"/>
      <c r="R518" s="180" t="str">
        <f>IF($AC518="x1",IF(AND($H518=Basisblatt!$A$10,OR($J518&gt;=$E$8,$J518&gt;$E$10)),Basisblatt!$A$85,Basisblatt!$A$84),"")</f>
        <v/>
      </c>
      <c r="S518" s="145"/>
      <c r="T518" s="145"/>
      <c r="U518" s="145"/>
      <c r="V518" s="145"/>
      <c r="W518" s="178"/>
      <c r="X518" s="181"/>
      <c r="Y518" s="180" t="str">
        <f>IF(AND($AC518="x1",$L518=Basisblatt!$A$85),IF(OR($M518=Basisblatt!$A$38,AND($N518&lt;&gt;"",$N518&lt;=$AF518),$O518=Basisblatt!$A$43,AND($J518&lt;=$E$9,$P518=Basisblatt!$A$47))=TRUE,"ja","nein"),"")</f>
        <v/>
      </c>
      <c r="Z518" s="174"/>
      <c r="AA518" s="102" t="str">
        <f>IF(AND($AC518="x1",$R518=Basisblatt!$A$85),IF(OR(OR($S518=Basisblatt!$A$51,$S518=Basisblatt!$A$52,$S518=Basisblatt!$A$53,$S518=Basisblatt!$A$54,$S518=Basisblatt!$A$55),AND($T518&lt;&gt;"",$T518&lt;=AG518),AND(U518&lt;&gt;"",$U518&lt;=AH518),$V518=Basisblatt!$A545,$W518=Basisblatt!$A$47)=TRUE,"ja","nein"),"")</f>
        <v/>
      </c>
      <c r="AB518" s="102"/>
      <c r="AC518" s="175" t="str">
        <f t="shared" si="7"/>
        <v>x2</v>
      </c>
      <c r="AD518" s="161"/>
      <c r="AE518" s="19"/>
      <c r="AF518" s="106" t="str">
        <f>IF(AND($AC518="x1",$L518=Basisblatt!$A$85),VLOOKUP($G518,Basisblatt!$A$2:$B$5,2,FALSE),"")</f>
        <v/>
      </c>
      <c r="AG518" s="102" t="str">
        <f>IF(AND($AC518="x1",$R518=Basisblatt!$A$85),Basisblatt!$B$68,"")</f>
        <v/>
      </c>
      <c r="AH518" s="175" t="str">
        <f>IF(AND($AC518="x1",$R518=Basisblatt!$A$85),Basisblatt!$B$69,"")</f>
        <v/>
      </c>
    </row>
    <row r="519" spans="1:34" x14ac:dyDescent="0.25">
      <c r="A519" s="107" t="str">
        <f>IF($AC519="x2","",IF($AC519="x1",IF(OR($L519=Basisblatt!$A$84,$Y519="ja"),"ja","nein"),"N/A"))</f>
        <v/>
      </c>
      <c r="B519" s="192" t="str">
        <f>IF($AC519="x2","",IF($AC519="x1",IF(OR($R519=Basisblatt!$A$84,$AA519="ja"),"ja","nein"),"N/A"))</f>
        <v/>
      </c>
      <c r="C519" s="188"/>
      <c r="D519" s="194"/>
      <c r="E519" s="144"/>
      <c r="F519" s="144"/>
      <c r="G519" s="145"/>
      <c r="H519" s="145"/>
      <c r="I519" s="145"/>
      <c r="J519" s="186"/>
      <c r="K519" s="181"/>
      <c r="L519" s="180" t="str">
        <f>IF($AC519="x1",IF(AND($H519=Basisblatt!$A$11,$J519&gt;=$E$8),Basisblatt!$A$85,Basisblatt!$A$84),"")</f>
        <v/>
      </c>
      <c r="M519" s="145"/>
      <c r="N519" s="145"/>
      <c r="O519" s="145"/>
      <c r="P519" s="178"/>
      <c r="Q519" s="181"/>
      <c r="R519" s="180" t="str">
        <f>IF($AC519="x1",IF(AND($H519=Basisblatt!$A$10,OR($J519&gt;=$E$8,$J519&gt;$E$10)),Basisblatt!$A$85,Basisblatt!$A$84),"")</f>
        <v/>
      </c>
      <c r="S519" s="145"/>
      <c r="T519" s="145"/>
      <c r="U519" s="145"/>
      <c r="V519" s="145"/>
      <c r="W519" s="178"/>
      <c r="X519" s="181"/>
      <c r="Y519" s="180" t="str">
        <f>IF(AND($AC519="x1",$L519=Basisblatt!$A$85),IF(OR($M519=Basisblatt!$A$38,AND($N519&lt;&gt;"",$N519&lt;=$AF519),$O519=Basisblatt!$A$43,AND($J519&lt;=$E$9,$P519=Basisblatt!$A$47))=TRUE,"ja","nein"),"")</f>
        <v/>
      </c>
      <c r="Z519" s="174"/>
      <c r="AA519" s="102" t="str">
        <f>IF(AND($AC519="x1",$R519=Basisblatt!$A$85),IF(OR(OR($S519=Basisblatt!$A$51,$S519=Basisblatt!$A$52,$S519=Basisblatt!$A$53,$S519=Basisblatt!$A$54,$S519=Basisblatt!$A$55),AND($T519&lt;&gt;"",$T519&lt;=AG519),AND(U519&lt;&gt;"",$U519&lt;=AH519),$V519=Basisblatt!$A546,$W519=Basisblatt!$A$47)=TRUE,"ja","nein"),"")</f>
        <v/>
      </c>
      <c r="AB519" s="102"/>
      <c r="AC519" s="175" t="str">
        <f t="shared" si="7"/>
        <v>x2</v>
      </c>
      <c r="AD519" s="161"/>
      <c r="AE519" s="19"/>
      <c r="AF519" s="106" t="str">
        <f>IF(AND($AC519="x1",$L519=Basisblatt!$A$85),VLOOKUP($G519,Basisblatt!$A$2:$B$5,2,FALSE),"")</f>
        <v/>
      </c>
      <c r="AG519" s="102" t="str">
        <f>IF(AND($AC519="x1",$R519=Basisblatt!$A$85),Basisblatt!$B$68,"")</f>
        <v/>
      </c>
      <c r="AH519" s="175" t="str">
        <f>IF(AND($AC519="x1",$R519=Basisblatt!$A$85),Basisblatt!$B$69,"")</f>
        <v/>
      </c>
    </row>
    <row r="520" spans="1:34" x14ac:dyDescent="0.25">
      <c r="A520" s="107" t="str">
        <f>IF($AC520="x2","",IF($AC520="x1",IF(OR($L520=Basisblatt!$A$84,$Y520="ja"),"ja","nein"),"N/A"))</f>
        <v/>
      </c>
      <c r="B520" s="192" t="str">
        <f>IF($AC520="x2","",IF($AC520="x1",IF(OR($R520=Basisblatt!$A$84,$AA520="ja"),"ja","nein"),"N/A"))</f>
        <v/>
      </c>
      <c r="C520" s="188"/>
      <c r="D520" s="194"/>
      <c r="E520" s="144"/>
      <c r="F520" s="144"/>
      <c r="G520" s="145"/>
      <c r="H520" s="145"/>
      <c r="I520" s="145"/>
      <c r="J520" s="186"/>
      <c r="K520" s="181"/>
      <c r="L520" s="180" t="str">
        <f>IF($AC520="x1",IF(AND($H520=Basisblatt!$A$11,$J520&gt;=$E$8),Basisblatt!$A$85,Basisblatt!$A$84),"")</f>
        <v/>
      </c>
      <c r="M520" s="145"/>
      <c r="N520" s="145"/>
      <c r="O520" s="145"/>
      <c r="P520" s="178"/>
      <c r="Q520" s="181"/>
      <c r="R520" s="180" t="str">
        <f>IF($AC520="x1",IF(AND($H520=Basisblatt!$A$10,OR($J520&gt;=$E$8,$J520&gt;$E$10)),Basisblatt!$A$85,Basisblatt!$A$84),"")</f>
        <v/>
      </c>
      <c r="S520" s="145"/>
      <c r="T520" s="145"/>
      <c r="U520" s="145"/>
      <c r="V520" s="145"/>
      <c r="W520" s="178"/>
      <c r="X520" s="181"/>
      <c r="Y520" s="180" t="str">
        <f>IF(AND($AC520="x1",$L520=Basisblatt!$A$85),IF(OR($M520=Basisblatt!$A$38,AND($N520&lt;&gt;"",$N520&lt;=$AF520),$O520=Basisblatt!$A$43,AND($J520&lt;=$E$9,$P520=Basisblatt!$A$47))=TRUE,"ja","nein"),"")</f>
        <v/>
      </c>
      <c r="Z520" s="174"/>
      <c r="AA520" s="102" t="str">
        <f>IF(AND($AC520="x1",$R520=Basisblatt!$A$85),IF(OR(OR($S520=Basisblatt!$A$51,$S520=Basisblatt!$A$52,$S520=Basisblatt!$A$53,$S520=Basisblatt!$A$54,$S520=Basisblatt!$A$55),AND($T520&lt;&gt;"",$T520&lt;=AG520),AND(U520&lt;&gt;"",$U520&lt;=AH520),$V520=Basisblatt!$A547,$W520=Basisblatt!$A$47)=TRUE,"ja","nein"),"")</f>
        <v/>
      </c>
      <c r="AB520" s="102"/>
      <c r="AC520" s="175" t="str">
        <f t="shared" si="7"/>
        <v>x2</v>
      </c>
      <c r="AD520" s="161"/>
      <c r="AE520" s="19"/>
      <c r="AF520" s="106" t="str">
        <f>IF(AND($AC520="x1",$L520=Basisblatt!$A$85),VLOOKUP($G520,Basisblatt!$A$2:$B$5,2,FALSE),"")</f>
        <v/>
      </c>
      <c r="AG520" s="102" t="str">
        <f>IF(AND($AC520="x1",$R520=Basisblatt!$A$85),Basisblatt!$B$68,"")</f>
        <v/>
      </c>
      <c r="AH520" s="175" t="str">
        <f>IF(AND($AC520="x1",$R520=Basisblatt!$A$85),Basisblatt!$B$69,"")</f>
        <v/>
      </c>
    </row>
    <row r="521" spans="1:34" x14ac:dyDescent="0.25">
      <c r="A521" s="107" t="str">
        <f>IF($AC521="x2","",IF($AC521="x1",IF(OR($L521=Basisblatt!$A$84,$Y521="ja"),"ja","nein"),"N/A"))</f>
        <v/>
      </c>
      <c r="B521" s="192" t="str">
        <f>IF($AC521="x2","",IF($AC521="x1",IF(OR($R521=Basisblatt!$A$84,$AA521="ja"),"ja","nein"),"N/A"))</f>
        <v/>
      </c>
      <c r="C521" s="188"/>
      <c r="D521" s="194"/>
      <c r="E521" s="144"/>
      <c r="F521" s="144"/>
      <c r="G521" s="145"/>
      <c r="H521" s="145"/>
      <c r="I521" s="145"/>
      <c r="J521" s="186"/>
      <c r="K521" s="181"/>
      <c r="L521" s="180" t="str">
        <f>IF($AC521="x1",IF(AND($H521=Basisblatt!$A$11,$J521&gt;=$E$8),Basisblatt!$A$85,Basisblatt!$A$84),"")</f>
        <v/>
      </c>
      <c r="M521" s="145"/>
      <c r="N521" s="145"/>
      <c r="O521" s="145"/>
      <c r="P521" s="178"/>
      <c r="Q521" s="181"/>
      <c r="R521" s="180" t="str">
        <f>IF($AC521="x1",IF(AND($H521=Basisblatt!$A$10,OR($J521&gt;=$E$8,$J521&gt;$E$10)),Basisblatt!$A$85,Basisblatt!$A$84),"")</f>
        <v/>
      </c>
      <c r="S521" s="145"/>
      <c r="T521" s="145"/>
      <c r="U521" s="145"/>
      <c r="V521" s="145"/>
      <c r="W521" s="178"/>
      <c r="X521" s="181"/>
      <c r="Y521" s="180" t="str">
        <f>IF(AND($AC521="x1",$L521=Basisblatt!$A$85),IF(OR($M521=Basisblatt!$A$38,AND($N521&lt;&gt;"",$N521&lt;=$AF521),$O521=Basisblatt!$A$43,AND($J521&lt;=$E$9,$P521=Basisblatt!$A$47))=TRUE,"ja","nein"),"")</f>
        <v/>
      </c>
      <c r="Z521" s="174"/>
      <c r="AA521" s="102" t="str">
        <f>IF(AND($AC521="x1",$R521=Basisblatt!$A$85),IF(OR(OR($S521=Basisblatt!$A$51,$S521=Basisblatt!$A$52,$S521=Basisblatt!$A$53,$S521=Basisblatt!$A$54,$S521=Basisblatt!$A$55),AND($T521&lt;&gt;"",$T521&lt;=AG521),AND(U521&lt;&gt;"",$U521&lt;=AH521),$V521=Basisblatt!$A548,$W521=Basisblatt!$A$47)=TRUE,"ja","nein"),"")</f>
        <v/>
      </c>
      <c r="AB521" s="102"/>
      <c r="AC521" s="175" t="str">
        <f t="shared" si="7"/>
        <v>x2</v>
      </c>
      <c r="AD521" s="161"/>
      <c r="AE521" s="19"/>
      <c r="AF521" s="106" t="str">
        <f>IF(AND($AC521="x1",$L521=Basisblatt!$A$85),VLOOKUP($G521,Basisblatt!$A$2:$B$5,2,FALSE),"")</f>
        <v/>
      </c>
      <c r="AG521" s="102" t="str">
        <f>IF(AND($AC521="x1",$R521=Basisblatt!$A$85),Basisblatt!$B$68,"")</f>
        <v/>
      </c>
      <c r="AH521" s="175" t="str">
        <f>IF(AND($AC521="x1",$R521=Basisblatt!$A$85),Basisblatt!$B$69,"")</f>
        <v/>
      </c>
    </row>
    <row r="522" spans="1:34" x14ac:dyDescent="0.25">
      <c r="A522" s="107" t="str">
        <f>IF($AC522="x2","",IF($AC522="x1",IF(OR($L522=Basisblatt!$A$84,$Y522="ja"),"ja","nein"),"N/A"))</f>
        <v/>
      </c>
      <c r="B522" s="192" t="str">
        <f>IF($AC522="x2","",IF($AC522="x1",IF(OR($R522=Basisblatt!$A$84,$AA522="ja"),"ja","nein"),"N/A"))</f>
        <v/>
      </c>
      <c r="C522" s="188"/>
      <c r="D522" s="194"/>
      <c r="E522" s="144"/>
      <c r="F522" s="144"/>
      <c r="G522" s="145"/>
      <c r="H522" s="145"/>
      <c r="I522" s="145"/>
      <c r="J522" s="186"/>
      <c r="K522" s="181"/>
      <c r="L522" s="180" t="str">
        <f>IF($AC522="x1",IF(AND($H522=Basisblatt!$A$11,$J522&gt;=$E$8),Basisblatt!$A$85,Basisblatt!$A$84),"")</f>
        <v/>
      </c>
      <c r="M522" s="145"/>
      <c r="N522" s="145"/>
      <c r="O522" s="145"/>
      <c r="P522" s="178"/>
      <c r="Q522" s="181"/>
      <c r="R522" s="180" t="str">
        <f>IF($AC522="x1",IF(AND($H522=Basisblatt!$A$10,OR($J522&gt;=$E$8,$J522&gt;$E$10)),Basisblatt!$A$85,Basisblatt!$A$84),"")</f>
        <v/>
      </c>
      <c r="S522" s="145"/>
      <c r="T522" s="145"/>
      <c r="U522" s="145"/>
      <c r="V522" s="145"/>
      <c r="W522" s="178"/>
      <c r="X522" s="181"/>
      <c r="Y522" s="180" t="str">
        <f>IF(AND($AC522="x1",$L522=Basisblatt!$A$85),IF(OR($M522=Basisblatt!$A$38,AND($N522&lt;&gt;"",$N522&lt;=$AF522),$O522=Basisblatt!$A$43,AND($J522&lt;=$E$9,$P522=Basisblatt!$A$47))=TRUE,"ja","nein"),"")</f>
        <v/>
      </c>
      <c r="Z522" s="174"/>
      <c r="AA522" s="102" t="str">
        <f>IF(AND($AC522="x1",$R522=Basisblatt!$A$85),IF(OR(OR($S522=Basisblatt!$A$51,$S522=Basisblatt!$A$52,$S522=Basisblatt!$A$53,$S522=Basisblatt!$A$54,$S522=Basisblatt!$A$55),AND($T522&lt;&gt;"",$T522&lt;=AG522),AND(U522&lt;&gt;"",$U522&lt;=AH522),$V522=Basisblatt!$A549,$W522=Basisblatt!$A$47)=TRUE,"ja","nein"),"")</f>
        <v/>
      </c>
      <c r="AB522" s="102"/>
      <c r="AC522" s="175" t="str">
        <f t="shared" si="7"/>
        <v>x2</v>
      </c>
      <c r="AD522" s="161"/>
      <c r="AE522" s="19"/>
      <c r="AF522" s="106" t="str">
        <f>IF(AND($AC522="x1",$L522=Basisblatt!$A$85),VLOOKUP($G522,Basisblatt!$A$2:$B$5,2,FALSE),"")</f>
        <v/>
      </c>
      <c r="AG522" s="102" t="str">
        <f>IF(AND($AC522="x1",$R522=Basisblatt!$A$85),Basisblatt!$B$68,"")</f>
        <v/>
      </c>
      <c r="AH522" s="175" t="str">
        <f>IF(AND($AC522="x1",$R522=Basisblatt!$A$85),Basisblatt!$B$69,"")</f>
        <v/>
      </c>
    </row>
    <row r="523" spans="1:34" x14ac:dyDescent="0.25">
      <c r="A523" s="107" t="str">
        <f>IF($AC523="x2","",IF($AC523="x1",IF(OR($L523=Basisblatt!$A$84,$Y523="ja"),"ja","nein"),"N/A"))</f>
        <v/>
      </c>
      <c r="B523" s="192" t="str">
        <f>IF($AC523="x2","",IF($AC523="x1",IF(OR($R523=Basisblatt!$A$84,$AA523="ja"),"ja","nein"),"N/A"))</f>
        <v/>
      </c>
      <c r="C523" s="188"/>
      <c r="D523" s="194"/>
      <c r="E523" s="144"/>
      <c r="F523" s="144"/>
      <c r="G523" s="145"/>
      <c r="H523" s="145"/>
      <c r="I523" s="145"/>
      <c r="J523" s="186"/>
      <c r="K523" s="181"/>
      <c r="L523" s="180" t="str">
        <f>IF($AC523="x1",IF(AND($H523=Basisblatt!$A$11,$J523&gt;=$E$8),Basisblatt!$A$85,Basisblatt!$A$84),"")</f>
        <v/>
      </c>
      <c r="M523" s="145"/>
      <c r="N523" s="145"/>
      <c r="O523" s="145"/>
      <c r="P523" s="178"/>
      <c r="Q523" s="181"/>
      <c r="R523" s="180" t="str">
        <f>IF($AC523="x1",IF(AND($H523=Basisblatt!$A$10,OR($J523&gt;=$E$8,$J523&gt;$E$10)),Basisblatt!$A$85,Basisblatt!$A$84),"")</f>
        <v/>
      </c>
      <c r="S523" s="145"/>
      <c r="T523" s="145"/>
      <c r="U523" s="145"/>
      <c r="V523" s="145"/>
      <c r="W523" s="178"/>
      <c r="X523" s="181"/>
      <c r="Y523" s="180" t="str">
        <f>IF(AND($AC523="x1",$L523=Basisblatt!$A$85),IF(OR($M523=Basisblatt!$A$38,AND($N523&lt;&gt;"",$N523&lt;=$AF523),$O523=Basisblatt!$A$43,AND($J523&lt;=$E$9,$P523=Basisblatt!$A$47))=TRUE,"ja","nein"),"")</f>
        <v/>
      </c>
      <c r="Z523" s="174"/>
      <c r="AA523" s="102" t="str">
        <f>IF(AND($AC523="x1",$R523=Basisblatt!$A$85),IF(OR(OR($S523=Basisblatt!$A$51,$S523=Basisblatt!$A$52,$S523=Basisblatt!$A$53,$S523=Basisblatt!$A$54,$S523=Basisblatt!$A$55),AND($T523&lt;&gt;"",$T523&lt;=AG523),AND(U523&lt;&gt;"",$U523&lt;=AH523),$V523=Basisblatt!$A550,$W523=Basisblatt!$A$47)=TRUE,"ja","nein"),"")</f>
        <v/>
      </c>
      <c r="AB523" s="102"/>
      <c r="AC523" s="175" t="str">
        <f t="shared" si="7"/>
        <v>x2</v>
      </c>
      <c r="AD523" s="161"/>
      <c r="AE523" s="19"/>
      <c r="AF523" s="106" t="str">
        <f>IF(AND($AC523="x1",$L523=Basisblatt!$A$85),VLOOKUP($G523,Basisblatt!$A$2:$B$5,2,FALSE),"")</f>
        <v/>
      </c>
      <c r="AG523" s="102" t="str">
        <f>IF(AND($AC523="x1",$R523=Basisblatt!$A$85),Basisblatt!$B$68,"")</f>
        <v/>
      </c>
      <c r="AH523" s="175" t="str">
        <f>IF(AND($AC523="x1",$R523=Basisblatt!$A$85),Basisblatt!$B$69,"")</f>
        <v/>
      </c>
    </row>
    <row r="524" spans="1:34" x14ac:dyDescent="0.25">
      <c r="A524" s="107" t="str">
        <f>IF($AC524="x2","",IF($AC524="x1",IF(OR($L524=Basisblatt!$A$84,$Y524="ja"),"ja","nein"),"N/A"))</f>
        <v/>
      </c>
      <c r="B524" s="192" t="str">
        <f>IF($AC524="x2","",IF($AC524="x1",IF(OR($R524=Basisblatt!$A$84,$AA524="ja"),"ja","nein"),"N/A"))</f>
        <v/>
      </c>
      <c r="C524" s="188"/>
      <c r="D524" s="194"/>
      <c r="E524" s="144"/>
      <c r="F524" s="144"/>
      <c r="G524" s="145"/>
      <c r="H524" s="145"/>
      <c r="I524" s="145"/>
      <c r="J524" s="186"/>
      <c r="K524" s="181"/>
      <c r="L524" s="180" t="str">
        <f>IF($AC524="x1",IF(AND($H524=Basisblatt!$A$11,$J524&gt;=$E$8),Basisblatt!$A$85,Basisblatt!$A$84),"")</f>
        <v/>
      </c>
      <c r="M524" s="145"/>
      <c r="N524" s="145"/>
      <c r="O524" s="145"/>
      <c r="P524" s="178"/>
      <c r="Q524" s="181"/>
      <c r="R524" s="180" t="str">
        <f>IF($AC524="x1",IF(AND($H524=Basisblatt!$A$10,OR($J524&gt;=$E$8,$J524&gt;$E$10)),Basisblatt!$A$85,Basisblatt!$A$84),"")</f>
        <v/>
      </c>
      <c r="S524" s="145"/>
      <c r="T524" s="145"/>
      <c r="U524" s="145"/>
      <c r="V524" s="145"/>
      <c r="W524" s="178"/>
      <c r="X524" s="181"/>
      <c r="Y524" s="180" t="str">
        <f>IF(AND($AC524="x1",$L524=Basisblatt!$A$85),IF(OR($M524=Basisblatt!$A$38,AND($N524&lt;&gt;"",$N524&lt;=$AF524),$O524=Basisblatt!$A$43,AND($J524&lt;=$E$9,$P524=Basisblatt!$A$47))=TRUE,"ja","nein"),"")</f>
        <v/>
      </c>
      <c r="Z524" s="174"/>
      <c r="AA524" s="102" t="str">
        <f>IF(AND($AC524="x1",$R524=Basisblatt!$A$85),IF(OR(OR($S524=Basisblatt!$A$51,$S524=Basisblatt!$A$52,$S524=Basisblatt!$A$53,$S524=Basisblatt!$A$54,$S524=Basisblatt!$A$55),AND($T524&lt;&gt;"",$T524&lt;=AG524),AND(U524&lt;&gt;"",$U524&lt;=AH524),$V524=Basisblatt!$A551,$W524=Basisblatt!$A$47)=TRUE,"ja","nein"),"")</f>
        <v/>
      </c>
      <c r="AB524" s="102"/>
      <c r="AC524" s="175" t="str">
        <f t="shared" si="7"/>
        <v>x2</v>
      </c>
      <c r="AD524" s="161"/>
      <c r="AE524" s="19"/>
      <c r="AF524" s="106" t="str">
        <f>IF(AND($AC524="x1",$L524=Basisblatt!$A$85),VLOOKUP($G524,Basisblatt!$A$2:$B$5,2,FALSE),"")</f>
        <v/>
      </c>
      <c r="AG524" s="102" t="str">
        <f>IF(AND($AC524="x1",$R524=Basisblatt!$A$85),Basisblatt!$B$68,"")</f>
        <v/>
      </c>
      <c r="AH524" s="175" t="str">
        <f>IF(AND($AC524="x1",$R524=Basisblatt!$A$85),Basisblatt!$B$69,"")</f>
        <v/>
      </c>
    </row>
    <row r="525" spans="1:34" x14ac:dyDescent="0.25">
      <c r="A525" s="107" t="str">
        <f>IF($AC525="x2","",IF($AC525="x1",IF(OR($L525=Basisblatt!$A$84,$Y525="ja"),"ja","nein"),"N/A"))</f>
        <v/>
      </c>
      <c r="B525" s="192" t="str">
        <f>IF($AC525="x2","",IF($AC525="x1",IF(OR($R525=Basisblatt!$A$84,$AA525="ja"),"ja","nein"),"N/A"))</f>
        <v/>
      </c>
      <c r="C525" s="188"/>
      <c r="D525" s="194"/>
      <c r="E525" s="144"/>
      <c r="F525" s="144"/>
      <c r="G525" s="145"/>
      <c r="H525" s="145"/>
      <c r="I525" s="145"/>
      <c r="J525" s="186"/>
      <c r="K525" s="181"/>
      <c r="L525" s="180" t="str">
        <f>IF($AC525="x1",IF(AND($H525=Basisblatt!$A$11,$J525&gt;=$E$8),Basisblatt!$A$85,Basisblatt!$A$84),"")</f>
        <v/>
      </c>
      <c r="M525" s="145"/>
      <c r="N525" s="145"/>
      <c r="O525" s="145"/>
      <c r="P525" s="178"/>
      <c r="Q525" s="181"/>
      <c r="R525" s="180" t="str">
        <f>IF($AC525="x1",IF(AND($H525=Basisblatt!$A$10,OR($J525&gt;=$E$8,$J525&gt;$E$10)),Basisblatt!$A$85,Basisblatt!$A$84),"")</f>
        <v/>
      </c>
      <c r="S525" s="145"/>
      <c r="T525" s="145"/>
      <c r="U525" s="145"/>
      <c r="V525" s="145"/>
      <c r="W525" s="178"/>
      <c r="X525" s="181"/>
      <c r="Y525" s="180" t="str">
        <f>IF(AND($AC525="x1",$L525=Basisblatt!$A$85),IF(OR($M525=Basisblatt!$A$38,AND($N525&lt;&gt;"",$N525&lt;=$AF525),$O525=Basisblatt!$A$43,AND($J525&lt;=$E$9,$P525=Basisblatt!$A$47))=TRUE,"ja","nein"),"")</f>
        <v/>
      </c>
      <c r="Z525" s="174"/>
      <c r="AA525" s="102" t="str">
        <f>IF(AND($AC525="x1",$R525=Basisblatt!$A$85),IF(OR(OR($S525=Basisblatt!$A$51,$S525=Basisblatt!$A$52,$S525=Basisblatt!$A$53,$S525=Basisblatt!$A$54,$S525=Basisblatt!$A$55),AND($T525&lt;&gt;"",$T525&lt;=AG525),AND(U525&lt;&gt;"",$U525&lt;=AH525),$V525=Basisblatt!$A552,$W525=Basisblatt!$A$47)=TRUE,"ja","nein"),"")</f>
        <v/>
      </c>
      <c r="AB525" s="102"/>
      <c r="AC525" s="175" t="str">
        <f t="shared" si="7"/>
        <v>x2</v>
      </c>
      <c r="AD525" s="161"/>
      <c r="AE525" s="19"/>
      <c r="AF525" s="106" t="str">
        <f>IF(AND($AC525="x1",$L525=Basisblatt!$A$85),VLOOKUP($G525,Basisblatt!$A$2:$B$5,2,FALSE),"")</f>
        <v/>
      </c>
      <c r="AG525" s="102" t="str">
        <f>IF(AND($AC525="x1",$R525=Basisblatt!$A$85),Basisblatt!$B$68,"")</f>
        <v/>
      </c>
      <c r="AH525" s="175" t="str">
        <f>IF(AND($AC525="x1",$R525=Basisblatt!$A$85),Basisblatt!$B$69,"")</f>
        <v/>
      </c>
    </row>
    <row r="526" spans="1:34" x14ac:dyDescent="0.25">
      <c r="A526" s="107" t="str">
        <f>IF($AC526="x2","",IF($AC526="x1",IF(OR($L526=Basisblatt!$A$84,$Y526="ja"),"ja","nein"),"N/A"))</f>
        <v/>
      </c>
      <c r="B526" s="192" t="str">
        <f>IF($AC526="x2","",IF($AC526="x1",IF(OR($R526=Basisblatt!$A$84,$AA526="ja"),"ja","nein"),"N/A"))</f>
        <v/>
      </c>
      <c r="C526" s="188"/>
      <c r="D526" s="194"/>
      <c r="E526" s="144"/>
      <c r="F526" s="144"/>
      <c r="G526" s="145"/>
      <c r="H526" s="145"/>
      <c r="I526" s="145"/>
      <c r="J526" s="186"/>
      <c r="K526" s="181"/>
      <c r="L526" s="180" t="str">
        <f>IF($AC526="x1",IF(AND($H526=Basisblatt!$A$11,$J526&gt;=$E$8),Basisblatt!$A$85,Basisblatt!$A$84),"")</f>
        <v/>
      </c>
      <c r="M526" s="145"/>
      <c r="N526" s="145"/>
      <c r="O526" s="145"/>
      <c r="P526" s="178"/>
      <c r="Q526" s="181"/>
      <c r="R526" s="180" t="str">
        <f>IF($AC526="x1",IF(AND($H526=Basisblatt!$A$10,OR($J526&gt;=$E$8,$J526&gt;$E$10)),Basisblatt!$A$85,Basisblatt!$A$84),"")</f>
        <v/>
      </c>
      <c r="S526" s="145"/>
      <c r="T526" s="145"/>
      <c r="U526" s="145"/>
      <c r="V526" s="145"/>
      <c r="W526" s="178"/>
      <c r="X526" s="181"/>
      <c r="Y526" s="180" t="str">
        <f>IF(AND($AC526="x1",$L526=Basisblatt!$A$85),IF(OR($M526=Basisblatt!$A$38,AND($N526&lt;&gt;"",$N526&lt;=$AF526),$O526=Basisblatt!$A$43,AND($J526&lt;=$E$9,$P526=Basisblatt!$A$47))=TRUE,"ja","nein"),"")</f>
        <v/>
      </c>
      <c r="Z526" s="174"/>
      <c r="AA526" s="102" t="str">
        <f>IF(AND($AC526="x1",$R526=Basisblatt!$A$85),IF(OR(OR($S526=Basisblatt!$A$51,$S526=Basisblatt!$A$52,$S526=Basisblatt!$A$53,$S526=Basisblatt!$A$54,$S526=Basisblatt!$A$55),AND($T526&lt;&gt;"",$T526&lt;=AG526),AND(U526&lt;&gt;"",$U526&lt;=AH526),$V526=Basisblatt!$A553,$W526=Basisblatt!$A$47)=TRUE,"ja","nein"),"")</f>
        <v/>
      </c>
      <c r="AB526" s="102"/>
      <c r="AC526" s="175" t="str">
        <f t="shared" si="7"/>
        <v>x2</v>
      </c>
      <c r="AD526" s="161"/>
      <c r="AE526" s="19"/>
      <c r="AF526" s="106" t="str">
        <f>IF(AND($AC526="x1",$L526=Basisblatt!$A$85),VLOOKUP($G526,Basisblatt!$A$2:$B$5,2,FALSE),"")</f>
        <v/>
      </c>
      <c r="AG526" s="102" t="str">
        <f>IF(AND($AC526="x1",$R526=Basisblatt!$A$85),Basisblatt!$B$68,"")</f>
        <v/>
      </c>
      <c r="AH526" s="175" t="str">
        <f>IF(AND($AC526="x1",$R526=Basisblatt!$A$85),Basisblatt!$B$69,"")</f>
        <v/>
      </c>
    </row>
    <row r="527" spans="1:34" x14ac:dyDescent="0.25">
      <c r="A527" s="107" t="str">
        <f>IF($AC527="x2","",IF($AC527="x1",IF(OR($L527=Basisblatt!$A$84,$Y527="ja"),"ja","nein"),"N/A"))</f>
        <v/>
      </c>
      <c r="B527" s="192" t="str">
        <f>IF($AC527="x2","",IF($AC527="x1",IF(OR($R527=Basisblatt!$A$84,$AA527="ja"),"ja","nein"),"N/A"))</f>
        <v/>
      </c>
      <c r="C527" s="188"/>
      <c r="D527" s="194"/>
      <c r="E527" s="144"/>
      <c r="F527" s="144"/>
      <c r="G527" s="145"/>
      <c r="H527" s="145"/>
      <c r="I527" s="145"/>
      <c r="J527" s="186"/>
      <c r="K527" s="181"/>
      <c r="L527" s="180" t="str">
        <f>IF($AC527="x1",IF(AND($H527=Basisblatt!$A$11,$J527&gt;=$E$8),Basisblatt!$A$85,Basisblatt!$A$84),"")</f>
        <v/>
      </c>
      <c r="M527" s="145"/>
      <c r="N527" s="145"/>
      <c r="O527" s="145"/>
      <c r="P527" s="178"/>
      <c r="Q527" s="181"/>
      <c r="R527" s="180" t="str">
        <f>IF($AC527="x1",IF(AND($H527=Basisblatt!$A$10,OR($J527&gt;=$E$8,$J527&gt;$E$10)),Basisblatt!$A$85,Basisblatt!$A$84),"")</f>
        <v/>
      </c>
      <c r="S527" s="145"/>
      <c r="T527" s="145"/>
      <c r="U527" s="145"/>
      <c r="V527" s="145"/>
      <c r="W527" s="178"/>
      <c r="X527" s="181"/>
      <c r="Y527" s="180" t="str">
        <f>IF(AND($AC527="x1",$L527=Basisblatt!$A$85),IF(OR($M527=Basisblatt!$A$38,AND($N527&lt;&gt;"",$N527&lt;=$AF527),$O527=Basisblatt!$A$43,AND($J527&lt;=$E$9,$P527=Basisblatt!$A$47))=TRUE,"ja","nein"),"")</f>
        <v/>
      </c>
      <c r="Z527" s="174"/>
      <c r="AA527" s="102" t="str">
        <f>IF(AND($AC527="x1",$R527=Basisblatt!$A$85),IF(OR(OR($S527=Basisblatt!$A$51,$S527=Basisblatt!$A$52,$S527=Basisblatt!$A$53,$S527=Basisblatt!$A$54,$S527=Basisblatt!$A$55),AND($T527&lt;&gt;"",$T527&lt;=AG527),AND(U527&lt;&gt;"",$U527&lt;=AH527),$V527=Basisblatt!$A554,$W527=Basisblatt!$A$47)=TRUE,"ja","nein"),"")</f>
        <v/>
      </c>
      <c r="AB527" s="102"/>
      <c r="AC527" s="175" t="str">
        <f t="shared" si="7"/>
        <v>x2</v>
      </c>
      <c r="AD527" s="161"/>
      <c r="AE527" s="19"/>
      <c r="AF527" s="106" t="str">
        <f>IF(AND($AC527="x1",$L527=Basisblatt!$A$85),VLOOKUP($G527,Basisblatt!$A$2:$B$5,2,FALSE),"")</f>
        <v/>
      </c>
      <c r="AG527" s="102" t="str">
        <f>IF(AND($AC527="x1",$R527=Basisblatt!$A$85),Basisblatt!$B$68,"")</f>
        <v/>
      </c>
      <c r="AH527" s="175" t="str">
        <f>IF(AND($AC527="x1",$R527=Basisblatt!$A$85),Basisblatt!$B$69,"")</f>
        <v/>
      </c>
    </row>
    <row r="528" spans="1:34" x14ac:dyDescent="0.25">
      <c r="A528" s="107" t="str">
        <f>IF($AC528="x2","",IF($AC528="x1",IF(OR($L528=Basisblatt!$A$84,$Y528="ja"),"ja","nein"),"N/A"))</f>
        <v/>
      </c>
      <c r="B528" s="192" t="str">
        <f>IF($AC528="x2","",IF($AC528="x1",IF(OR($R528=Basisblatt!$A$84,$AA528="ja"),"ja","nein"),"N/A"))</f>
        <v/>
      </c>
      <c r="C528" s="188"/>
      <c r="D528" s="194"/>
      <c r="E528" s="144"/>
      <c r="F528" s="144"/>
      <c r="G528" s="145"/>
      <c r="H528" s="145"/>
      <c r="I528" s="145"/>
      <c r="J528" s="186"/>
      <c r="K528" s="181"/>
      <c r="L528" s="180" t="str">
        <f>IF($AC528="x1",IF(AND($H528=Basisblatt!$A$11,$J528&gt;=$E$8),Basisblatt!$A$85,Basisblatt!$A$84),"")</f>
        <v/>
      </c>
      <c r="M528" s="145"/>
      <c r="N528" s="145"/>
      <c r="O528" s="145"/>
      <c r="P528" s="178"/>
      <c r="Q528" s="181"/>
      <c r="R528" s="180" t="str">
        <f>IF($AC528="x1",IF(AND($H528=Basisblatt!$A$10,OR($J528&gt;=$E$8,$J528&gt;$E$10)),Basisblatt!$A$85,Basisblatt!$A$84),"")</f>
        <v/>
      </c>
      <c r="S528" s="145"/>
      <c r="T528" s="145"/>
      <c r="U528" s="145"/>
      <c r="V528" s="145"/>
      <c r="W528" s="178"/>
      <c r="X528" s="181"/>
      <c r="Y528" s="180" t="str">
        <f>IF(AND($AC528="x1",$L528=Basisblatt!$A$85),IF(OR($M528=Basisblatt!$A$38,AND($N528&lt;&gt;"",$N528&lt;=$AF528),$O528=Basisblatt!$A$43,AND($J528&lt;=$E$9,$P528=Basisblatt!$A$47))=TRUE,"ja","nein"),"")</f>
        <v/>
      </c>
      <c r="Z528" s="174"/>
      <c r="AA528" s="102" t="str">
        <f>IF(AND($AC528="x1",$R528=Basisblatt!$A$85),IF(OR(OR($S528=Basisblatt!$A$51,$S528=Basisblatt!$A$52,$S528=Basisblatt!$A$53,$S528=Basisblatt!$A$54,$S528=Basisblatt!$A$55),AND($T528&lt;&gt;"",$T528&lt;=AG528),AND(U528&lt;&gt;"",$U528&lt;=AH528),$V528=Basisblatt!$A555,$W528=Basisblatt!$A$47)=TRUE,"ja","nein"),"")</f>
        <v/>
      </c>
      <c r="AB528" s="102"/>
      <c r="AC528" s="175" t="str">
        <f t="shared" si="7"/>
        <v>x2</v>
      </c>
      <c r="AD528" s="161"/>
      <c r="AE528" s="19"/>
      <c r="AF528" s="106" t="str">
        <f>IF(AND($AC528="x1",$L528=Basisblatt!$A$85),VLOOKUP($G528,Basisblatt!$A$2:$B$5,2,FALSE),"")</f>
        <v/>
      </c>
      <c r="AG528" s="102" t="str">
        <f>IF(AND($AC528="x1",$R528=Basisblatt!$A$85),Basisblatt!$B$68,"")</f>
        <v/>
      </c>
      <c r="AH528" s="175" t="str">
        <f>IF(AND($AC528="x1",$R528=Basisblatt!$A$85),Basisblatt!$B$69,"")</f>
        <v/>
      </c>
    </row>
    <row r="529" spans="1:34" x14ac:dyDescent="0.25">
      <c r="A529" s="107" t="str">
        <f>IF($AC529="x2","",IF($AC529="x1",IF(OR($L529=Basisblatt!$A$84,$Y529="ja"),"ja","nein"),"N/A"))</f>
        <v/>
      </c>
      <c r="B529" s="192" t="str">
        <f>IF($AC529="x2","",IF($AC529="x1",IF(OR($R529=Basisblatt!$A$84,$AA529="ja"),"ja","nein"),"N/A"))</f>
        <v/>
      </c>
      <c r="C529" s="188"/>
      <c r="D529" s="194"/>
      <c r="E529" s="144"/>
      <c r="F529" s="144"/>
      <c r="G529" s="145"/>
      <c r="H529" s="145"/>
      <c r="I529" s="145"/>
      <c r="J529" s="186"/>
      <c r="K529" s="181"/>
      <c r="L529" s="180" t="str">
        <f>IF($AC529="x1",IF(AND($H529=Basisblatt!$A$11,$J529&gt;=$E$8),Basisblatt!$A$85,Basisblatt!$A$84),"")</f>
        <v/>
      </c>
      <c r="M529" s="145"/>
      <c r="N529" s="145"/>
      <c r="O529" s="145"/>
      <c r="P529" s="178"/>
      <c r="Q529" s="181"/>
      <c r="R529" s="180" t="str">
        <f>IF($AC529="x1",IF(AND($H529=Basisblatt!$A$10,OR($J529&gt;=$E$8,$J529&gt;$E$10)),Basisblatt!$A$85,Basisblatt!$A$84),"")</f>
        <v/>
      </c>
      <c r="S529" s="145"/>
      <c r="T529" s="145"/>
      <c r="U529" s="145"/>
      <c r="V529" s="145"/>
      <c r="W529" s="178"/>
      <c r="X529" s="181"/>
      <c r="Y529" s="180" t="str">
        <f>IF(AND($AC529="x1",$L529=Basisblatt!$A$85),IF(OR($M529=Basisblatt!$A$38,AND($N529&lt;&gt;"",$N529&lt;=$AF529),$O529=Basisblatt!$A$43,AND($J529&lt;=$E$9,$P529=Basisblatt!$A$47))=TRUE,"ja","nein"),"")</f>
        <v/>
      </c>
      <c r="Z529" s="174"/>
      <c r="AA529" s="102" t="str">
        <f>IF(AND($AC529="x1",$R529=Basisblatt!$A$85),IF(OR(OR($S529=Basisblatt!$A$51,$S529=Basisblatt!$A$52,$S529=Basisblatt!$A$53,$S529=Basisblatt!$A$54,$S529=Basisblatt!$A$55),AND($T529&lt;&gt;"",$T529&lt;=AG529),AND(U529&lt;&gt;"",$U529&lt;=AH529),$V529=Basisblatt!$A556,$W529=Basisblatt!$A$47)=TRUE,"ja","nein"),"")</f>
        <v/>
      </c>
      <c r="AB529" s="102"/>
      <c r="AC529" s="175" t="str">
        <f t="shared" ref="AC529:AC592" si="8">IF(COUNTA($D529:$J529)=7,"x1",IF(COUNTA($D529:$J529)=0,"x2","o"))</f>
        <v>x2</v>
      </c>
      <c r="AD529" s="161"/>
      <c r="AE529" s="19"/>
      <c r="AF529" s="106" t="str">
        <f>IF(AND($AC529="x1",$L529=Basisblatt!$A$85),VLOOKUP($G529,Basisblatt!$A$2:$B$5,2,FALSE),"")</f>
        <v/>
      </c>
      <c r="AG529" s="102" t="str">
        <f>IF(AND($AC529="x1",$R529=Basisblatt!$A$85),Basisblatt!$B$68,"")</f>
        <v/>
      </c>
      <c r="AH529" s="175" t="str">
        <f>IF(AND($AC529="x1",$R529=Basisblatt!$A$85),Basisblatt!$B$69,"")</f>
        <v/>
      </c>
    </row>
    <row r="530" spans="1:34" x14ac:dyDescent="0.25">
      <c r="A530" s="107" t="str">
        <f>IF($AC530="x2","",IF($AC530="x1",IF(OR($L530=Basisblatt!$A$84,$Y530="ja"),"ja","nein"),"N/A"))</f>
        <v/>
      </c>
      <c r="B530" s="192" t="str">
        <f>IF($AC530="x2","",IF($AC530="x1",IF(OR($R530=Basisblatt!$A$84,$AA530="ja"),"ja","nein"),"N/A"))</f>
        <v/>
      </c>
      <c r="C530" s="188"/>
      <c r="D530" s="194"/>
      <c r="E530" s="144"/>
      <c r="F530" s="144"/>
      <c r="G530" s="145"/>
      <c r="H530" s="145"/>
      <c r="I530" s="145"/>
      <c r="J530" s="186"/>
      <c r="K530" s="181"/>
      <c r="L530" s="180" t="str">
        <f>IF($AC530="x1",IF(AND($H530=Basisblatt!$A$11,$J530&gt;=$E$8),Basisblatt!$A$85,Basisblatt!$A$84),"")</f>
        <v/>
      </c>
      <c r="M530" s="145"/>
      <c r="N530" s="145"/>
      <c r="O530" s="145"/>
      <c r="P530" s="178"/>
      <c r="Q530" s="181"/>
      <c r="R530" s="180" t="str">
        <f>IF($AC530="x1",IF(AND($H530=Basisblatt!$A$10,OR($J530&gt;=$E$8,$J530&gt;$E$10)),Basisblatt!$A$85,Basisblatt!$A$84),"")</f>
        <v/>
      </c>
      <c r="S530" s="145"/>
      <c r="T530" s="145"/>
      <c r="U530" s="145"/>
      <c r="V530" s="145"/>
      <c r="W530" s="178"/>
      <c r="X530" s="181"/>
      <c r="Y530" s="180" t="str">
        <f>IF(AND($AC530="x1",$L530=Basisblatt!$A$85),IF(OR($M530=Basisblatt!$A$38,AND($N530&lt;&gt;"",$N530&lt;=$AF530),$O530=Basisblatt!$A$43,AND($J530&lt;=$E$9,$P530=Basisblatt!$A$47))=TRUE,"ja","nein"),"")</f>
        <v/>
      </c>
      <c r="Z530" s="174"/>
      <c r="AA530" s="102" t="str">
        <f>IF(AND($AC530="x1",$R530=Basisblatt!$A$85),IF(OR(OR($S530=Basisblatt!$A$51,$S530=Basisblatt!$A$52,$S530=Basisblatt!$A$53,$S530=Basisblatt!$A$54,$S530=Basisblatt!$A$55),AND($T530&lt;&gt;"",$T530&lt;=AG530),AND(U530&lt;&gt;"",$U530&lt;=AH530),$V530=Basisblatt!$A557,$W530=Basisblatt!$A$47)=TRUE,"ja","nein"),"")</f>
        <v/>
      </c>
      <c r="AB530" s="102"/>
      <c r="AC530" s="175" t="str">
        <f t="shared" si="8"/>
        <v>x2</v>
      </c>
      <c r="AD530" s="161"/>
      <c r="AE530" s="19"/>
      <c r="AF530" s="106" t="str">
        <f>IF(AND($AC530="x1",$L530=Basisblatt!$A$85),VLOOKUP($G530,Basisblatt!$A$2:$B$5,2,FALSE),"")</f>
        <v/>
      </c>
      <c r="AG530" s="102" t="str">
        <f>IF(AND($AC530="x1",$R530=Basisblatt!$A$85),Basisblatt!$B$68,"")</f>
        <v/>
      </c>
      <c r="AH530" s="175" t="str">
        <f>IF(AND($AC530="x1",$R530=Basisblatt!$A$85),Basisblatt!$B$69,"")</f>
        <v/>
      </c>
    </row>
    <row r="531" spans="1:34" x14ac:dyDescent="0.25">
      <c r="A531" s="107" t="str">
        <f>IF($AC531="x2","",IF($AC531="x1",IF(OR($L531=Basisblatt!$A$84,$Y531="ja"),"ja","nein"),"N/A"))</f>
        <v/>
      </c>
      <c r="B531" s="192" t="str">
        <f>IF($AC531="x2","",IF($AC531="x1",IF(OR($R531=Basisblatt!$A$84,$AA531="ja"),"ja","nein"),"N/A"))</f>
        <v/>
      </c>
      <c r="C531" s="188"/>
      <c r="D531" s="194"/>
      <c r="E531" s="144"/>
      <c r="F531" s="144"/>
      <c r="G531" s="145"/>
      <c r="H531" s="145"/>
      <c r="I531" s="145"/>
      <c r="J531" s="186"/>
      <c r="K531" s="181"/>
      <c r="L531" s="180" t="str">
        <f>IF($AC531="x1",IF(AND($H531=Basisblatt!$A$11,$J531&gt;=$E$8),Basisblatt!$A$85,Basisblatt!$A$84),"")</f>
        <v/>
      </c>
      <c r="M531" s="145"/>
      <c r="N531" s="145"/>
      <c r="O531" s="145"/>
      <c r="P531" s="178"/>
      <c r="Q531" s="181"/>
      <c r="R531" s="180" t="str">
        <f>IF($AC531="x1",IF(AND($H531=Basisblatt!$A$10,OR($J531&gt;=$E$8,$J531&gt;$E$10)),Basisblatt!$A$85,Basisblatt!$A$84),"")</f>
        <v/>
      </c>
      <c r="S531" s="145"/>
      <c r="T531" s="145"/>
      <c r="U531" s="145"/>
      <c r="V531" s="145"/>
      <c r="W531" s="178"/>
      <c r="X531" s="181"/>
      <c r="Y531" s="180" t="str">
        <f>IF(AND($AC531="x1",$L531=Basisblatt!$A$85),IF(OR($M531=Basisblatt!$A$38,AND($N531&lt;&gt;"",$N531&lt;=$AF531),$O531=Basisblatt!$A$43,AND($J531&lt;=$E$9,$P531=Basisblatt!$A$47))=TRUE,"ja","nein"),"")</f>
        <v/>
      </c>
      <c r="Z531" s="174"/>
      <c r="AA531" s="102" t="str">
        <f>IF(AND($AC531="x1",$R531=Basisblatt!$A$85),IF(OR(OR($S531=Basisblatt!$A$51,$S531=Basisblatt!$A$52,$S531=Basisblatt!$A$53,$S531=Basisblatt!$A$54,$S531=Basisblatt!$A$55),AND($T531&lt;&gt;"",$T531&lt;=AG531),AND(U531&lt;&gt;"",$U531&lt;=AH531),$V531=Basisblatt!$A558,$W531=Basisblatt!$A$47)=TRUE,"ja","nein"),"")</f>
        <v/>
      </c>
      <c r="AB531" s="102"/>
      <c r="AC531" s="175" t="str">
        <f t="shared" si="8"/>
        <v>x2</v>
      </c>
      <c r="AD531" s="161"/>
      <c r="AE531" s="19"/>
      <c r="AF531" s="106" t="str">
        <f>IF(AND($AC531="x1",$L531=Basisblatt!$A$85),VLOOKUP($G531,Basisblatt!$A$2:$B$5,2,FALSE),"")</f>
        <v/>
      </c>
      <c r="AG531" s="102" t="str">
        <f>IF(AND($AC531="x1",$R531=Basisblatt!$A$85),Basisblatt!$B$68,"")</f>
        <v/>
      </c>
      <c r="AH531" s="175" t="str">
        <f>IF(AND($AC531="x1",$R531=Basisblatt!$A$85),Basisblatt!$B$69,"")</f>
        <v/>
      </c>
    </row>
    <row r="532" spans="1:34" x14ac:dyDescent="0.25">
      <c r="A532" s="107" t="str">
        <f>IF($AC532="x2","",IF($AC532="x1",IF(OR($L532=Basisblatt!$A$84,$Y532="ja"),"ja","nein"),"N/A"))</f>
        <v/>
      </c>
      <c r="B532" s="192" t="str">
        <f>IF($AC532="x2","",IF($AC532="x1",IF(OR($R532=Basisblatt!$A$84,$AA532="ja"),"ja","nein"),"N/A"))</f>
        <v/>
      </c>
      <c r="C532" s="188"/>
      <c r="D532" s="194"/>
      <c r="E532" s="144"/>
      <c r="F532" s="144"/>
      <c r="G532" s="145"/>
      <c r="H532" s="145"/>
      <c r="I532" s="145"/>
      <c r="J532" s="186"/>
      <c r="K532" s="181"/>
      <c r="L532" s="180" t="str">
        <f>IF($AC532="x1",IF(AND($H532=Basisblatt!$A$11,$J532&gt;=$E$8),Basisblatt!$A$85,Basisblatt!$A$84),"")</f>
        <v/>
      </c>
      <c r="M532" s="145"/>
      <c r="N532" s="145"/>
      <c r="O532" s="145"/>
      <c r="P532" s="178"/>
      <c r="Q532" s="181"/>
      <c r="R532" s="180" t="str">
        <f>IF($AC532="x1",IF(AND($H532=Basisblatt!$A$10,OR($J532&gt;=$E$8,$J532&gt;$E$10)),Basisblatt!$A$85,Basisblatt!$A$84),"")</f>
        <v/>
      </c>
      <c r="S532" s="145"/>
      <c r="T532" s="145"/>
      <c r="U532" s="145"/>
      <c r="V532" s="145"/>
      <c r="W532" s="178"/>
      <c r="X532" s="181"/>
      <c r="Y532" s="180" t="str">
        <f>IF(AND($AC532="x1",$L532=Basisblatt!$A$85),IF(OR($M532=Basisblatt!$A$38,AND($N532&lt;&gt;"",$N532&lt;=$AF532),$O532=Basisblatt!$A$43,AND($J532&lt;=$E$9,$P532=Basisblatt!$A$47))=TRUE,"ja","nein"),"")</f>
        <v/>
      </c>
      <c r="Z532" s="174"/>
      <c r="AA532" s="102" t="str">
        <f>IF(AND($AC532="x1",$R532=Basisblatt!$A$85),IF(OR(OR($S532=Basisblatt!$A$51,$S532=Basisblatt!$A$52,$S532=Basisblatt!$A$53,$S532=Basisblatt!$A$54,$S532=Basisblatt!$A$55),AND($T532&lt;&gt;"",$T532&lt;=AG532),AND(U532&lt;&gt;"",$U532&lt;=AH532),$V532=Basisblatt!$A559,$W532=Basisblatt!$A$47)=TRUE,"ja","nein"),"")</f>
        <v/>
      </c>
      <c r="AB532" s="102"/>
      <c r="AC532" s="175" t="str">
        <f t="shared" si="8"/>
        <v>x2</v>
      </c>
      <c r="AD532" s="161"/>
      <c r="AE532" s="19"/>
      <c r="AF532" s="106" t="str">
        <f>IF(AND($AC532="x1",$L532=Basisblatt!$A$85),VLOOKUP($G532,Basisblatt!$A$2:$B$5,2,FALSE),"")</f>
        <v/>
      </c>
      <c r="AG532" s="102" t="str">
        <f>IF(AND($AC532="x1",$R532=Basisblatt!$A$85),Basisblatt!$B$68,"")</f>
        <v/>
      </c>
      <c r="AH532" s="175" t="str">
        <f>IF(AND($AC532="x1",$R532=Basisblatt!$A$85),Basisblatt!$B$69,"")</f>
        <v/>
      </c>
    </row>
    <row r="533" spans="1:34" x14ac:dyDescent="0.25">
      <c r="A533" s="107" t="str">
        <f>IF($AC533="x2","",IF($AC533="x1",IF(OR($L533=Basisblatt!$A$84,$Y533="ja"),"ja","nein"),"N/A"))</f>
        <v/>
      </c>
      <c r="B533" s="192" t="str">
        <f>IF($AC533="x2","",IF($AC533="x1",IF(OR($R533=Basisblatt!$A$84,$AA533="ja"),"ja","nein"),"N/A"))</f>
        <v/>
      </c>
      <c r="C533" s="188"/>
      <c r="D533" s="194"/>
      <c r="E533" s="144"/>
      <c r="F533" s="144"/>
      <c r="G533" s="145"/>
      <c r="H533" s="145"/>
      <c r="I533" s="145"/>
      <c r="J533" s="186"/>
      <c r="K533" s="181"/>
      <c r="L533" s="180" t="str">
        <f>IF($AC533="x1",IF(AND($H533=Basisblatt!$A$11,$J533&gt;=$E$8),Basisblatt!$A$85,Basisblatt!$A$84),"")</f>
        <v/>
      </c>
      <c r="M533" s="145"/>
      <c r="N533" s="145"/>
      <c r="O533" s="145"/>
      <c r="P533" s="178"/>
      <c r="Q533" s="181"/>
      <c r="R533" s="180" t="str">
        <f>IF($AC533="x1",IF(AND($H533=Basisblatt!$A$10,OR($J533&gt;=$E$8,$J533&gt;$E$10)),Basisblatt!$A$85,Basisblatt!$A$84),"")</f>
        <v/>
      </c>
      <c r="S533" s="145"/>
      <c r="T533" s="145"/>
      <c r="U533" s="145"/>
      <c r="V533" s="145"/>
      <c r="W533" s="178"/>
      <c r="X533" s="181"/>
      <c r="Y533" s="180" t="str">
        <f>IF(AND($AC533="x1",$L533=Basisblatt!$A$85),IF(OR($M533=Basisblatt!$A$38,AND($N533&lt;&gt;"",$N533&lt;=$AF533),$O533=Basisblatt!$A$43,AND($J533&lt;=$E$9,$P533=Basisblatt!$A$47))=TRUE,"ja","nein"),"")</f>
        <v/>
      </c>
      <c r="Z533" s="174"/>
      <c r="AA533" s="102" t="str">
        <f>IF(AND($AC533="x1",$R533=Basisblatt!$A$85),IF(OR(OR($S533=Basisblatt!$A$51,$S533=Basisblatt!$A$52,$S533=Basisblatt!$A$53,$S533=Basisblatt!$A$54,$S533=Basisblatt!$A$55),AND($T533&lt;&gt;"",$T533&lt;=AG533),AND(U533&lt;&gt;"",$U533&lt;=AH533),$V533=Basisblatt!$A560,$W533=Basisblatt!$A$47)=TRUE,"ja","nein"),"")</f>
        <v/>
      </c>
      <c r="AB533" s="102"/>
      <c r="AC533" s="175" t="str">
        <f t="shared" si="8"/>
        <v>x2</v>
      </c>
      <c r="AD533" s="161"/>
      <c r="AE533" s="19"/>
      <c r="AF533" s="106" t="str">
        <f>IF(AND($AC533="x1",$L533=Basisblatt!$A$85),VLOOKUP($G533,Basisblatt!$A$2:$B$5,2,FALSE),"")</f>
        <v/>
      </c>
      <c r="AG533" s="102" t="str">
        <f>IF(AND($AC533="x1",$R533=Basisblatt!$A$85),Basisblatt!$B$68,"")</f>
        <v/>
      </c>
      <c r="AH533" s="175" t="str">
        <f>IF(AND($AC533="x1",$R533=Basisblatt!$A$85),Basisblatt!$B$69,"")</f>
        <v/>
      </c>
    </row>
    <row r="534" spans="1:34" x14ac:dyDescent="0.25">
      <c r="A534" s="107" t="str">
        <f>IF($AC534="x2","",IF($AC534="x1",IF(OR($L534=Basisblatt!$A$84,$Y534="ja"),"ja","nein"),"N/A"))</f>
        <v/>
      </c>
      <c r="B534" s="192" t="str">
        <f>IF($AC534="x2","",IF($AC534="x1",IF(OR($R534=Basisblatt!$A$84,$AA534="ja"),"ja","nein"),"N/A"))</f>
        <v/>
      </c>
      <c r="C534" s="188"/>
      <c r="D534" s="194"/>
      <c r="E534" s="144"/>
      <c r="F534" s="144"/>
      <c r="G534" s="145"/>
      <c r="H534" s="145"/>
      <c r="I534" s="145"/>
      <c r="J534" s="186"/>
      <c r="K534" s="181"/>
      <c r="L534" s="180" t="str">
        <f>IF($AC534="x1",IF(AND($H534=Basisblatt!$A$11,$J534&gt;=$E$8),Basisblatt!$A$85,Basisblatt!$A$84),"")</f>
        <v/>
      </c>
      <c r="M534" s="145"/>
      <c r="N534" s="145"/>
      <c r="O534" s="145"/>
      <c r="P534" s="178"/>
      <c r="Q534" s="181"/>
      <c r="R534" s="180" t="str">
        <f>IF($AC534="x1",IF(AND($H534=Basisblatt!$A$10,OR($J534&gt;=$E$8,$J534&gt;$E$10)),Basisblatt!$A$85,Basisblatt!$A$84),"")</f>
        <v/>
      </c>
      <c r="S534" s="145"/>
      <c r="T534" s="145"/>
      <c r="U534" s="145"/>
      <c r="V534" s="145"/>
      <c r="W534" s="178"/>
      <c r="X534" s="181"/>
      <c r="Y534" s="180" t="str">
        <f>IF(AND($AC534="x1",$L534=Basisblatt!$A$85),IF(OR($M534=Basisblatt!$A$38,AND($N534&lt;&gt;"",$N534&lt;=$AF534),$O534=Basisblatt!$A$43,AND($J534&lt;=$E$9,$P534=Basisblatt!$A$47))=TRUE,"ja","nein"),"")</f>
        <v/>
      </c>
      <c r="Z534" s="174"/>
      <c r="AA534" s="102" t="str">
        <f>IF(AND($AC534="x1",$R534=Basisblatt!$A$85),IF(OR(OR($S534=Basisblatt!$A$51,$S534=Basisblatt!$A$52,$S534=Basisblatt!$A$53,$S534=Basisblatt!$A$54,$S534=Basisblatt!$A$55),AND($T534&lt;&gt;"",$T534&lt;=AG534),AND(U534&lt;&gt;"",$U534&lt;=AH534),$V534=Basisblatt!$A561,$W534=Basisblatt!$A$47)=TRUE,"ja","nein"),"")</f>
        <v/>
      </c>
      <c r="AB534" s="102"/>
      <c r="AC534" s="175" t="str">
        <f t="shared" si="8"/>
        <v>x2</v>
      </c>
      <c r="AD534" s="161"/>
      <c r="AE534" s="19"/>
      <c r="AF534" s="106" t="str">
        <f>IF(AND($AC534="x1",$L534=Basisblatt!$A$85),VLOOKUP($G534,Basisblatt!$A$2:$B$5,2,FALSE),"")</f>
        <v/>
      </c>
      <c r="AG534" s="102" t="str">
        <f>IF(AND($AC534="x1",$R534=Basisblatt!$A$85),Basisblatt!$B$68,"")</f>
        <v/>
      </c>
      <c r="AH534" s="175" t="str">
        <f>IF(AND($AC534="x1",$R534=Basisblatt!$A$85),Basisblatt!$B$69,"")</f>
        <v/>
      </c>
    </row>
    <row r="535" spans="1:34" x14ac:dyDescent="0.25">
      <c r="A535" s="107" t="str">
        <f>IF($AC535="x2","",IF($AC535="x1",IF(OR($L535=Basisblatt!$A$84,$Y535="ja"),"ja","nein"),"N/A"))</f>
        <v/>
      </c>
      <c r="B535" s="192" t="str">
        <f>IF($AC535="x2","",IF($AC535="x1",IF(OR($R535=Basisblatt!$A$84,$AA535="ja"),"ja","nein"),"N/A"))</f>
        <v/>
      </c>
      <c r="C535" s="188"/>
      <c r="D535" s="194"/>
      <c r="E535" s="144"/>
      <c r="F535" s="144"/>
      <c r="G535" s="145"/>
      <c r="H535" s="145"/>
      <c r="I535" s="145"/>
      <c r="J535" s="186"/>
      <c r="K535" s="181"/>
      <c r="L535" s="180" t="str">
        <f>IF($AC535="x1",IF(AND($H535=Basisblatt!$A$11,$J535&gt;=$E$8),Basisblatt!$A$85,Basisblatt!$A$84),"")</f>
        <v/>
      </c>
      <c r="M535" s="145"/>
      <c r="N535" s="145"/>
      <c r="O535" s="145"/>
      <c r="P535" s="178"/>
      <c r="Q535" s="181"/>
      <c r="R535" s="180" t="str">
        <f>IF($AC535="x1",IF(AND($H535=Basisblatt!$A$10,OR($J535&gt;=$E$8,$J535&gt;$E$10)),Basisblatt!$A$85,Basisblatt!$A$84),"")</f>
        <v/>
      </c>
      <c r="S535" s="145"/>
      <c r="T535" s="145"/>
      <c r="U535" s="145"/>
      <c r="V535" s="145"/>
      <c r="W535" s="178"/>
      <c r="X535" s="181"/>
      <c r="Y535" s="180" t="str">
        <f>IF(AND($AC535="x1",$L535=Basisblatt!$A$85),IF(OR($M535=Basisblatt!$A$38,AND($N535&lt;&gt;"",$N535&lt;=$AF535),$O535=Basisblatt!$A$43,AND($J535&lt;=$E$9,$P535=Basisblatt!$A$47))=TRUE,"ja","nein"),"")</f>
        <v/>
      </c>
      <c r="Z535" s="174"/>
      <c r="AA535" s="102" t="str">
        <f>IF(AND($AC535="x1",$R535=Basisblatt!$A$85),IF(OR(OR($S535=Basisblatt!$A$51,$S535=Basisblatt!$A$52,$S535=Basisblatt!$A$53,$S535=Basisblatt!$A$54,$S535=Basisblatt!$A$55),AND($T535&lt;&gt;"",$T535&lt;=AG535),AND(U535&lt;&gt;"",$U535&lt;=AH535),$V535=Basisblatt!$A562,$W535=Basisblatt!$A$47)=TRUE,"ja","nein"),"")</f>
        <v/>
      </c>
      <c r="AB535" s="102"/>
      <c r="AC535" s="175" t="str">
        <f t="shared" si="8"/>
        <v>x2</v>
      </c>
      <c r="AD535" s="161"/>
      <c r="AE535" s="19"/>
      <c r="AF535" s="106" t="str">
        <f>IF(AND($AC535="x1",$L535=Basisblatt!$A$85),VLOOKUP($G535,Basisblatt!$A$2:$B$5,2,FALSE),"")</f>
        <v/>
      </c>
      <c r="AG535" s="102" t="str">
        <f>IF(AND($AC535="x1",$R535=Basisblatt!$A$85),Basisblatt!$B$68,"")</f>
        <v/>
      </c>
      <c r="AH535" s="175" t="str">
        <f>IF(AND($AC535="x1",$R535=Basisblatt!$A$85),Basisblatt!$B$69,"")</f>
        <v/>
      </c>
    </row>
    <row r="536" spans="1:34" x14ac:dyDescent="0.25">
      <c r="A536" s="107" t="str">
        <f>IF($AC536="x2","",IF($AC536="x1",IF(OR($L536=Basisblatt!$A$84,$Y536="ja"),"ja","nein"),"N/A"))</f>
        <v/>
      </c>
      <c r="B536" s="192" t="str">
        <f>IF($AC536="x2","",IF($AC536="x1",IF(OR($R536=Basisblatt!$A$84,$AA536="ja"),"ja","nein"),"N/A"))</f>
        <v/>
      </c>
      <c r="C536" s="188"/>
      <c r="D536" s="194"/>
      <c r="E536" s="144"/>
      <c r="F536" s="144"/>
      <c r="G536" s="145"/>
      <c r="H536" s="145"/>
      <c r="I536" s="145"/>
      <c r="J536" s="186"/>
      <c r="K536" s="181"/>
      <c r="L536" s="180" t="str">
        <f>IF($AC536="x1",IF(AND($H536=Basisblatt!$A$11,$J536&gt;=$E$8),Basisblatt!$A$85,Basisblatt!$A$84),"")</f>
        <v/>
      </c>
      <c r="M536" s="145"/>
      <c r="N536" s="145"/>
      <c r="O536" s="145"/>
      <c r="P536" s="178"/>
      <c r="Q536" s="181"/>
      <c r="R536" s="180" t="str">
        <f>IF($AC536="x1",IF(AND($H536=Basisblatt!$A$10,OR($J536&gt;=$E$8,$J536&gt;$E$10)),Basisblatt!$A$85,Basisblatt!$A$84),"")</f>
        <v/>
      </c>
      <c r="S536" s="145"/>
      <c r="T536" s="145"/>
      <c r="U536" s="145"/>
      <c r="V536" s="145"/>
      <c r="W536" s="178"/>
      <c r="X536" s="181"/>
      <c r="Y536" s="180" t="str">
        <f>IF(AND($AC536="x1",$L536=Basisblatt!$A$85),IF(OR($M536=Basisblatt!$A$38,AND($N536&lt;&gt;"",$N536&lt;=$AF536),$O536=Basisblatt!$A$43,AND($J536&lt;=$E$9,$P536=Basisblatt!$A$47))=TRUE,"ja","nein"),"")</f>
        <v/>
      </c>
      <c r="Z536" s="174"/>
      <c r="AA536" s="102" t="str">
        <f>IF(AND($AC536="x1",$R536=Basisblatt!$A$85),IF(OR(OR($S536=Basisblatt!$A$51,$S536=Basisblatt!$A$52,$S536=Basisblatt!$A$53,$S536=Basisblatt!$A$54,$S536=Basisblatt!$A$55),AND($T536&lt;&gt;"",$T536&lt;=AG536),AND(U536&lt;&gt;"",$U536&lt;=AH536),$V536=Basisblatt!$A563,$W536=Basisblatt!$A$47)=TRUE,"ja","nein"),"")</f>
        <v/>
      </c>
      <c r="AB536" s="102"/>
      <c r="AC536" s="175" t="str">
        <f t="shared" si="8"/>
        <v>x2</v>
      </c>
      <c r="AD536" s="161"/>
      <c r="AE536" s="19"/>
      <c r="AF536" s="106" t="str">
        <f>IF(AND($AC536="x1",$L536=Basisblatt!$A$85),VLOOKUP($G536,Basisblatt!$A$2:$B$5,2,FALSE),"")</f>
        <v/>
      </c>
      <c r="AG536" s="102" t="str">
        <f>IF(AND($AC536="x1",$R536=Basisblatt!$A$85),Basisblatt!$B$68,"")</f>
        <v/>
      </c>
      <c r="AH536" s="175" t="str">
        <f>IF(AND($AC536="x1",$R536=Basisblatt!$A$85),Basisblatt!$B$69,"")</f>
        <v/>
      </c>
    </row>
    <row r="537" spans="1:34" x14ac:dyDescent="0.25">
      <c r="A537" s="107" t="str">
        <f>IF($AC537="x2","",IF($AC537="x1",IF(OR($L537=Basisblatt!$A$84,$Y537="ja"),"ja","nein"),"N/A"))</f>
        <v/>
      </c>
      <c r="B537" s="192" t="str">
        <f>IF($AC537="x2","",IF($AC537="x1",IF(OR($R537=Basisblatt!$A$84,$AA537="ja"),"ja","nein"),"N/A"))</f>
        <v/>
      </c>
      <c r="C537" s="188"/>
      <c r="D537" s="194"/>
      <c r="E537" s="144"/>
      <c r="F537" s="144"/>
      <c r="G537" s="145"/>
      <c r="H537" s="145"/>
      <c r="I537" s="145"/>
      <c r="J537" s="186"/>
      <c r="K537" s="181"/>
      <c r="L537" s="180" t="str">
        <f>IF($AC537="x1",IF(AND($H537=Basisblatt!$A$11,$J537&gt;=$E$8),Basisblatt!$A$85,Basisblatt!$A$84),"")</f>
        <v/>
      </c>
      <c r="M537" s="145"/>
      <c r="N537" s="145"/>
      <c r="O537" s="145"/>
      <c r="P537" s="178"/>
      <c r="Q537" s="181"/>
      <c r="R537" s="180" t="str">
        <f>IF($AC537="x1",IF(AND($H537=Basisblatt!$A$10,OR($J537&gt;=$E$8,$J537&gt;$E$10)),Basisblatt!$A$85,Basisblatt!$A$84),"")</f>
        <v/>
      </c>
      <c r="S537" s="145"/>
      <c r="T537" s="145"/>
      <c r="U537" s="145"/>
      <c r="V537" s="145"/>
      <c r="W537" s="178"/>
      <c r="X537" s="181"/>
      <c r="Y537" s="180" t="str">
        <f>IF(AND($AC537="x1",$L537=Basisblatt!$A$85),IF(OR($M537=Basisblatt!$A$38,AND($N537&lt;&gt;"",$N537&lt;=$AF537),$O537=Basisblatt!$A$43,AND($J537&lt;=$E$9,$P537=Basisblatt!$A$47))=TRUE,"ja","nein"),"")</f>
        <v/>
      </c>
      <c r="Z537" s="174"/>
      <c r="AA537" s="102" t="str">
        <f>IF(AND($AC537="x1",$R537=Basisblatt!$A$85),IF(OR(OR($S537=Basisblatt!$A$51,$S537=Basisblatt!$A$52,$S537=Basisblatt!$A$53,$S537=Basisblatt!$A$54,$S537=Basisblatt!$A$55),AND($T537&lt;&gt;"",$T537&lt;=AG537),AND(U537&lt;&gt;"",$U537&lt;=AH537),$V537=Basisblatt!$A564,$W537=Basisblatt!$A$47)=TRUE,"ja","nein"),"")</f>
        <v/>
      </c>
      <c r="AB537" s="102"/>
      <c r="AC537" s="175" t="str">
        <f t="shared" si="8"/>
        <v>x2</v>
      </c>
      <c r="AD537" s="161"/>
      <c r="AE537" s="19"/>
      <c r="AF537" s="106" t="str">
        <f>IF(AND($AC537="x1",$L537=Basisblatt!$A$85),VLOOKUP($G537,Basisblatt!$A$2:$B$5,2,FALSE),"")</f>
        <v/>
      </c>
      <c r="AG537" s="102" t="str">
        <f>IF(AND($AC537="x1",$R537=Basisblatt!$A$85),Basisblatt!$B$68,"")</f>
        <v/>
      </c>
      <c r="AH537" s="175" t="str">
        <f>IF(AND($AC537="x1",$R537=Basisblatt!$A$85),Basisblatt!$B$69,"")</f>
        <v/>
      </c>
    </row>
    <row r="538" spans="1:34" x14ac:dyDescent="0.25">
      <c r="A538" s="107" t="str">
        <f>IF($AC538="x2","",IF($AC538="x1",IF(OR($L538=Basisblatt!$A$84,$Y538="ja"),"ja","nein"),"N/A"))</f>
        <v/>
      </c>
      <c r="B538" s="192" t="str">
        <f>IF($AC538="x2","",IF($AC538="x1",IF(OR($R538=Basisblatt!$A$84,$AA538="ja"),"ja","nein"),"N/A"))</f>
        <v/>
      </c>
      <c r="C538" s="188"/>
      <c r="D538" s="194"/>
      <c r="E538" s="144"/>
      <c r="F538" s="144"/>
      <c r="G538" s="145"/>
      <c r="H538" s="145"/>
      <c r="I538" s="145"/>
      <c r="J538" s="186"/>
      <c r="K538" s="181"/>
      <c r="L538" s="180" t="str">
        <f>IF($AC538="x1",IF(AND($H538=Basisblatt!$A$11,$J538&gt;=$E$8),Basisblatt!$A$85,Basisblatt!$A$84),"")</f>
        <v/>
      </c>
      <c r="M538" s="145"/>
      <c r="N538" s="145"/>
      <c r="O538" s="145"/>
      <c r="P538" s="178"/>
      <c r="Q538" s="181"/>
      <c r="R538" s="180" t="str">
        <f>IF($AC538="x1",IF(AND($H538=Basisblatt!$A$10,OR($J538&gt;=$E$8,$J538&gt;$E$10)),Basisblatt!$A$85,Basisblatt!$A$84),"")</f>
        <v/>
      </c>
      <c r="S538" s="145"/>
      <c r="T538" s="145"/>
      <c r="U538" s="145"/>
      <c r="V538" s="145"/>
      <c r="W538" s="178"/>
      <c r="X538" s="181"/>
      <c r="Y538" s="180" t="str">
        <f>IF(AND($AC538="x1",$L538=Basisblatt!$A$85),IF(OR($M538=Basisblatt!$A$38,AND($N538&lt;&gt;"",$N538&lt;=$AF538),$O538=Basisblatt!$A$43,AND($J538&lt;=$E$9,$P538=Basisblatt!$A$47))=TRUE,"ja","nein"),"")</f>
        <v/>
      </c>
      <c r="Z538" s="174"/>
      <c r="AA538" s="102" t="str">
        <f>IF(AND($AC538="x1",$R538=Basisblatt!$A$85),IF(OR(OR($S538=Basisblatt!$A$51,$S538=Basisblatt!$A$52,$S538=Basisblatt!$A$53,$S538=Basisblatt!$A$54,$S538=Basisblatt!$A$55),AND($T538&lt;&gt;"",$T538&lt;=AG538),AND(U538&lt;&gt;"",$U538&lt;=AH538),$V538=Basisblatt!$A565,$W538=Basisblatt!$A$47)=TRUE,"ja","nein"),"")</f>
        <v/>
      </c>
      <c r="AB538" s="102"/>
      <c r="AC538" s="175" t="str">
        <f t="shared" si="8"/>
        <v>x2</v>
      </c>
      <c r="AD538" s="161"/>
      <c r="AE538" s="19"/>
      <c r="AF538" s="106" t="str">
        <f>IF(AND($AC538="x1",$L538=Basisblatt!$A$85),VLOOKUP($G538,Basisblatt!$A$2:$B$5,2,FALSE),"")</f>
        <v/>
      </c>
      <c r="AG538" s="102" t="str">
        <f>IF(AND($AC538="x1",$R538=Basisblatt!$A$85),Basisblatt!$B$68,"")</f>
        <v/>
      </c>
      <c r="AH538" s="175" t="str">
        <f>IF(AND($AC538="x1",$R538=Basisblatt!$A$85),Basisblatt!$B$69,"")</f>
        <v/>
      </c>
    </row>
    <row r="539" spans="1:34" x14ac:dyDescent="0.25">
      <c r="A539" s="107" t="str">
        <f>IF($AC539="x2","",IF($AC539="x1",IF(OR($L539=Basisblatt!$A$84,$Y539="ja"),"ja","nein"),"N/A"))</f>
        <v/>
      </c>
      <c r="B539" s="192" t="str">
        <f>IF($AC539="x2","",IF($AC539="x1",IF(OR($R539=Basisblatt!$A$84,$AA539="ja"),"ja","nein"),"N/A"))</f>
        <v/>
      </c>
      <c r="C539" s="188"/>
      <c r="D539" s="194"/>
      <c r="E539" s="144"/>
      <c r="F539" s="144"/>
      <c r="G539" s="145"/>
      <c r="H539" s="145"/>
      <c r="I539" s="145"/>
      <c r="J539" s="186"/>
      <c r="K539" s="181"/>
      <c r="L539" s="180" t="str">
        <f>IF($AC539="x1",IF(AND($H539=Basisblatt!$A$11,$J539&gt;=$E$8),Basisblatt!$A$85,Basisblatt!$A$84),"")</f>
        <v/>
      </c>
      <c r="M539" s="145"/>
      <c r="N539" s="145"/>
      <c r="O539" s="145"/>
      <c r="P539" s="178"/>
      <c r="Q539" s="181"/>
      <c r="R539" s="180" t="str">
        <f>IF($AC539="x1",IF(AND($H539=Basisblatt!$A$10,OR($J539&gt;=$E$8,$J539&gt;$E$10)),Basisblatt!$A$85,Basisblatt!$A$84),"")</f>
        <v/>
      </c>
      <c r="S539" s="145"/>
      <c r="T539" s="145"/>
      <c r="U539" s="145"/>
      <c r="V539" s="145"/>
      <c r="W539" s="178"/>
      <c r="X539" s="181"/>
      <c r="Y539" s="180" t="str">
        <f>IF(AND($AC539="x1",$L539=Basisblatt!$A$85),IF(OR($M539=Basisblatt!$A$38,AND($N539&lt;&gt;"",$N539&lt;=$AF539),$O539=Basisblatt!$A$43,AND($J539&lt;=$E$9,$P539=Basisblatt!$A$47))=TRUE,"ja","nein"),"")</f>
        <v/>
      </c>
      <c r="Z539" s="174"/>
      <c r="AA539" s="102" t="str">
        <f>IF(AND($AC539="x1",$R539=Basisblatt!$A$85),IF(OR(OR($S539=Basisblatt!$A$51,$S539=Basisblatt!$A$52,$S539=Basisblatt!$A$53,$S539=Basisblatt!$A$54,$S539=Basisblatt!$A$55),AND($T539&lt;&gt;"",$T539&lt;=AG539),AND(U539&lt;&gt;"",$U539&lt;=AH539),$V539=Basisblatt!$A566,$W539=Basisblatt!$A$47)=TRUE,"ja","nein"),"")</f>
        <v/>
      </c>
      <c r="AB539" s="102"/>
      <c r="AC539" s="175" t="str">
        <f t="shared" si="8"/>
        <v>x2</v>
      </c>
      <c r="AD539" s="161"/>
      <c r="AE539" s="19"/>
      <c r="AF539" s="106" t="str">
        <f>IF(AND($AC539="x1",$L539=Basisblatt!$A$85),VLOOKUP($G539,Basisblatt!$A$2:$B$5,2,FALSE),"")</f>
        <v/>
      </c>
      <c r="AG539" s="102" t="str">
        <f>IF(AND($AC539="x1",$R539=Basisblatt!$A$85),Basisblatt!$B$68,"")</f>
        <v/>
      </c>
      <c r="AH539" s="175" t="str">
        <f>IF(AND($AC539="x1",$R539=Basisblatt!$A$85),Basisblatt!$B$69,"")</f>
        <v/>
      </c>
    </row>
    <row r="540" spans="1:34" x14ac:dyDescent="0.25">
      <c r="A540" s="107" t="str">
        <f>IF($AC540="x2","",IF($AC540="x1",IF(OR($L540=Basisblatt!$A$84,$Y540="ja"),"ja","nein"),"N/A"))</f>
        <v/>
      </c>
      <c r="B540" s="192" t="str">
        <f>IF($AC540="x2","",IF($AC540="x1",IF(OR($R540=Basisblatt!$A$84,$AA540="ja"),"ja","nein"),"N/A"))</f>
        <v/>
      </c>
      <c r="C540" s="188"/>
      <c r="D540" s="194"/>
      <c r="E540" s="144"/>
      <c r="F540" s="144"/>
      <c r="G540" s="145"/>
      <c r="H540" s="145"/>
      <c r="I540" s="145"/>
      <c r="J540" s="186"/>
      <c r="K540" s="181"/>
      <c r="L540" s="180" t="str">
        <f>IF($AC540="x1",IF(AND($H540=Basisblatt!$A$11,$J540&gt;=$E$8),Basisblatt!$A$85,Basisblatt!$A$84),"")</f>
        <v/>
      </c>
      <c r="M540" s="145"/>
      <c r="N540" s="145"/>
      <c r="O540" s="145"/>
      <c r="P540" s="178"/>
      <c r="Q540" s="181"/>
      <c r="R540" s="180" t="str">
        <f>IF($AC540="x1",IF(AND($H540=Basisblatt!$A$10,OR($J540&gt;=$E$8,$J540&gt;$E$10)),Basisblatt!$A$85,Basisblatt!$A$84),"")</f>
        <v/>
      </c>
      <c r="S540" s="145"/>
      <c r="T540" s="145"/>
      <c r="U540" s="145"/>
      <c r="V540" s="145"/>
      <c r="W540" s="178"/>
      <c r="X540" s="181"/>
      <c r="Y540" s="180" t="str">
        <f>IF(AND($AC540="x1",$L540=Basisblatt!$A$85),IF(OR($M540=Basisblatt!$A$38,AND($N540&lt;&gt;"",$N540&lt;=$AF540),$O540=Basisblatt!$A$43,AND($J540&lt;=$E$9,$P540=Basisblatt!$A$47))=TRUE,"ja","nein"),"")</f>
        <v/>
      </c>
      <c r="Z540" s="174"/>
      <c r="AA540" s="102" t="str">
        <f>IF(AND($AC540="x1",$R540=Basisblatt!$A$85),IF(OR(OR($S540=Basisblatt!$A$51,$S540=Basisblatt!$A$52,$S540=Basisblatt!$A$53,$S540=Basisblatt!$A$54,$S540=Basisblatt!$A$55),AND($T540&lt;&gt;"",$T540&lt;=AG540),AND(U540&lt;&gt;"",$U540&lt;=AH540),$V540=Basisblatt!$A567,$W540=Basisblatt!$A$47)=TRUE,"ja","nein"),"")</f>
        <v/>
      </c>
      <c r="AB540" s="102"/>
      <c r="AC540" s="175" t="str">
        <f t="shared" si="8"/>
        <v>x2</v>
      </c>
      <c r="AD540" s="161"/>
      <c r="AE540" s="19"/>
      <c r="AF540" s="106" t="str">
        <f>IF(AND($AC540="x1",$L540=Basisblatt!$A$85),VLOOKUP($G540,Basisblatt!$A$2:$B$5,2,FALSE),"")</f>
        <v/>
      </c>
      <c r="AG540" s="102" t="str">
        <f>IF(AND($AC540="x1",$R540=Basisblatt!$A$85),Basisblatt!$B$68,"")</f>
        <v/>
      </c>
      <c r="AH540" s="175" t="str">
        <f>IF(AND($AC540="x1",$R540=Basisblatt!$A$85),Basisblatt!$B$69,"")</f>
        <v/>
      </c>
    </row>
    <row r="541" spans="1:34" x14ac:dyDescent="0.25">
      <c r="A541" s="107" t="str">
        <f>IF($AC541="x2","",IF($AC541="x1",IF(OR($L541=Basisblatt!$A$84,$Y541="ja"),"ja","nein"),"N/A"))</f>
        <v/>
      </c>
      <c r="B541" s="192" t="str">
        <f>IF($AC541="x2","",IF($AC541="x1",IF(OR($R541=Basisblatt!$A$84,$AA541="ja"),"ja","nein"),"N/A"))</f>
        <v/>
      </c>
      <c r="C541" s="188"/>
      <c r="D541" s="194"/>
      <c r="E541" s="144"/>
      <c r="F541" s="144"/>
      <c r="G541" s="145"/>
      <c r="H541" s="145"/>
      <c r="I541" s="145"/>
      <c r="J541" s="186"/>
      <c r="K541" s="181"/>
      <c r="L541" s="180" t="str">
        <f>IF($AC541="x1",IF(AND($H541=Basisblatt!$A$11,$J541&gt;=$E$8),Basisblatt!$A$85,Basisblatt!$A$84),"")</f>
        <v/>
      </c>
      <c r="M541" s="145"/>
      <c r="N541" s="145"/>
      <c r="O541" s="145"/>
      <c r="P541" s="178"/>
      <c r="Q541" s="181"/>
      <c r="R541" s="180" t="str">
        <f>IF($AC541="x1",IF(AND($H541=Basisblatt!$A$10,OR($J541&gt;=$E$8,$J541&gt;$E$10)),Basisblatt!$A$85,Basisblatt!$A$84),"")</f>
        <v/>
      </c>
      <c r="S541" s="145"/>
      <c r="T541" s="145"/>
      <c r="U541" s="145"/>
      <c r="V541" s="145"/>
      <c r="W541" s="178"/>
      <c r="X541" s="181"/>
      <c r="Y541" s="180" t="str">
        <f>IF(AND($AC541="x1",$L541=Basisblatt!$A$85),IF(OR($M541=Basisblatt!$A$38,AND($N541&lt;&gt;"",$N541&lt;=$AF541),$O541=Basisblatt!$A$43,AND($J541&lt;=$E$9,$P541=Basisblatt!$A$47))=TRUE,"ja","nein"),"")</f>
        <v/>
      </c>
      <c r="Z541" s="174"/>
      <c r="AA541" s="102" t="str">
        <f>IF(AND($AC541="x1",$R541=Basisblatt!$A$85),IF(OR(OR($S541=Basisblatt!$A$51,$S541=Basisblatt!$A$52,$S541=Basisblatt!$A$53,$S541=Basisblatt!$A$54,$S541=Basisblatt!$A$55),AND($T541&lt;&gt;"",$T541&lt;=AG541),AND(U541&lt;&gt;"",$U541&lt;=AH541),$V541=Basisblatt!$A568,$W541=Basisblatt!$A$47)=TRUE,"ja","nein"),"")</f>
        <v/>
      </c>
      <c r="AB541" s="102"/>
      <c r="AC541" s="175" t="str">
        <f t="shared" si="8"/>
        <v>x2</v>
      </c>
      <c r="AD541" s="161"/>
      <c r="AE541" s="19"/>
      <c r="AF541" s="106" t="str">
        <f>IF(AND($AC541="x1",$L541=Basisblatt!$A$85),VLOOKUP($G541,Basisblatt!$A$2:$B$5,2,FALSE),"")</f>
        <v/>
      </c>
      <c r="AG541" s="102" t="str">
        <f>IF(AND($AC541="x1",$R541=Basisblatt!$A$85),Basisblatt!$B$68,"")</f>
        <v/>
      </c>
      <c r="AH541" s="175" t="str">
        <f>IF(AND($AC541="x1",$R541=Basisblatt!$A$85),Basisblatt!$B$69,"")</f>
        <v/>
      </c>
    </row>
    <row r="542" spans="1:34" x14ac:dyDescent="0.25">
      <c r="A542" s="107" t="str">
        <f>IF($AC542="x2","",IF($AC542="x1",IF(OR($L542=Basisblatt!$A$84,$Y542="ja"),"ja","nein"),"N/A"))</f>
        <v/>
      </c>
      <c r="B542" s="192" t="str">
        <f>IF($AC542="x2","",IF($AC542="x1",IF(OR($R542=Basisblatt!$A$84,$AA542="ja"),"ja","nein"),"N/A"))</f>
        <v/>
      </c>
      <c r="C542" s="188"/>
      <c r="D542" s="194"/>
      <c r="E542" s="144"/>
      <c r="F542" s="144"/>
      <c r="G542" s="145"/>
      <c r="H542" s="145"/>
      <c r="I542" s="145"/>
      <c r="J542" s="186"/>
      <c r="K542" s="181"/>
      <c r="L542" s="180" t="str">
        <f>IF($AC542="x1",IF(AND($H542=Basisblatt!$A$11,$J542&gt;=$E$8),Basisblatt!$A$85,Basisblatt!$A$84),"")</f>
        <v/>
      </c>
      <c r="M542" s="145"/>
      <c r="N542" s="145"/>
      <c r="O542" s="145"/>
      <c r="P542" s="178"/>
      <c r="Q542" s="181"/>
      <c r="R542" s="180" t="str">
        <f>IF($AC542="x1",IF(AND($H542=Basisblatt!$A$10,OR($J542&gt;=$E$8,$J542&gt;$E$10)),Basisblatt!$A$85,Basisblatt!$A$84),"")</f>
        <v/>
      </c>
      <c r="S542" s="145"/>
      <c r="T542" s="145"/>
      <c r="U542" s="145"/>
      <c r="V542" s="145"/>
      <c r="W542" s="178"/>
      <c r="X542" s="181"/>
      <c r="Y542" s="180" t="str">
        <f>IF(AND($AC542="x1",$L542=Basisblatt!$A$85),IF(OR($M542=Basisblatt!$A$38,AND($N542&lt;&gt;"",$N542&lt;=$AF542),$O542=Basisblatt!$A$43,AND($J542&lt;=$E$9,$P542=Basisblatt!$A$47))=TRUE,"ja","nein"),"")</f>
        <v/>
      </c>
      <c r="Z542" s="174"/>
      <c r="AA542" s="102" t="str">
        <f>IF(AND($AC542="x1",$R542=Basisblatt!$A$85),IF(OR(OR($S542=Basisblatt!$A$51,$S542=Basisblatt!$A$52,$S542=Basisblatt!$A$53,$S542=Basisblatt!$A$54,$S542=Basisblatt!$A$55),AND($T542&lt;&gt;"",$T542&lt;=AG542),AND(U542&lt;&gt;"",$U542&lt;=AH542),$V542=Basisblatt!$A569,$W542=Basisblatt!$A$47)=TRUE,"ja","nein"),"")</f>
        <v/>
      </c>
      <c r="AB542" s="102"/>
      <c r="AC542" s="175" t="str">
        <f t="shared" si="8"/>
        <v>x2</v>
      </c>
      <c r="AD542" s="161"/>
      <c r="AE542" s="19"/>
      <c r="AF542" s="106" t="str">
        <f>IF(AND($AC542="x1",$L542=Basisblatt!$A$85),VLOOKUP($G542,Basisblatt!$A$2:$B$5,2,FALSE),"")</f>
        <v/>
      </c>
      <c r="AG542" s="102" t="str">
        <f>IF(AND($AC542="x1",$R542=Basisblatt!$A$85),Basisblatt!$B$68,"")</f>
        <v/>
      </c>
      <c r="AH542" s="175" t="str">
        <f>IF(AND($AC542="x1",$R542=Basisblatt!$A$85),Basisblatt!$B$69,"")</f>
        <v/>
      </c>
    </row>
    <row r="543" spans="1:34" x14ac:dyDescent="0.25">
      <c r="A543" s="107" t="str">
        <f>IF($AC543="x2","",IF($AC543="x1",IF(OR($L543=Basisblatt!$A$84,$Y543="ja"),"ja","nein"),"N/A"))</f>
        <v/>
      </c>
      <c r="B543" s="192" t="str">
        <f>IF($AC543="x2","",IF($AC543="x1",IF(OR($R543=Basisblatt!$A$84,$AA543="ja"),"ja","nein"),"N/A"))</f>
        <v/>
      </c>
      <c r="C543" s="188"/>
      <c r="D543" s="194"/>
      <c r="E543" s="144"/>
      <c r="F543" s="144"/>
      <c r="G543" s="145"/>
      <c r="H543" s="145"/>
      <c r="I543" s="145"/>
      <c r="J543" s="186"/>
      <c r="K543" s="181"/>
      <c r="L543" s="180" t="str">
        <f>IF($AC543="x1",IF(AND($H543=Basisblatt!$A$11,$J543&gt;=$E$8),Basisblatt!$A$85,Basisblatt!$A$84),"")</f>
        <v/>
      </c>
      <c r="M543" s="145"/>
      <c r="N543" s="145"/>
      <c r="O543" s="145"/>
      <c r="P543" s="178"/>
      <c r="Q543" s="181"/>
      <c r="R543" s="180" t="str">
        <f>IF($AC543="x1",IF(AND($H543=Basisblatt!$A$10,OR($J543&gt;=$E$8,$J543&gt;$E$10)),Basisblatt!$A$85,Basisblatt!$A$84),"")</f>
        <v/>
      </c>
      <c r="S543" s="145"/>
      <c r="T543" s="145"/>
      <c r="U543" s="145"/>
      <c r="V543" s="145"/>
      <c r="W543" s="178"/>
      <c r="X543" s="181"/>
      <c r="Y543" s="180" t="str">
        <f>IF(AND($AC543="x1",$L543=Basisblatt!$A$85),IF(OR($M543=Basisblatt!$A$38,AND($N543&lt;&gt;"",$N543&lt;=$AF543),$O543=Basisblatt!$A$43,AND($J543&lt;=$E$9,$P543=Basisblatt!$A$47))=TRUE,"ja","nein"),"")</f>
        <v/>
      </c>
      <c r="Z543" s="174"/>
      <c r="AA543" s="102" t="str">
        <f>IF(AND($AC543="x1",$R543=Basisblatt!$A$85),IF(OR(OR($S543=Basisblatt!$A$51,$S543=Basisblatt!$A$52,$S543=Basisblatt!$A$53,$S543=Basisblatt!$A$54,$S543=Basisblatt!$A$55),AND($T543&lt;&gt;"",$T543&lt;=AG543),AND(U543&lt;&gt;"",$U543&lt;=AH543),$V543=Basisblatt!$A570,$W543=Basisblatt!$A$47)=TRUE,"ja","nein"),"")</f>
        <v/>
      </c>
      <c r="AB543" s="102"/>
      <c r="AC543" s="175" t="str">
        <f t="shared" si="8"/>
        <v>x2</v>
      </c>
      <c r="AD543" s="161"/>
      <c r="AE543" s="19"/>
      <c r="AF543" s="106" t="str">
        <f>IF(AND($AC543="x1",$L543=Basisblatt!$A$85),VLOOKUP($G543,Basisblatt!$A$2:$B$5,2,FALSE),"")</f>
        <v/>
      </c>
      <c r="AG543" s="102" t="str">
        <f>IF(AND($AC543="x1",$R543=Basisblatt!$A$85),Basisblatt!$B$68,"")</f>
        <v/>
      </c>
      <c r="AH543" s="175" t="str">
        <f>IF(AND($AC543="x1",$R543=Basisblatt!$A$85),Basisblatt!$B$69,"")</f>
        <v/>
      </c>
    </row>
    <row r="544" spans="1:34" x14ac:dyDescent="0.25">
      <c r="A544" s="107" t="str">
        <f>IF($AC544="x2","",IF($AC544="x1",IF(OR($L544=Basisblatt!$A$84,$Y544="ja"),"ja","nein"),"N/A"))</f>
        <v/>
      </c>
      <c r="B544" s="192" t="str">
        <f>IF($AC544="x2","",IF($AC544="x1",IF(OR($R544=Basisblatt!$A$84,$AA544="ja"),"ja","nein"),"N/A"))</f>
        <v/>
      </c>
      <c r="C544" s="188"/>
      <c r="D544" s="194"/>
      <c r="E544" s="144"/>
      <c r="F544" s="144"/>
      <c r="G544" s="145"/>
      <c r="H544" s="145"/>
      <c r="I544" s="145"/>
      <c r="J544" s="186"/>
      <c r="K544" s="181"/>
      <c r="L544" s="180" t="str">
        <f>IF($AC544="x1",IF(AND($H544=Basisblatt!$A$11,$J544&gt;=$E$8),Basisblatt!$A$85,Basisblatt!$A$84),"")</f>
        <v/>
      </c>
      <c r="M544" s="145"/>
      <c r="N544" s="145"/>
      <c r="O544" s="145"/>
      <c r="P544" s="178"/>
      <c r="Q544" s="181"/>
      <c r="R544" s="180" t="str">
        <f>IF($AC544="x1",IF(AND($H544=Basisblatt!$A$10,OR($J544&gt;=$E$8,$J544&gt;$E$10)),Basisblatt!$A$85,Basisblatt!$A$84),"")</f>
        <v/>
      </c>
      <c r="S544" s="145"/>
      <c r="T544" s="145"/>
      <c r="U544" s="145"/>
      <c r="V544" s="145"/>
      <c r="W544" s="178"/>
      <c r="X544" s="181"/>
      <c r="Y544" s="180" t="str">
        <f>IF(AND($AC544="x1",$L544=Basisblatt!$A$85),IF(OR($M544=Basisblatt!$A$38,AND($N544&lt;&gt;"",$N544&lt;=$AF544),$O544=Basisblatt!$A$43,AND($J544&lt;=$E$9,$P544=Basisblatt!$A$47))=TRUE,"ja","nein"),"")</f>
        <v/>
      </c>
      <c r="Z544" s="174"/>
      <c r="AA544" s="102" t="str">
        <f>IF(AND($AC544="x1",$R544=Basisblatt!$A$85),IF(OR(OR($S544=Basisblatt!$A$51,$S544=Basisblatt!$A$52,$S544=Basisblatt!$A$53,$S544=Basisblatt!$A$54,$S544=Basisblatt!$A$55),AND($T544&lt;&gt;"",$T544&lt;=AG544),AND(U544&lt;&gt;"",$U544&lt;=AH544),$V544=Basisblatt!$A571,$W544=Basisblatt!$A$47)=TRUE,"ja","nein"),"")</f>
        <v/>
      </c>
      <c r="AB544" s="102"/>
      <c r="AC544" s="175" t="str">
        <f t="shared" si="8"/>
        <v>x2</v>
      </c>
      <c r="AD544" s="161"/>
      <c r="AE544" s="19"/>
      <c r="AF544" s="106" t="str">
        <f>IF(AND($AC544="x1",$L544=Basisblatt!$A$85),VLOOKUP($G544,Basisblatt!$A$2:$B$5,2,FALSE),"")</f>
        <v/>
      </c>
      <c r="AG544" s="102" t="str">
        <f>IF(AND($AC544="x1",$R544=Basisblatt!$A$85),Basisblatt!$B$68,"")</f>
        <v/>
      </c>
      <c r="AH544" s="175" t="str">
        <f>IF(AND($AC544="x1",$R544=Basisblatt!$A$85),Basisblatt!$B$69,"")</f>
        <v/>
      </c>
    </row>
    <row r="545" spans="1:34" x14ac:dyDescent="0.25">
      <c r="A545" s="107" t="str">
        <f>IF($AC545="x2","",IF($AC545="x1",IF(OR($L545=Basisblatt!$A$84,$Y545="ja"),"ja","nein"),"N/A"))</f>
        <v/>
      </c>
      <c r="B545" s="192" t="str">
        <f>IF($AC545="x2","",IF($AC545="x1",IF(OR($R545=Basisblatt!$A$84,$AA545="ja"),"ja","nein"),"N/A"))</f>
        <v/>
      </c>
      <c r="C545" s="188"/>
      <c r="D545" s="194"/>
      <c r="E545" s="144"/>
      <c r="F545" s="144"/>
      <c r="G545" s="145"/>
      <c r="H545" s="145"/>
      <c r="I545" s="145"/>
      <c r="J545" s="186"/>
      <c r="K545" s="181"/>
      <c r="L545" s="180" t="str">
        <f>IF($AC545="x1",IF(AND($H545=Basisblatt!$A$11,$J545&gt;=$E$8),Basisblatt!$A$85,Basisblatt!$A$84),"")</f>
        <v/>
      </c>
      <c r="M545" s="145"/>
      <c r="N545" s="145"/>
      <c r="O545" s="145"/>
      <c r="P545" s="178"/>
      <c r="Q545" s="181"/>
      <c r="R545" s="180" t="str">
        <f>IF($AC545="x1",IF(AND($H545=Basisblatt!$A$10,OR($J545&gt;=$E$8,$J545&gt;$E$10)),Basisblatt!$A$85,Basisblatt!$A$84),"")</f>
        <v/>
      </c>
      <c r="S545" s="145"/>
      <c r="T545" s="145"/>
      <c r="U545" s="145"/>
      <c r="V545" s="145"/>
      <c r="W545" s="178"/>
      <c r="X545" s="181"/>
      <c r="Y545" s="180" t="str">
        <f>IF(AND($AC545="x1",$L545=Basisblatt!$A$85),IF(OR($M545=Basisblatt!$A$38,AND($N545&lt;&gt;"",$N545&lt;=$AF545),$O545=Basisblatt!$A$43,AND($J545&lt;=$E$9,$P545=Basisblatt!$A$47))=TRUE,"ja","nein"),"")</f>
        <v/>
      </c>
      <c r="Z545" s="174"/>
      <c r="AA545" s="102" t="str">
        <f>IF(AND($AC545="x1",$R545=Basisblatt!$A$85),IF(OR(OR($S545=Basisblatt!$A$51,$S545=Basisblatt!$A$52,$S545=Basisblatt!$A$53,$S545=Basisblatt!$A$54,$S545=Basisblatt!$A$55),AND($T545&lt;&gt;"",$T545&lt;=AG545),AND(U545&lt;&gt;"",$U545&lt;=AH545),$V545=Basisblatt!$A572,$W545=Basisblatt!$A$47)=TRUE,"ja","nein"),"")</f>
        <v/>
      </c>
      <c r="AB545" s="102"/>
      <c r="AC545" s="175" t="str">
        <f t="shared" si="8"/>
        <v>x2</v>
      </c>
      <c r="AD545" s="161"/>
      <c r="AE545" s="19"/>
      <c r="AF545" s="106" t="str">
        <f>IF(AND($AC545="x1",$L545=Basisblatt!$A$85),VLOOKUP($G545,Basisblatt!$A$2:$B$5,2,FALSE),"")</f>
        <v/>
      </c>
      <c r="AG545" s="102" t="str">
        <f>IF(AND($AC545="x1",$R545=Basisblatt!$A$85),Basisblatt!$B$68,"")</f>
        <v/>
      </c>
      <c r="AH545" s="175" t="str">
        <f>IF(AND($AC545="x1",$R545=Basisblatt!$A$85),Basisblatt!$B$69,"")</f>
        <v/>
      </c>
    </row>
    <row r="546" spans="1:34" x14ac:dyDescent="0.25">
      <c r="A546" s="107" t="str">
        <f>IF($AC546="x2","",IF($AC546="x1",IF(OR($L546=Basisblatt!$A$84,$Y546="ja"),"ja","nein"),"N/A"))</f>
        <v/>
      </c>
      <c r="B546" s="192" t="str">
        <f>IF($AC546="x2","",IF($AC546="x1",IF(OR($R546=Basisblatt!$A$84,$AA546="ja"),"ja","nein"),"N/A"))</f>
        <v/>
      </c>
      <c r="C546" s="188"/>
      <c r="D546" s="194"/>
      <c r="E546" s="144"/>
      <c r="F546" s="144"/>
      <c r="G546" s="145"/>
      <c r="H546" s="145"/>
      <c r="I546" s="145"/>
      <c r="J546" s="186"/>
      <c r="K546" s="181"/>
      <c r="L546" s="180" t="str">
        <f>IF($AC546="x1",IF(AND($H546=Basisblatt!$A$11,$J546&gt;=$E$8),Basisblatt!$A$85,Basisblatt!$A$84),"")</f>
        <v/>
      </c>
      <c r="M546" s="145"/>
      <c r="N546" s="145"/>
      <c r="O546" s="145"/>
      <c r="P546" s="178"/>
      <c r="Q546" s="181"/>
      <c r="R546" s="180" t="str">
        <f>IF($AC546="x1",IF(AND($H546=Basisblatt!$A$10,OR($J546&gt;=$E$8,$J546&gt;$E$10)),Basisblatt!$A$85,Basisblatt!$A$84),"")</f>
        <v/>
      </c>
      <c r="S546" s="145"/>
      <c r="T546" s="145"/>
      <c r="U546" s="145"/>
      <c r="V546" s="145"/>
      <c r="W546" s="178"/>
      <c r="X546" s="181"/>
      <c r="Y546" s="180" t="str">
        <f>IF(AND($AC546="x1",$L546=Basisblatt!$A$85),IF(OR($M546=Basisblatt!$A$38,AND($N546&lt;&gt;"",$N546&lt;=$AF546),$O546=Basisblatt!$A$43,AND($J546&lt;=$E$9,$P546=Basisblatt!$A$47))=TRUE,"ja","nein"),"")</f>
        <v/>
      </c>
      <c r="Z546" s="174"/>
      <c r="AA546" s="102" t="str">
        <f>IF(AND($AC546="x1",$R546=Basisblatt!$A$85),IF(OR(OR($S546=Basisblatt!$A$51,$S546=Basisblatt!$A$52,$S546=Basisblatt!$A$53,$S546=Basisblatt!$A$54,$S546=Basisblatt!$A$55),AND($T546&lt;&gt;"",$T546&lt;=AG546),AND(U546&lt;&gt;"",$U546&lt;=AH546),$V546=Basisblatt!$A573,$W546=Basisblatt!$A$47)=TRUE,"ja","nein"),"")</f>
        <v/>
      </c>
      <c r="AB546" s="102"/>
      <c r="AC546" s="175" t="str">
        <f t="shared" si="8"/>
        <v>x2</v>
      </c>
      <c r="AD546" s="161"/>
      <c r="AE546" s="19"/>
      <c r="AF546" s="106" t="str">
        <f>IF(AND($AC546="x1",$L546=Basisblatt!$A$85),VLOOKUP($G546,Basisblatt!$A$2:$B$5,2,FALSE),"")</f>
        <v/>
      </c>
      <c r="AG546" s="102" t="str">
        <f>IF(AND($AC546="x1",$R546=Basisblatt!$A$85),Basisblatt!$B$68,"")</f>
        <v/>
      </c>
      <c r="AH546" s="175" t="str">
        <f>IF(AND($AC546="x1",$R546=Basisblatt!$A$85),Basisblatt!$B$69,"")</f>
        <v/>
      </c>
    </row>
    <row r="547" spans="1:34" x14ac:dyDescent="0.25">
      <c r="A547" s="107" t="str">
        <f>IF($AC547="x2","",IF($AC547="x1",IF(OR($L547=Basisblatt!$A$84,$Y547="ja"),"ja","nein"),"N/A"))</f>
        <v/>
      </c>
      <c r="B547" s="192" t="str">
        <f>IF($AC547="x2","",IF($AC547="x1",IF(OR($R547=Basisblatt!$A$84,$AA547="ja"),"ja","nein"),"N/A"))</f>
        <v/>
      </c>
      <c r="C547" s="188"/>
      <c r="D547" s="194"/>
      <c r="E547" s="144"/>
      <c r="F547" s="144"/>
      <c r="G547" s="145"/>
      <c r="H547" s="145"/>
      <c r="I547" s="145"/>
      <c r="J547" s="186"/>
      <c r="K547" s="181"/>
      <c r="L547" s="180" t="str">
        <f>IF($AC547="x1",IF(AND($H547=Basisblatt!$A$11,$J547&gt;=$E$8),Basisblatt!$A$85,Basisblatt!$A$84),"")</f>
        <v/>
      </c>
      <c r="M547" s="145"/>
      <c r="N547" s="145"/>
      <c r="O547" s="145"/>
      <c r="P547" s="178"/>
      <c r="Q547" s="181"/>
      <c r="R547" s="180" t="str">
        <f>IF($AC547="x1",IF(AND($H547=Basisblatt!$A$10,OR($J547&gt;=$E$8,$J547&gt;$E$10)),Basisblatt!$A$85,Basisblatt!$A$84),"")</f>
        <v/>
      </c>
      <c r="S547" s="145"/>
      <c r="T547" s="145"/>
      <c r="U547" s="145"/>
      <c r="V547" s="145"/>
      <c r="W547" s="178"/>
      <c r="X547" s="181"/>
      <c r="Y547" s="180" t="str">
        <f>IF(AND($AC547="x1",$L547=Basisblatt!$A$85),IF(OR($M547=Basisblatt!$A$38,AND($N547&lt;&gt;"",$N547&lt;=$AF547),$O547=Basisblatt!$A$43,AND($J547&lt;=$E$9,$P547=Basisblatt!$A$47))=TRUE,"ja","nein"),"")</f>
        <v/>
      </c>
      <c r="Z547" s="174"/>
      <c r="AA547" s="102" t="str">
        <f>IF(AND($AC547="x1",$R547=Basisblatt!$A$85),IF(OR(OR($S547=Basisblatt!$A$51,$S547=Basisblatt!$A$52,$S547=Basisblatt!$A$53,$S547=Basisblatt!$A$54,$S547=Basisblatt!$A$55),AND($T547&lt;&gt;"",$T547&lt;=AG547),AND(U547&lt;&gt;"",$U547&lt;=AH547),$V547=Basisblatt!$A574,$W547=Basisblatt!$A$47)=TRUE,"ja","nein"),"")</f>
        <v/>
      </c>
      <c r="AB547" s="102"/>
      <c r="AC547" s="175" t="str">
        <f t="shared" si="8"/>
        <v>x2</v>
      </c>
      <c r="AD547" s="161"/>
      <c r="AE547" s="19"/>
      <c r="AF547" s="106" t="str">
        <f>IF(AND($AC547="x1",$L547=Basisblatt!$A$85),VLOOKUP($G547,Basisblatt!$A$2:$B$5,2,FALSE),"")</f>
        <v/>
      </c>
      <c r="AG547" s="102" t="str">
        <f>IF(AND($AC547="x1",$R547=Basisblatt!$A$85),Basisblatt!$B$68,"")</f>
        <v/>
      </c>
      <c r="AH547" s="175" t="str">
        <f>IF(AND($AC547="x1",$R547=Basisblatt!$A$85),Basisblatt!$B$69,"")</f>
        <v/>
      </c>
    </row>
    <row r="548" spans="1:34" x14ac:dyDescent="0.25">
      <c r="A548" s="107" t="str">
        <f>IF($AC548="x2","",IF($AC548="x1",IF(OR($L548=Basisblatt!$A$84,$Y548="ja"),"ja","nein"),"N/A"))</f>
        <v/>
      </c>
      <c r="B548" s="192" t="str">
        <f>IF($AC548="x2","",IF($AC548="x1",IF(OR($R548=Basisblatt!$A$84,$AA548="ja"),"ja","nein"),"N/A"))</f>
        <v/>
      </c>
      <c r="C548" s="188"/>
      <c r="D548" s="194"/>
      <c r="E548" s="144"/>
      <c r="F548" s="144"/>
      <c r="G548" s="145"/>
      <c r="H548" s="145"/>
      <c r="I548" s="145"/>
      <c r="J548" s="186"/>
      <c r="K548" s="181"/>
      <c r="L548" s="180" t="str">
        <f>IF($AC548="x1",IF(AND($H548=Basisblatt!$A$11,$J548&gt;=$E$8),Basisblatt!$A$85,Basisblatt!$A$84),"")</f>
        <v/>
      </c>
      <c r="M548" s="145"/>
      <c r="N548" s="145"/>
      <c r="O548" s="145"/>
      <c r="P548" s="178"/>
      <c r="Q548" s="181"/>
      <c r="R548" s="180" t="str">
        <f>IF($AC548="x1",IF(AND($H548=Basisblatt!$A$10,OR($J548&gt;=$E$8,$J548&gt;$E$10)),Basisblatt!$A$85,Basisblatt!$A$84),"")</f>
        <v/>
      </c>
      <c r="S548" s="145"/>
      <c r="T548" s="145"/>
      <c r="U548" s="145"/>
      <c r="V548" s="145"/>
      <c r="W548" s="178"/>
      <c r="X548" s="181"/>
      <c r="Y548" s="180" t="str">
        <f>IF(AND($AC548="x1",$L548=Basisblatt!$A$85),IF(OR($M548=Basisblatt!$A$38,AND($N548&lt;&gt;"",$N548&lt;=$AF548),$O548=Basisblatt!$A$43,AND($J548&lt;=$E$9,$P548=Basisblatt!$A$47))=TRUE,"ja","nein"),"")</f>
        <v/>
      </c>
      <c r="Z548" s="174"/>
      <c r="AA548" s="102" t="str">
        <f>IF(AND($AC548="x1",$R548=Basisblatt!$A$85),IF(OR(OR($S548=Basisblatt!$A$51,$S548=Basisblatt!$A$52,$S548=Basisblatt!$A$53,$S548=Basisblatt!$A$54,$S548=Basisblatt!$A$55),AND($T548&lt;&gt;"",$T548&lt;=AG548),AND(U548&lt;&gt;"",$U548&lt;=AH548),$V548=Basisblatt!$A575,$W548=Basisblatt!$A$47)=TRUE,"ja","nein"),"")</f>
        <v/>
      </c>
      <c r="AB548" s="102"/>
      <c r="AC548" s="175" t="str">
        <f t="shared" si="8"/>
        <v>x2</v>
      </c>
      <c r="AD548" s="161"/>
      <c r="AE548" s="19"/>
      <c r="AF548" s="106" t="str">
        <f>IF(AND($AC548="x1",$L548=Basisblatt!$A$85),VLOOKUP($G548,Basisblatt!$A$2:$B$5,2,FALSE),"")</f>
        <v/>
      </c>
      <c r="AG548" s="102" t="str">
        <f>IF(AND($AC548="x1",$R548=Basisblatt!$A$85),Basisblatt!$B$68,"")</f>
        <v/>
      </c>
      <c r="AH548" s="175" t="str">
        <f>IF(AND($AC548="x1",$R548=Basisblatt!$A$85),Basisblatt!$B$69,"")</f>
        <v/>
      </c>
    </row>
    <row r="549" spans="1:34" x14ac:dyDescent="0.25">
      <c r="A549" s="107" t="str">
        <f>IF($AC549="x2","",IF($AC549="x1",IF(OR($L549=Basisblatt!$A$84,$Y549="ja"),"ja","nein"),"N/A"))</f>
        <v/>
      </c>
      <c r="B549" s="192" t="str">
        <f>IF($AC549="x2","",IF($AC549="x1",IF(OR($R549=Basisblatt!$A$84,$AA549="ja"),"ja","nein"),"N/A"))</f>
        <v/>
      </c>
      <c r="C549" s="188"/>
      <c r="D549" s="194"/>
      <c r="E549" s="144"/>
      <c r="F549" s="144"/>
      <c r="G549" s="145"/>
      <c r="H549" s="145"/>
      <c r="I549" s="145"/>
      <c r="J549" s="186"/>
      <c r="K549" s="181"/>
      <c r="L549" s="180" t="str">
        <f>IF($AC549="x1",IF(AND($H549=Basisblatt!$A$11,$J549&gt;=$E$8),Basisblatt!$A$85,Basisblatt!$A$84),"")</f>
        <v/>
      </c>
      <c r="M549" s="145"/>
      <c r="N549" s="145"/>
      <c r="O549" s="145"/>
      <c r="P549" s="178"/>
      <c r="Q549" s="181"/>
      <c r="R549" s="180" t="str">
        <f>IF($AC549="x1",IF(AND($H549=Basisblatt!$A$10,OR($J549&gt;=$E$8,$J549&gt;$E$10)),Basisblatt!$A$85,Basisblatt!$A$84),"")</f>
        <v/>
      </c>
      <c r="S549" s="145"/>
      <c r="T549" s="145"/>
      <c r="U549" s="145"/>
      <c r="V549" s="145"/>
      <c r="W549" s="178"/>
      <c r="X549" s="181"/>
      <c r="Y549" s="180" t="str">
        <f>IF(AND($AC549="x1",$L549=Basisblatt!$A$85),IF(OR($M549=Basisblatt!$A$38,AND($N549&lt;&gt;"",$N549&lt;=$AF549),$O549=Basisblatt!$A$43,AND($J549&lt;=$E$9,$P549=Basisblatt!$A$47))=TRUE,"ja","nein"),"")</f>
        <v/>
      </c>
      <c r="Z549" s="174"/>
      <c r="AA549" s="102" t="str">
        <f>IF(AND($AC549="x1",$R549=Basisblatt!$A$85),IF(OR(OR($S549=Basisblatt!$A$51,$S549=Basisblatt!$A$52,$S549=Basisblatt!$A$53,$S549=Basisblatt!$A$54,$S549=Basisblatt!$A$55),AND($T549&lt;&gt;"",$T549&lt;=AG549),AND(U549&lt;&gt;"",$U549&lt;=AH549),$V549=Basisblatt!$A576,$W549=Basisblatt!$A$47)=TRUE,"ja","nein"),"")</f>
        <v/>
      </c>
      <c r="AB549" s="102"/>
      <c r="AC549" s="175" t="str">
        <f t="shared" si="8"/>
        <v>x2</v>
      </c>
      <c r="AD549" s="161"/>
      <c r="AE549" s="19"/>
      <c r="AF549" s="106" t="str">
        <f>IF(AND($AC549="x1",$L549=Basisblatt!$A$85),VLOOKUP($G549,Basisblatt!$A$2:$B$5,2,FALSE),"")</f>
        <v/>
      </c>
      <c r="AG549" s="102" t="str">
        <f>IF(AND($AC549="x1",$R549=Basisblatt!$A$85),Basisblatt!$B$68,"")</f>
        <v/>
      </c>
      <c r="AH549" s="175" t="str">
        <f>IF(AND($AC549="x1",$R549=Basisblatt!$A$85),Basisblatt!$B$69,"")</f>
        <v/>
      </c>
    </row>
    <row r="550" spans="1:34" x14ac:dyDescent="0.25">
      <c r="A550" s="107" t="str">
        <f>IF($AC550="x2","",IF($AC550="x1",IF(OR($L550=Basisblatt!$A$84,$Y550="ja"),"ja","nein"),"N/A"))</f>
        <v/>
      </c>
      <c r="B550" s="192" t="str">
        <f>IF($AC550="x2","",IF($AC550="x1",IF(OR($R550=Basisblatt!$A$84,$AA550="ja"),"ja","nein"),"N/A"))</f>
        <v/>
      </c>
      <c r="C550" s="188"/>
      <c r="D550" s="194"/>
      <c r="E550" s="144"/>
      <c r="F550" s="144"/>
      <c r="G550" s="145"/>
      <c r="H550" s="145"/>
      <c r="I550" s="145"/>
      <c r="J550" s="186"/>
      <c r="K550" s="181"/>
      <c r="L550" s="180" t="str">
        <f>IF($AC550="x1",IF(AND($H550=Basisblatt!$A$11,$J550&gt;=$E$8),Basisblatt!$A$85,Basisblatt!$A$84),"")</f>
        <v/>
      </c>
      <c r="M550" s="145"/>
      <c r="N550" s="145"/>
      <c r="O550" s="145"/>
      <c r="P550" s="178"/>
      <c r="Q550" s="181"/>
      <c r="R550" s="180" t="str">
        <f>IF($AC550="x1",IF(AND($H550=Basisblatt!$A$10,OR($J550&gt;=$E$8,$J550&gt;$E$10)),Basisblatt!$A$85,Basisblatt!$A$84),"")</f>
        <v/>
      </c>
      <c r="S550" s="145"/>
      <c r="T550" s="145"/>
      <c r="U550" s="145"/>
      <c r="V550" s="145"/>
      <c r="W550" s="178"/>
      <c r="X550" s="181"/>
      <c r="Y550" s="180" t="str">
        <f>IF(AND($AC550="x1",$L550=Basisblatt!$A$85),IF(OR($M550=Basisblatt!$A$38,AND($N550&lt;&gt;"",$N550&lt;=$AF550),$O550=Basisblatt!$A$43,AND($J550&lt;=$E$9,$P550=Basisblatt!$A$47))=TRUE,"ja","nein"),"")</f>
        <v/>
      </c>
      <c r="Z550" s="174"/>
      <c r="AA550" s="102" t="str">
        <f>IF(AND($AC550="x1",$R550=Basisblatt!$A$85),IF(OR(OR($S550=Basisblatt!$A$51,$S550=Basisblatt!$A$52,$S550=Basisblatt!$A$53,$S550=Basisblatt!$A$54,$S550=Basisblatt!$A$55),AND($T550&lt;&gt;"",$T550&lt;=AG550),AND(U550&lt;&gt;"",$U550&lt;=AH550),$V550=Basisblatt!$A577,$W550=Basisblatt!$A$47)=TRUE,"ja","nein"),"")</f>
        <v/>
      </c>
      <c r="AB550" s="102"/>
      <c r="AC550" s="175" t="str">
        <f t="shared" si="8"/>
        <v>x2</v>
      </c>
      <c r="AD550" s="161"/>
      <c r="AE550" s="19"/>
      <c r="AF550" s="106" t="str">
        <f>IF(AND($AC550="x1",$L550=Basisblatt!$A$85),VLOOKUP($G550,Basisblatt!$A$2:$B$5,2,FALSE),"")</f>
        <v/>
      </c>
      <c r="AG550" s="102" t="str">
        <f>IF(AND($AC550="x1",$R550=Basisblatt!$A$85),Basisblatt!$B$68,"")</f>
        <v/>
      </c>
      <c r="AH550" s="175" t="str">
        <f>IF(AND($AC550="x1",$R550=Basisblatt!$A$85),Basisblatt!$B$69,"")</f>
        <v/>
      </c>
    </row>
    <row r="551" spans="1:34" x14ac:dyDescent="0.25">
      <c r="A551" s="107" t="str">
        <f>IF($AC551="x2","",IF($AC551="x1",IF(OR($L551=Basisblatt!$A$84,$Y551="ja"),"ja","nein"),"N/A"))</f>
        <v/>
      </c>
      <c r="B551" s="192" t="str">
        <f>IF($AC551="x2","",IF($AC551="x1",IF(OR($R551=Basisblatt!$A$84,$AA551="ja"),"ja","nein"),"N/A"))</f>
        <v/>
      </c>
      <c r="C551" s="188"/>
      <c r="D551" s="194"/>
      <c r="E551" s="144"/>
      <c r="F551" s="144"/>
      <c r="G551" s="145"/>
      <c r="H551" s="145"/>
      <c r="I551" s="145"/>
      <c r="J551" s="186"/>
      <c r="K551" s="181"/>
      <c r="L551" s="180" t="str">
        <f>IF($AC551="x1",IF(AND($H551=Basisblatt!$A$11,$J551&gt;=$E$8),Basisblatt!$A$85,Basisblatt!$A$84),"")</f>
        <v/>
      </c>
      <c r="M551" s="145"/>
      <c r="N551" s="145"/>
      <c r="O551" s="145"/>
      <c r="P551" s="178"/>
      <c r="Q551" s="181"/>
      <c r="R551" s="180" t="str">
        <f>IF($AC551="x1",IF(AND($H551=Basisblatt!$A$10,OR($J551&gt;=$E$8,$J551&gt;$E$10)),Basisblatt!$A$85,Basisblatt!$A$84),"")</f>
        <v/>
      </c>
      <c r="S551" s="145"/>
      <c r="T551" s="145"/>
      <c r="U551" s="145"/>
      <c r="V551" s="145"/>
      <c r="W551" s="178"/>
      <c r="X551" s="181"/>
      <c r="Y551" s="180" t="str">
        <f>IF(AND($AC551="x1",$L551=Basisblatt!$A$85),IF(OR($M551=Basisblatt!$A$38,AND($N551&lt;&gt;"",$N551&lt;=$AF551),$O551=Basisblatt!$A$43,AND($J551&lt;=$E$9,$P551=Basisblatt!$A$47))=TRUE,"ja","nein"),"")</f>
        <v/>
      </c>
      <c r="Z551" s="174"/>
      <c r="AA551" s="102" t="str">
        <f>IF(AND($AC551="x1",$R551=Basisblatt!$A$85),IF(OR(OR($S551=Basisblatt!$A$51,$S551=Basisblatt!$A$52,$S551=Basisblatt!$A$53,$S551=Basisblatt!$A$54,$S551=Basisblatt!$A$55),AND($T551&lt;&gt;"",$T551&lt;=AG551),AND(U551&lt;&gt;"",$U551&lt;=AH551),$V551=Basisblatt!$A578,$W551=Basisblatt!$A$47)=TRUE,"ja","nein"),"")</f>
        <v/>
      </c>
      <c r="AB551" s="102"/>
      <c r="AC551" s="175" t="str">
        <f t="shared" si="8"/>
        <v>x2</v>
      </c>
      <c r="AD551" s="161"/>
      <c r="AE551" s="19"/>
      <c r="AF551" s="106" t="str">
        <f>IF(AND($AC551="x1",$L551=Basisblatt!$A$85),VLOOKUP($G551,Basisblatt!$A$2:$B$5,2,FALSE),"")</f>
        <v/>
      </c>
      <c r="AG551" s="102" t="str">
        <f>IF(AND($AC551="x1",$R551=Basisblatt!$A$85),Basisblatt!$B$68,"")</f>
        <v/>
      </c>
      <c r="AH551" s="175" t="str">
        <f>IF(AND($AC551="x1",$R551=Basisblatt!$A$85),Basisblatt!$B$69,"")</f>
        <v/>
      </c>
    </row>
    <row r="552" spans="1:34" x14ac:dyDescent="0.25">
      <c r="A552" s="107" t="str">
        <f>IF($AC552="x2","",IF($AC552="x1",IF(OR($L552=Basisblatt!$A$84,$Y552="ja"),"ja","nein"),"N/A"))</f>
        <v/>
      </c>
      <c r="B552" s="192" t="str">
        <f>IF($AC552="x2","",IF($AC552="x1",IF(OR($R552=Basisblatt!$A$84,$AA552="ja"),"ja","nein"),"N/A"))</f>
        <v/>
      </c>
      <c r="C552" s="188"/>
      <c r="D552" s="194"/>
      <c r="E552" s="144"/>
      <c r="F552" s="144"/>
      <c r="G552" s="145"/>
      <c r="H552" s="145"/>
      <c r="I552" s="145"/>
      <c r="J552" s="186"/>
      <c r="K552" s="181"/>
      <c r="L552" s="180" t="str">
        <f>IF($AC552="x1",IF(AND($H552=Basisblatt!$A$11,$J552&gt;=$E$8),Basisblatt!$A$85,Basisblatt!$A$84),"")</f>
        <v/>
      </c>
      <c r="M552" s="145"/>
      <c r="N552" s="145"/>
      <c r="O552" s="145"/>
      <c r="P552" s="178"/>
      <c r="Q552" s="181"/>
      <c r="R552" s="180" t="str">
        <f>IF($AC552="x1",IF(AND($H552=Basisblatt!$A$10,OR($J552&gt;=$E$8,$J552&gt;$E$10)),Basisblatt!$A$85,Basisblatt!$A$84),"")</f>
        <v/>
      </c>
      <c r="S552" s="145"/>
      <c r="T552" s="145"/>
      <c r="U552" s="145"/>
      <c r="V552" s="145"/>
      <c r="W552" s="178"/>
      <c r="X552" s="181"/>
      <c r="Y552" s="180" t="str">
        <f>IF(AND($AC552="x1",$L552=Basisblatt!$A$85),IF(OR($M552=Basisblatt!$A$38,AND($N552&lt;&gt;"",$N552&lt;=$AF552),$O552=Basisblatt!$A$43,AND($J552&lt;=$E$9,$P552=Basisblatt!$A$47))=TRUE,"ja","nein"),"")</f>
        <v/>
      </c>
      <c r="Z552" s="174"/>
      <c r="AA552" s="102" t="str">
        <f>IF(AND($AC552="x1",$R552=Basisblatt!$A$85),IF(OR(OR($S552=Basisblatt!$A$51,$S552=Basisblatt!$A$52,$S552=Basisblatt!$A$53,$S552=Basisblatt!$A$54,$S552=Basisblatt!$A$55),AND($T552&lt;&gt;"",$T552&lt;=AG552),AND(U552&lt;&gt;"",$U552&lt;=AH552),$V552=Basisblatt!$A579,$W552=Basisblatt!$A$47)=TRUE,"ja","nein"),"")</f>
        <v/>
      </c>
      <c r="AB552" s="102"/>
      <c r="AC552" s="175" t="str">
        <f t="shared" si="8"/>
        <v>x2</v>
      </c>
      <c r="AD552" s="161"/>
      <c r="AE552" s="19"/>
      <c r="AF552" s="106" t="str">
        <f>IF(AND($AC552="x1",$L552=Basisblatt!$A$85),VLOOKUP($G552,Basisblatt!$A$2:$B$5,2,FALSE),"")</f>
        <v/>
      </c>
      <c r="AG552" s="102" t="str">
        <f>IF(AND($AC552="x1",$R552=Basisblatt!$A$85),Basisblatt!$B$68,"")</f>
        <v/>
      </c>
      <c r="AH552" s="175" t="str">
        <f>IF(AND($AC552="x1",$R552=Basisblatt!$A$85),Basisblatt!$B$69,"")</f>
        <v/>
      </c>
    </row>
    <row r="553" spans="1:34" x14ac:dyDescent="0.25">
      <c r="A553" s="107" t="str">
        <f>IF($AC553="x2","",IF($AC553="x1",IF(OR($L553=Basisblatt!$A$84,$Y553="ja"),"ja","nein"),"N/A"))</f>
        <v/>
      </c>
      <c r="B553" s="192" t="str">
        <f>IF($AC553="x2","",IF($AC553="x1",IF(OR($R553=Basisblatt!$A$84,$AA553="ja"),"ja","nein"),"N/A"))</f>
        <v/>
      </c>
      <c r="C553" s="188"/>
      <c r="D553" s="194"/>
      <c r="E553" s="144"/>
      <c r="F553" s="144"/>
      <c r="G553" s="145"/>
      <c r="H553" s="145"/>
      <c r="I553" s="145"/>
      <c r="J553" s="186"/>
      <c r="K553" s="181"/>
      <c r="L553" s="180" t="str">
        <f>IF($AC553="x1",IF(AND($H553=Basisblatt!$A$11,$J553&gt;=$E$8),Basisblatt!$A$85,Basisblatt!$A$84),"")</f>
        <v/>
      </c>
      <c r="M553" s="145"/>
      <c r="N553" s="145"/>
      <c r="O553" s="145"/>
      <c r="P553" s="178"/>
      <c r="Q553" s="181"/>
      <c r="R553" s="180" t="str">
        <f>IF($AC553="x1",IF(AND($H553=Basisblatt!$A$10,OR($J553&gt;=$E$8,$J553&gt;$E$10)),Basisblatt!$A$85,Basisblatt!$A$84),"")</f>
        <v/>
      </c>
      <c r="S553" s="145"/>
      <c r="T553" s="145"/>
      <c r="U553" s="145"/>
      <c r="V553" s="145"/>
      <c r="W553" s="178"/>
      <c r="X553" s="181"/>
      <c r="Y553" s="180" t="str">
        <f>IF(AND($AC553="x1",$L553=Basisblatt!$A$85),IF(OR($M553=Basisblatt!$A$38,AND($N553&lt;&gt;"",$N553&lt;=$AF553),$O553=Basisblatt!$A$43,AND($J553&lt;=$E$9,$P553=Basisblatt!$A$47))=TRUE,"ja","nein"),"")</f>
        <v/>
      </c>
      <c r="Z553" s="174"/>
      <c r="AA553" s="102" t="str">
        <f>IF(AND($AC553="x1",$R553=Basisblatt!$A$85),IF(OR(OR($S553=Basisblatt!$A$51,$S553=Basisblatt!$A$52,$S553=Basisblatt!$A$53,$S553=Basisblatt!$A$54,$S553=Basisblatt!$A$55),AND($T553&lt;&gt;"",$T553&lt;=AG553),AND(U553&lt;&gt;"",$U553&lt;=AH553),$V553=Basisblatt!$A580,$W553=Basisblatt!$A$47)=TRUE,"ja","nein"),"")</f>
        <v/>
      </c>
      <c r="AB553" s="102"/>
      <c r="AC553" s="175" t="str">
        <f t="shared" si="8"/>
        <v>x2</v>
      </c>
      <c r="AD553" s="161"/>
      <c r="AE553" s="19"/>
      <c r="AF553" s="106" t="str">
        <f>IF(AND($AC553="x1",$L553=Basisblatt!$A$85),VLOOKUP($G553,Basisblatt!$A$2:$B$5,2,FALSE),"")</f>
        <v/>
      </c>
      <c r="AG553" s="102" t="str">
        <f>IF(AND($AC553="x1",$R553=Basisblatt!$A$85),Basisblatt!$B$68,"")</f>
        <v/>
      </c>
      <c r="AH553" s="175" t="str">
        <f>IF(AND($AC553="x1",$R553=Basisblatt!$A$85),Basisblatt!$B$69,"")</f>
        <v/>
      </c>
    </row>
    <row r="554" spans="1:34" x14ac:dyDescent="0.25">
      <c r="A554" s="107" t="str">
        <f>IF($AC554="x2","",IF($AC554="x1",IF(OR($L554=Basisblatt!$A$84,$Y554="ja"),"ja","nein"),"N/A"))</f>
        <v/>
      </c>
      <c r="B554" s="192" t="str">
        <f>IF($AC554="x2","",IF($AC554="x1",IF(OR($R554=Basisblatt!$A$84,$AA554="ja"),"ja","nein"),"N/A"))</f>
        <v/>
      </c>
      <c r="C554" s="188"/>
      <c r="D554" s="194"/>
      <c r="E554" s="144"/>
      <c r="F554" s="144"/>
      <c r="G554" s="145"/>
      <c r="H554" s="145"/>
      <c r="I554" s="145"/>
      <c r="J554" s="186"/>
      <c r="K554" s="181"/>
      <c r="L554" s="180" t="str">
        <f>IF($AC554="x1",IF(AND($H554=Basisblatt!$A$11,$J554&gt;=$E$8),Basisblatt!$A$85,Basisblatt!$A$84),"")</f>
        <v/>
      </c>
      <c r="M554" s="145"/>
      <c r="N554" s="145"/>
      <c r="O554" s="145"/>
      <c r="P554" s="178"/>
      <c r="Q554" s="181"/>
      <c r="R554" s="180" t="str">
        <f>IF($AC554="x1",IF(AND($H554=Basisblatt!$A$10,OR($J554&gt;=$E$8,$J554&gt;$E$10)),Basisblatt!$A$85,Basisblatt!$A$84),"")</f>
        <v/>
      </c>
      <c r="S554" s="145"/>
      <c r="T554" s="145"/>
      <c r="U554" s="145"/>
      <c r="V554" s="145"/>
      <c r="W554" s="178"/>
      <c r="X554" s="181"/>
      <c r="Y554" s="180" t="str">
        <f>IF(AND($AC554="x1",$L554=Basisblatt!$A$85),IF(OR($M554=Basisblatt!$A$38,AND($N554&lt;&gt;"",$N554&lt;=$AF554),$O554=Basisblatt!$A$43,AND($J554&lt;=$E$9,$P554=Basisblatt!$A$47))=TRUE,"ja","nein"),"")</f>
        <v/>
      </c>
      <c r="Z554" s="174"/>
      <c r="AA554" s="102" t="str">
        <f>IF(AND($AC554="x1",$R554=Basisblatt!$A$85),IF(OR(OR($S554=Basisblatt!$A$51,$S554=Basisblatt!$A$52,$S554=Basisblatt!$A$53,$S554=Basisblatt!$A$54,$S554=Basisblatt!$A$55),AND($T554&lt;&gt;"",$T554&lt;=AG554),AND(U554&lt;&gt;"",$U554&lt;=AH554),$V554=Basisblatt!$A581,$W554=Basisblatt!$A$47)=TRUE,"ja","nein"),"")</f>
        <v/>
      </c>
      <c r="AB554" s="102"/>
      <c r="AC554" s="175" t="str">
        <f t="shared" si="8"/>
        <v>x2</v>
      </c>
      <c r="AD554" s="161"/>
      <c r="AE554" s="19"/>
      <c r="AF554" s="106" t="str">
        <f>IF(AND($AC554="x1",$L554=Basisblatt!$A$85),VLOOKUP($G554,Basisblatt!$A$2:$B$5,2,FALSE),"")</f>
        <v/>
      </c>
      <c r="AG554" s="102" t="str">
        <f>IF(AND($AC554="x1",$R554=Basisblatt!$A$85),Basisblatt!$B$68,"")</f>
        <v/>
      </c>
      <c r="AH554" s="175" t="str">
        <f>IF(AND($AC554="x1",$R554=Basisblatt!$A$85),Basisblatt!$B$69,"")</f>
        <v/>
      </c>
    </row>
    <row r="555" spans="1:34" x14ac:dyDescent="0.25">
      <c r="A555" s="107" t="str">
        <f>IF($AC555="x2","",IF($AC555="x1",IF(OR($L555=Basisblatt!$A$84,$Y555="ja"),"ja","nein"),"N/A"))</f>
        <v/>
      </c>
      <c r="B555" s="192" t="str">
        <f>IF($AC555="x2","",IF($AC555="x1",IF(OR($R555=Basisblatt!$A$84,$AA555="ja"),"ja","nein"),"N/A"))</f>
        <v/>
      </c>
      <c r="C555" s="188"/>
      <c r="D555" s="194"/>
      <c r="E555" s="144"/>
      <c r="F555" s="144"/>
      <c r="G555" s="145"/>
      <c r="H555" s="145"/>
      <c r="I555" s="145"/>
      <c r="J555" s="186"/>
      <c r="K555" s="181"/>
      <c r="L555" s="180" t="str">
        <f>IF($AC555="x1",IF(AND($H555=Basisblatt!$A$11,$J555&gt;=$E$8),Basisblatt!$A$85,Basisblatt!$A$84),"")</f>
        <v/>
      </c>
      <c r="M555" s="145"/>
      <c r="N555" s="145"/>
      <c r="O555" s="145"/>
      <c r="P555" s="178"/>
      <c r="Q555" s="181"/>
      <c r="R555" s="180" t="str">
        <f>IF($AC555="x1",IF(AND($H555=Basisblatt!$A$10,OR($J555&gt;=$E$8,$J555&gt;$E$10)),Basisblatt!$A$85,Basisblatt!$A$84),"")</f>
        <v/>
      </c>
      <c r="S555" s="145"/>
      <c r="T555" s="145"/>
      <c r="U555" s="145"/>
      <c r="V555" s="145"/>
      <c r="W555" s="178"/>
      <c r="X555" s="181"/>
      <c r="Y555" s="180" t="str">
        <f>IF(AND($AC555="x1",$L555=Basisblatt!$A$85),IF(OR($M555=Basisblatt!$A$38,AND($N555&lt;&gt;"",$N555&lt;=$AF555),$O555=Basisblatt!$A$43,AND($J555&lt;=$E$9,$P555=Basisblatt!$A$47))=TRUE,"ja","nein"),"")</f>
        <v/>
      </c>
      <c r="Z555" s="174"/>
      <c r="AA555" s="102" t="str">
        <f>IF(AND($AC555="x1",$R555=Basisblatt!$A$85),IF(OR(OR($S555=Basisblatt!$A$51,$S555=Basisblatt!$A$52,$S555=Basisblatt!$A$53,$S555=Basisblatt!$A$54,$S555=Basisblatt!$A$55),AND($T555&lt;&gt;"",$T555&lt;=AG555),AND(U555&lt;&gt;"",$U555&lt;=AH555),$V555=Basisblatt!$A582,$W555=Basisblatt!$A$47)=TRUE,"ja","nein"),"")</f>
        <v/>
      </c>
      <c r="AB555" s="102"/>
      <c r="AC555" s="175" t="str">
        <f t="shared" si="8"/>
        <v>x2</v>
      </c>
      <c r="AD555" s="161"/>
      <c r="AE555" s="19"/>
      <c r="AF555" s="106" t="str">
        <f>IF(AND($AC555="x1",$L555=Basisblatt!$A$85),VLOOKUP($G555,Basisblatt!$A$2:$B$5,2,FALSE),"")</f>
        <v/>
      </c>
      <c r="AG555" s="102" t="str">
        <f>IF(AND($AC555="x1",$R555=Basisblatt!$A$85),Basisblatt!$B$68,"")</f>
        <v/>
      </c>
      <c r="AH555" s="175" t="str">
        <f>IF(AND($AC555="x1",$R555=Basisblatt!$A$85),Basisblatt!$B$69,"")</f>
        <v/>
      </c>
    </row>
    <row r="556" spans="1:34" x14ac:dyDescent="0.25">
      <c r="A556" s="107" t="str">
        <f>IF($AC556="x2","",IF($AC556="x1",IF(OR($L556=Basisblatt!$A$84,$Y556="ja"),"ja","nein"),"N/A"))</f>
        <v/>
      </c>
      <c r="B556" s="192" t="str">
        <f>IF($AC556="x2","",IF($AC556="x1",IF(OR($R556=Basisblatt!$A$84,$AA556="ja"),"ja","nein"),"N/A"))</f>
        <v/>
      </c>
      <c r="C556" s="188"/>
      <c r="D556" s="194"/>
      <c r="E556" s="144"/>
      <c r="F556" s="144"/>
      <c r="G556" s="145"/>
      <c r="H556" s="145"/>
      <c r="I556" s="145"/>
      <c r="J556" s="186"/>
      <c r="K556" s="181"/>
      <c r="L556" s="180" t="str">
        <f>IF($AC556="x1",IF(AND($H556=Basisblatt!$A$11,$J556&gt;=$E$8),Basisblatt!$A$85,Basisblatt!$A$84),"")</f>
        <v/>
      </c>
      <c r="M556" s="145"/>
      <c r="N556" s="145"/>
      <c r="O556" s="145"/>
      <c r="P556" s="178"/>
      <c r="Q556" s="181"/>
      <c r="R556" s="180" t="str">
        <f>IF($AC556="x1",IF(AND($H556=Basisblatt!$A$10,OR($J556&gt;=$E$8,$J556&gt;$E$10)),Basisblatt!$A$85,Basisblatt!$A$84),"")</f>
        <v/>
      </c>
      <c r="S556" s="145"/>
      <c r="T556" s="145"/>
      <c r="U556" s="145"/>
      <c r="V556" s="145"/>
      <c r="W556" s="178"/>
      <c r="X556" s="181"/>
      <c r="Y556" s="180" t="str">
        <f>IF(AND($AC556="x1",$L556=Basisblatt!$A$85),IF(OR($M556=Basisblatt!$A$38,AND($N556&lt;&gt;"",$N556&lt;=$AF556),$O556=Basisblatt!$A$43,AND($J556&lt;=$E$9,$P556=Basisblatt!$A$47))=TRUE,"ja","nein"),"")</f>
        <v/>
      </c>
      <c r="Z556" s="174"/>
      <c r="AA556" s="102" t="str">
        <f>IF(AND($AC556="x1",$R556=Basisblatt!$A$85),IF(OR(OR($S556=Basisblatt!$A$51,$S556=Basisblatt!$A$52,$S556=Basisblatt!$A$53,$S556=Basisblatt!$A$54,$S556=Basisblatt!$A$55),AND($T556&lt;&gt;"",$T556&lt;=AG556),AND(U556&lt;&gt;"",$U556&lt;=AH556),$V556=Basisblatt!$A583,$W556=Basisblatt!$A$47)=TRUE,"ja","nein"),"")</f>
        <v/>
      </c>
      <c r="AB556" s="102"/>
      <c r="AC556" s="175" t="str">
        <f t="shared" si="8"/>
        <v>x2</v>
      </c>
      <c r="AD556" s="161"/>
      <c r="AE556" s="19"/>
      <c r="AF556" s="106" t="str">
        <f>IF(AND($AC556="x1",$L556=Basisblatt!$A$85),VLOOKUP($G556,Basisblatt!$A$2:$B$5,2,FALSE),"")</f>
        <v/>
      </c>
      <c r="AG556" s="102" t="str">
        <f>IF(AND($AC556="x1",$R556=Basisblatt!$A$85),Basisblatt!$B$68,"")</f>
        <v/>
      </c>
      <c r="AH556" s="175" t="str">
        <f>IF(AND($AC556="x1",$R556=Basisblatt!$A$85),Basisblatt!$B$69,"")</f>
        <v/>
      </c>
    </row>
    <row r="557" spans="1:34" x14ac:dyDescent="0.25">
      <c r="A557" s="107" t="str">
        <f>IF($AC557="x2","",IF($AC557="x1",IF(OR($L557=Basisblatt!$A$84,$Y557="ja"),"ja","nein"),"N/A"))</f>
        <v/>
      </c>
      <c r="B557" s="192" t="str">
        <f>IF($AC557="x2","",IF($AC557="x1",IF(OR($R557=Basisblatt!$A$84,$AA557="ja"),"ja","nein"),"N/A"))</f>
        <v/>
      </c>
      <c r="C557" s="188"/>
      <c r="D557" s="194"/>
      <c r="E557" s="144"/>
      <c r="F557" s="144"/>
      <c r="G557" s="145"/>
      <c r="H557" s="145"/>
      <c r="I557" s="145"/>
      <c r="J557" s="186"/>
      <c r="K557" s="181"/>
      <c r="L557" s="180" t="str">
        <f>IF($AC557="x1",IF(AND($H557=Basisblatt!$A$11,$J557&gt;=$E$8),Basisblatt!$A$85,Basisblatt!$A$84),"")</f>
        <v/>
      </c>
      <c r="M557" s="145"/>
      <c r="N557" s="145"/>
      <c r="O557" s="145"/>
      <c r="P557" s="178"/>
      <c r="Q557" s="181"/>
      <c r="R557" s="180" t="str">
        <f>IF($AC557="x1",IF(AND($H557=Basisblatt!$A$10,OR($J557&gt;=$E$8,$J557&gt;$E$10)),Basisblatt!$A$85,Basisblatt!$A$84),"")</f>
        <v/>
      </c>
      <c r="S557" s="145"/>
      <c r="T557" s="145"/>
      <c r="U557" s="145"/>
      <c r="V557" s="145"/>
      <c r="W557" s="178"/>
      <c r="X557" s="181"/>
      <c r="Y557" s="180" t="str">
        <f>IF(AND($AC557="x1",$L557=Basisblatt!$A$85),IF(OR($M557=Basisblatt!$A$38,AND($N557&lt;&gt;"",$N557&lt;=$AF557),$O557=Basisblatt!$A$43,AND($J557&lt;=$E$9,$P557=Basisblatt!$A$47))=TRUE,"ja","nein"),"")</f>
        <v/>
      </c>
      <c r="Z557" s="174"/>
      <c r="AA557" s="102" t="str">
        <f>IF(AND($AC557="x1",$R557=Basisblatt!$A$85),IF(OR(OR($S557=Basisblatt!$A$51,$S557=Basisblatt!$A$52,$S557=Basisblatt!$A$53,$S557=Basisblatt!$A$54,$S557=Basisblatt!$A$55),AND($T557&lt;&gt;"",$T557&lt;=AG557),AND(U557&lt;&gt;"",$U557&lt;=AH557),$V557=Basisblatt!$A584,$W557=Basisblatt!$A$47)=TRUE,"ja","nein"),"")</f>
        <v/>
      </c>
      <c r="AB557" s="102"/>
      <c r="AC557" s="175" t="str">
        <f t="shared" si="8"/>
        <v>x2</v>
      </c>
      <c r="AD557" s="161"/>
      <c r="AE557" s="19"/>
      <c r="AF557" s="106" t="str">
        <f>IF(AND($AC557="x1",$L557=Basisblatt!$A$85),VLOOKUP($G557,Basisblatt!$A$2:$B$5,2,FALSE),"")</f>
        <v/>
      </c>
      <c r="AG557" s="102" t="str">
        <f>IF(AND($AC557="x1",$R557=Basisblatt!$A$85),Basisblatt!$B$68,"")</f>
        <v/>
      </c>
      <c r="AH557" s="175" t="str">
        <f>IF(AND($AC557="x1",$R557=Basisblatt!$A$85),Basisblatt!$B$69,"")</f>
        <v/>
      </c>
    </row>
    <row r="558" spans="1:34" x14ac:dyDescent="0.25">
      <c r="A558" s="107" t="str">
        <f>IF($AC558="x2","",IF($AC558="x1",IF(OR($L558=Basisblatt!$A$84,$Y558="ja"),"ja","nein"),"N/A"))</f>
        <v/>
      </c>
      <c r="B558" s="192" t="str">
        <f>IF($AC558="x2","",IF($AC558="x1",IF(OR($R558=Basisblatt!$A$84,$AA558="ja"),"ja","nein"),"N/A"))</f>
        <v/>
      </c>
      <c r="C558" s="188"/>
      <c r="D558" s="194"/>
      <c r="E558" s="144"/>
      <c r="F558" s="144"/>
      <c r="G558" s="145"/>
      <c r="H558" s="145"/>
      <c r="I558" s="145"/>
      <c r="J558" s="186"/>
      <c r="K558" s="181"/>
      <c r="L558" s="180" t="str">
        <f>IF($AC558="x1",IF(AND($H558=Basisblatt!$A$11,$J558&gt;=$E$8),Basisblatt!$A$85,Basisblatt!$A$84),"")</f>
        <v/>
      </c>
      <c r="M558" s="145"/>
      <c r="N558" s="145"/>
      <c r="O558" s="145"/>
      <c r="P558" s="178"/>
      <c r="Q558" s="181"/>
      <c r="R558" s="180" t="str">
        <f>IF($AC558="x1",IF(AND($H558=Basisblatt!$A$10,OR($J558&gt;=$E$8,$J558&gt;$E$10)),Basisblatt!$A$85,Basisblatt!$A$84),"")</f>
        <v/>
      </c>
      <c r="S558" s="145"/>
      <c r="T558" s="145"/>
      <c r="U558" s="145"/>
      <c r="V558" s="145"/>
      <c r="W558" s="178"/>
      <c r="X558" s="181"/>
      <c r="Y558" s="180" t="str">
        <f>IF(AND($AC558="x1",$L558=Basisblatt!$A$85),IF(OR($M558=Basisblatt!$A$38,AND($N558&lt;&gt;"",$N558&lt;=$AF558),$O558=Basisblatt!$A$43,AND($J558&lt;=$E$9,$P558=Basisblatt!$A$47))=TRUE,"ja","nein"),"")</f>
        <v/>
      </c>
      <c r="Z558" s="174"/>
      <c r="AA558" s="102" t="str">
        <f>IF(AND($AC558="x1",$R558=Basisblatt!$A$85),IF(OR(OR($S558=Basisblatt!$A$51,$S558=Basisblatt!$A$52,$S558=Basisblatt!$A$53,$S558=Basisblatt!$A$54,$S558=Basisblatt!$A$55),AND($T558&lt;&gt;"",$T558&lt;=AG558),AND(U558&lt;&gt;"",$U558&lt;=AH558),$V558=Basisblatt!$A585,$W558=Basisblatt!$A$47)=TRUE,"ja","nein"),"")</f>
        <v/>
      </c>
      <c r="AB558" s="102"/>
      <c r="AC558" s="175" t="str">
        <f t="shared" si="8"/>
        <v>x2</v>
      </c>
      <c r="AD558" s="161"/>
      <c r="AE558" s="19"/>
      <c r="AF558" s="106" t="str">
        <f>IF(AND($AC558="x1",$L558=Basisblatt!$A$85),VLOOKUP($G558,Basisblatt!$A$2:$B$5,2,FALSE),"")</f>
        <v/>
      </c>
      <c r="AG558" s="102" t="str">
        <f>IF(AND($AC558="x1",$R558=Basisblatt!$A$85),Basisblatt!$B$68,"")</f>
        <v/>
      </c>
      <c r="AH558" s="175" t="str">
        <f>IF(AND($AC558="x1",$R558=Basisblatt!$A$85),Basisblatt!$B$69,"")</f>
        <v/>
      </c>
    </row>
    <row r="559" spans="1:34" x14ac:dyDescent="0.25">
      <c r="A559" s="107" t="str">
        <f>IF($AC559="x2","",IF($AC559="x1",IF(OR($L559=Basisblatt!$A$84,$Y559="ja"),"ja","nein"),"N/A"))</f>
        <v/>
      </c>
      <c r="B559" s="192" t="str">
        <f>IF($AC559="x2","",IF($AC559="x1",IF(OR($R559=Basisblatt!$A$84,$AA559="ja"),"ja","nein"),"N/A"))</f>
        <v/>
      </c>
      <c r="C559" s="188"/>
      <c r="D559" s="194"/>
      <c r="E559" s="144"/>
      <c r="F559" s="144"/>
      <c r="G559" s="145"/>
      <c r="H559" s="145"/>
      <c r="I559" s="145"/>
      <c r="J559" s="186"/>
      <c r="K559" s="181"/>
      <c r="L559" s="180" t="str">
        <f>IF($AC559="x1",IF(AND($H559=Basisblatt!$A$11,$J559&gt;=$E$8),Basisblatt!$A$85,Basisblatt!$A$84),"")</f>
        <v/>
      </c>
      <c r="M559" s="145"/>
      <c r="N559" s="145"/>
      <c r="O559" s="145"/>
      <c r="P559" s="178"/>
      <c r="Q559" s="181"/>
      <c r="R559" s="180" t="str">
        <f>IF($AC559="x1",IF(AND($H559=Basisblatt!$A$10,OR($J559&gt;=$E$8,$J559&gt;$E$10)),Basisblatt!$A$85,Basisblatt!$A$84),"")</f>
        <v/>
      </c>
      <c r="S559" s="145"/>
      <c r="T559" s="145"/>
      <c r="U559" s="145"/>
      <c r="V559" s="145"/>
      <c r="W559" s="178"/>
      <c r="X559" s="181"/>
      <c r="Y559" s="180" t="str">
        <f>IF(AND($AC559="x1",$L559=Basisblatt!$A$85),IF(OR($M559=Basisblatt!$A$38,AND($N559&lt;&gt;"",$N559&lt;=$AF559),$O559=Basisblatt!$A$43,AND($J559&lt;=$E$9,$P559=Basisblatt!$A$47))=TRUE,"ja","nein"),"")</f>
        <v/>
      </c>
      <c r="Z559" s="174"/>
      <c r="AA559" s="102" t="str">
        <f>IF(AND($AC559="x1",$R559=Basisblatt!$A$85),IF(OR(OR($S559=Basisblatt!$A$51,$S559=Basisblatt!$A$52,$S559=Basisblatt!$A$53,$S559=Basisblatt!$A$54,$S559=Basisblatt!$A$55),AND($T559&lt;&gt;"",$T559&lt;=AG559),AND(U559&lt;&gt;"",$U559&lt;=AH559),$V559=Basisblatt!$A586,$W559=Basisblatt!$A$47)=TRUE,"ja","nein"),"")</f>
        <v/>
      </c>
      <c r="AB559" s="102"/>
      <c r="AC559" s="175" t="str">
        <f t="shared" si="8"/>
        <v>x2</v>
      </c>
      <c r="AD559" s="161"/>
      <c r="AE559" s="19"/>
      <c r="AF559" s="106" t="str">
        <f>IF(AND($AC559="x1",$L559=Basisblatt!$A$85),VLOOKUP($G559,Basisblatt!$A$2:$B$5,2,FALSE),"")</f>
        <v/>
      </c>
      <c r="AG559" s="102" t="str">
        <f>IF(AND($AC559="x1",$R559=Basisblatt!$A$85),Basisblatt!$B$68,"")</f>
        <v/>
      </c>
      <c r="AH559" s="175" t="str">
        <f>IF(AND($AC559="x1",$R559=Basisblatt!$A$85),Basisblatt!$B$69,"")</f>
        <v/>
      </c>
    </row>
    <row r="560" spans="1:34" x14ac:dyDescent="0.25">
      <c r="A560" s="107" t="str">
        <f>IF($AC560="x2","",IF($AC560="x1",IF(OR($L560=Basisblatt!$A$84,$Y560="ja"),"ja","nein"),"N/A"))</f>
        <v/>
      </c>
      <c r="B560" s="192" t="str">
        <f>IF($AC560="x2","",IF($AC560="x1",IF(OR($R560=Basisblatt!$A$84,$AA560="ja"),"ja","nein"),"N/A"))</f>
        <v/>
      </c>
      <c r="C560" s="188"/>
      <c r="D560" s="194"/>
      <c r="E560" s="144"/>
      <c r="F560" s="144"/>
      <c r="G560" s="145"/>
      <c r="H560" s="145"/>
      <c r="I560" s="145"/>
      <c r="J560" s="186"/>
      <c r="K560" s="181"/>
      <c r="L560" s="180" t="str">
        <f>IF($AC560="x1",IF(AND($H560=Basisblatt!$A$11,$J560&gt;=$E$8),Basisblatt!$A$85,Basisblatt!$A$84),"")</f>
        <v/>
      </c>
      <c r="M560" s="145"/>
      <c r="N560" s="145"/>
      <c r="O560" s="145"/>
      <c r="P560" s="178"/>
      <c r="Q560" s="181"/>
      <c r="R560" s="180" t="str">
        <f>IF($AC560="x1",IF(AND($H560=Basisblatt!$A$10,OR($J560&gt;=$E$8,$J560&gt;$E$10)),Basisblatt!$A$85,Basisblatt!$A$84),"")</f>
        <v/>
      </c>
      <c r="S560" s="145"/>
      <c r="T560" s="145"/>
      <c r="U560" s="145"/>
      <c r="V560" s="145"/>
      <c r="W560" s="178"/>
      <c r="X560" s="181"/>
      <c r="Y560" s="180" t="str">
        <f>IF(AND($AC560="x1",$L560=Basisblatt!$A$85),IF(OR($M560=Basisblatt!$A$38,AND($N560&lt;&gt;"",$N560&lt;=$AF560),$O560=Basisblatt!$A$43,AND($J560&lt;=$E$9,$P560=Basisblatt!$A$47))=TRUE,"ja","nein"),"")</f>
        <v/>
      </c>
      <c r="Z560" s="174"/>
      <c r="AA560" s="102" t="str">
        <f>IF(AND($AC560="x1",$R560=Basisblatt!$A$85),IF(OR(OR($S560=Basisblatt!$A$51,$S560=Basisblatt!$A$52,$S560=Basisblatt!$A$53,$S560=Basisblatt!$A$54,$S560=Basisblatt!$A$55),AND($T560&lt;&gt;"",$T560&lt;=AG560),AND(U560&lt;&gt;"",$U560&lt;=AH560),$V560=Basisblatt!$A587,$W560=Basisblatt!$A$47)=TRUE,"ja","nein"),"")</f>
        <v/>
      </c>
      <c r="AB560" s="102"/>
      <c r="AC560" s="175" t="str">
        <f t="shared" si="8"/>
        <v>x2</v>
      </c>
      <c r="AD560" s="161"/>
      <c r="AE560" s="19"/>
      <c r="AF560" s="106" t="str">
        <f>IF(AND($AC560="x1",$L560=Basisblatt!$A$85),VLOOKUP($G560,Basisblatt!$A$2:$B$5,2,FALSE),"")</f>
        <v/>
      </c>
      <c r="AG560" s="102" t="str">
        <f>IF(AND($AC560="x1",$R560=Basisblatt!$A$85),Basisblatt!$B$68,"")</f>
        <v/>
      </c>
      <c r="AH560" s="175" t="str">
        <f>IF(AND($AC560="x1",$R560=Basisblatt!$A$85),Basisblatt!$B$69,"")</f>
        <v/>
      </c>
    </row>
    <row r="561" spans="1:34" x14ac:dyDescent="0.25">
      <c r="A561" s="107" t="str">
        <f>IF($AC561="x2","",IF($AC561="x1",IF(OR($L561=Basisblatt!$A$84,$Y561="ja"),"ja","nein"),"N/A"))</f>
        <v/>
      </c>
      <c r="B561" s="192" t="str">
        <f>IF($AC561="x2","",IF($AC561="x1",IF(OR($R561=Basisblatt!$A$84,$AA561="ja"),"ja","nein"),"N/A"))</f>
        <v/>
      </c>
      <c r="C561" s="188"/>
      <c r="D561" s="194"/>
      <c r="E561" s="144"/>
      <c r="F561" s="144"/>
      <c r="G561" s="145"/>
      <c r="H561" s="145"/>
      <c r="I561" s="145"/>
      <c r="J561" s="186"/>
      <c r="K561" s="181"/>
      <c r="L561" s="180" t="str">
        <f>IF($AC561="x1",IF(AND($H561=Basisblatt!$A$11,$J561&gt;=$E$8),Basisblatt!$A$85,Basisblatt!$A$84),"")</f>
        <v/>
      </c>
      <c r="M561" s="145"/>
      <c r="N561" s="145"/>
      <c r="O561" s="145"/>
      <c r="P561" s="178"/>
      <c r="Q561" s="181"/>
      <c r="R561" s="180" t="str">
        <f>IF($AC561="x1",IF(AND($H561=Basisblatt!$A$10,OR($J561&gt;=$E$8,$J561&gt;$E$10)),Basisblatt!$A$85,Basisblatt!$A$84),"")</f>
        <v/>
      </c>
      <c r="S561" s="145"/>
      <c r="T561" s="145"/>
      <c r="U561" s="145"/>
      <c r="V561" s="145"/>
      <c r="W561" s="178"/>
      <c r="X561" s="181"/>
      <c r="Y561" s="180" t="str">
        <f>IF(AND($AC561="x1",$L561=Basisblatt!$A$85),IF(OR($M561=Basisblatt!$A$38,AND($N561&lt;&gt;"",$N561&lt;=$AF561),$O561=Basisblatt!$A$43,AND($J561&lt;=$E$9,$P561=Basisblatt!$A$47))=TRUE,"ja","nein"),"")</f>
        <v/>
      </c>
      <c r="Z561" s="174"/>
      <c r="AA561" s="102" t="str">
        <f>IF(AND($AC561="x1",$R561=Basisblatt!$A$85),IF(OR(OR($S561=Basisblatt!$A$51,$S561=Basisblatt!$A$52,$S561=Basisblatt!$A$53,$S561=Basisblatt!$A$54,$S561=Basisblatt!$A$55),AND($T561&lt;&gt;"",$T561&lt;=AG561),AND(U561&lt;&gt;"",$U561&lt;=AH561),$V561=Basisblatt!$A588,$W561=Basisblatt!$A$47)=TRUE,"ja","nein"),"")</f>
        <v/>
      </c>
      <c r="AB561" s="102"/>
      <c r="AC561" s="175" t="str">
        <f t="shared" si="8"/>
        <v>x2</v>
      </c>
      <c r="AD561" s="161"/>
      <c r="AE561" s="19"/>
      <c r="AF561" s="106" t="str">
        <f>IF(AND($AC561="x1",$L561=Basisblatt!$A$85),VLOOKUP($G561,Basisblatt!$A$2:$B$5,2,FALSE),"")</f>
        <v/>
      </c>
      <c r="AG561" s="102" t="str">
        <f>IF(AND($AC561="x1",$R561=Basisblatt!$A$85),Basisblatt!$B$68,"")</f>
        <v/>
      </c>
      <c r="AH561" s="175" t="str">
        <f>IF(AND($AC561="x1",$R561=Basisblatt!$A$85),Basisblatt!$B$69,"")</f>
        <v/>
      </c>
    </row>
    <row r="562" spans="1:34" x14ac:dyDescent="0.25">
      <c r="A562" s="107" t="str">
        <f>IF($AC562="x2","",IF($AC562="x1",IF(OR($L562=Basisblatt!$A$84,$Y562="ja"),"ja","nein"),"N/A"))</f>
        <v/>
      </c>
      <c r="B562" s="192" t="str">
        <f>IF($AC562="x2","",IF($AC562="x1",IF(OR($R562=Basisblatt!$A$84,$AA562="ja"),"ja","nein"),"N/A"))</f>
        <v/>
      </c>
      <c r="C562" s="188"/>
      <c r="D562" s="194"/>
      <c r="E562" s="144"/>
      <c r="F562" s="144"/>
      <c r="G562" s="145"/>
      <c r="H562" s="145"/>
      <c r="I562" s="145"/>
      <c r="J562" s="186"/>
      <c r="K562" s="181"/>
      <c r="L562" s="180" t="str">
        <f>IF($AC562="x1",IF(AND($H562=Basisblatt!$A$11,$J562&gt;=$E$8),Basisblatt!$A$85,Basisblatt!$A$84),"")</f>
        <v/>
      </c>
      <c r="M562" s="145"/>
      <c r="N562" s="145"/>
      <c r="O562" s="145"/>
      <c r="P562" s="178"/>
      <c r="Q562" s="181"/>
      <c r="R562" s="180" t="str">
        <f>IF($AC562="x1",IF(AND($H562=Basisblatt!$A$10,OR($J562&gt;=$E$8,$J562&gt;$E$10)),Basisblatt!$A$85,Basisblatt!$A$84),"")</f>
        <v/>
      </c>
      <c r="S562" s="145"/>
      <c r="T562" s="145"/>
      <c r="U562" s="145"/>
      <c r="V562" s="145"/>
      <c r="W562" s="178"/>
      <c r="X562" s="181"/>
      <c r="Y562" s="180" t="str">
        <f>IF(AND($AC562="x1",$L562=Basisblatt!$A$85),IF(OR($M562=Basisblatt!$A$38,AND($N562&lt;&gt;"",$N562&lt;=$AF562),$O562=Basisblatt!$A$43,AND($J562&lt;=$E$9,$P562=Basisblatt!$A$47))=TRUE,"ja","nein"),"")</f>
        <v/>
      </c>
      <c r="Z562" s="174"/>
      <c r="AA562" s="102" t="str">
        <f>IF(AND($AC562="x1",$R562=Basisblatt!$A$85),IF(OR(OR($S562=Basisblatt!$A$51,$S562=Basisblatt!$A$52,$S562=Basisblatt!$A$53,$S562=Basisblatt!$A$54,$S562=Basisblatt!$A$55),AND($T562&lt;&gt;"",$T562&lt;=AG562),AND(U562&lt;&gt;"",$U562&lt;=AH562),$V562=Basisblatt!$A589,$W562=Basisblatt!$A$47)=TRUE,"ja","nein"),"")</f>
        <v/>
      </c>
      <c r="AB562" s="102"/>
      <c r="AC562" s="175" t="str">
        <f t="shared" si="8"/>
        <v>x2</v>
      </c>
      <c r="AD562" s="161"/>
      <c r="AE562" s="19"/>
      <c r="AF562" s="106" t="str">
        <f>IF(AND($AC562="x1",$L562=Basisblatt!$A$85),VLOOKUP($G562,Basisblatt!$A$2:$B$5,2,FALSE),"")</f>
        <v/>
      </c>
      <c r="AG562" s="102" t="str">
        <f>IF(AND($AC562="x1",$R562=Basisblatt!$A$85),Basisblatt!$B$68,"")</f>
        <v/>
      </c>
      <c r="AH562" s="175" t="str">
        <f>IF(AND($AC562="x1",$R562=Basisblatt!$A$85),Basisblatt!$B$69,"")</f>
        <v/>
      </c>
    </row>
    <row r="563" spans="1:34" x14ac:dyDescent="0.25">
      <c r="A563" s="107" t="str">
        <f>IF($AC563="x2","",IF($AC563="x1",IF(OR($L563=Basisblatt!$A$84,$Y563="ja"),"ja","nein"),"N/A"))</f>
        <v/>
      </c>
      <c r="B563" s="192" t="str">
        <f>IF($AC563="x2","",IF($AC563="x1",IF(OR($R563=Basisblatt!$A$84,$AA563="ja"),"ja","nein"),"N/A"))</f>
        <v/>
      </c>
      <c r="C563" s="188"/>
      <c r="D563" s="194"/>
      <c r="E563" s="144"/>
      <c r="F563" s="144"/>
      <c r="G563" s="145"/>
      <c r="H563" s="145"/>
      <c r="I563" s="145"/>
      <c r="J563" s="186"/>
      <c r="K563" s="181"/>
      <c r="L563" s="180" t="str">
        <f>IF($AC563="x1",IF(AND($H563=Basisblatt!$A$11,$J563&gt;=$E$8),Basisblatt!$A$85,Basisblatt!$A$84),"")</f>
        <v/>
      </c>
      <c r="M563" s="145"/>
      <c r="N563" s="145"/>
      <c r="O563" s="145"/>
      <c r="P563" s="178"/>
      <c r="Q563" s="181"/>
      <c r="R563" s="180" t="str">
        <f>IF($AC563="x1",IF(AND($H563=Basisblatt!$A$10,OR($J563&gt;=$E$8,$J563&gt;$E$10)),Basisblatt!$A$85,Basisblatt!$A$84),"")</f>
        <v/>
      </c>
      <c r="S563" s="145"/>
      <c r="T563" s="145"/>
      <c r="U563" s="145"/>
      <c r="V563" s="145"/>
      <c r="W563" s="178"/>
      <c r="X563" s="181"/>
      <c r="Y563" s="180" t="str">
        <f>IF(AND($AC563="x1",$L563=Basisblatt!$A$85),IF(OR($M563=Basisblatt!$A$38,AND($N563&lt;&gt;"",$N563&lt;=$AF563),$O563=Basisblatt!$A$43,AND($J563&lt;=$E$9,$P563=Basisblatt!$A$47))=TRUE,"ja","nein"),"")</f>
        <v/>
      </c>
      <c r="Z563" s="174"/>
      <c r="AA563" s="102" t="str">
        <f>IF(AND($AC563="x1",$R563=Basisblatt!$A$85),IF(OR(OR($S563=Basisblatt!$A$51,$S563=Basisblatt!$A$52,$S563=Basisblatt!$A$53,$S563=Basisblatt!$A$54,$S563=Basisblatt!$A$55),AND($T563&lt;&gt;"",$T563&lt;=AG563),AND(U563&lt;&gt;"",$U563&lt;=AH563),$V563=Basisblatt!$A590,$W563=Basisblatt!$A$47)=TRUE,"ja","nein"),"")</f>
        <v/>
      </c>
      <c r="AB563" s="102"/>
      <c r="AC563" s="175" t="str">
        <f t="shared" si="8"/>
        <v>x2</v>
      </c>
      <c r="AD563" s="161"/>
      <c r="AE563" s="19"/>
      <c r="AF563" s="106" t="str">
        <f>IF(AND($AC563="x1",$L563=Basisblatt!$A$85),VLOOKUP($G563,Basisblatt!$A$2:$B$5,2,FALSE),"")</f>
        <v/>
      </c>
      <c r="AG563" s="102" t="str">
        <f>IF(AND($AC563="x1",$R563=Basisblatt!$A$85),Basisblatt!$B$68,"")</f>
        <v/>
      </c>
      <c r="AH563" s="175" t="str">
        <f>IF(AND($AC563="x1",$R563=Basisblatt!$A$85),Basisblatt!$B$69,"")</f>
        <v/>
      </c>
    </row>
    <row r="564" spans="1:34" x14ac:dyDescent="0.25">
      <c r="A564" s="107" t="str">
        <f>IF($AC564="x2","",IF($AC564="x1",IF(OR($L564=Basisblatt!$A$84,$Y564="ja"),"ja","nein"),"N/A"))</f>
        <v/>
      </c>
      <c r="B564" s="192" t="str">
        <f>IF($AC564="x2","",IF($AC564="x1",IF(OR($R564=Basisblatt!$A$84,$AA564="ja"),"ja","nein"),"N/A"))</f>
        <v/>
      </c>
      <c r="C564" s="188"/>
      <c r="D564" s="194"/>
      <c r="E564" s="144"/>
      <c r="F564" s="144"/>
      <c r="G564" s="145"/>
      <c r="H564" s="145"/>
      <c r="I564" s="145"/>
      <c r="J564" s="186"/>
      <c r="K564" s="181"/>
      <c r="L564" s="180" t="str">
        <f>IF($AC564="x1",IF(AND($H564=Basisblatt!$A$11,$J564&gt;=$E$8),Basisblatt!$A$85,Basisblatt!$A$84),"")</f>
        <v/>
      </c>
      <c r="M564" s="145"/>
      <c r="N564" s="145"/>
      <c r="O564" s="145"/>
      <c r="P564" s="178"/>
      <c r="Q564" s="181"/>
      <c r="R564" s="180" t="str">
        <f>IF($AC564="x1",IF(AND($H564=Basisblatt!$A$10,OR($J564&gt;=$E$8,$J564&gt;$E$10)),Basisblatt!$A$85,Basisblatt!$A$84),"")</f>
        <v/>
      </c>
      <c r="S564" s="145"/>
      <c r="T564" s="145"/>
      <c r="U564" s="145"/>
      <c r="V564" s="145"/>
      <c r="W564" s="178"/>
      <c r="X564" s="181"/>
      <c r="Y564" s="180" t="str">
        <f>IF(AND($AC564="x1",$L564=Basisblatt!$A$85),IF(OR($M564=Basisblatt!$A$38,AND($N564&lt;&gt;"",$N564&lt;=$AF564),$O564=Basisblatt!$A$43,AND($J564&lt;=$E$9,$P564=Basisblatt!$A$47))=TRUE,"ja","nein"),"")</f>
        <v/>
      </c>
      <c r="Z564" s="174"/>
      <c r="AA564" s="102" t="str">
        <f>IF(AND($AC564="x1",$R564=Basisblatt!$A$85),IF(OR(OR($S564=Basisblatt!$A$51,$S564=Basisblatt!$A$52,$S564=Basisblatt!$A$53,$S564=Basisblatt!$A$54,$S564=Basisblatt!$A$55),AND($T564&lt;&gt;"",$T564&lt;=AG564),AND(U564&lt;&gt;"",$U564&lt;=AH564),$V564=Basisblatt!$A591,$W564=Basisblatt!$A$47)=TRUE,"ja","nein"),"")</f>
        <v/>
      </c>
      <c r="AB564" s="102"/>
      <c r="AC564" s="175" t="str">
        <f t="shared" si="8"/>
        <v>x2</v>
      </c>
      <c r="AD564" s="161"/>
      <c r="AE564" s="19"/>
      <c r="AF564" s="106" t="str">
        <f>IF(AND($AC564="x1",$L564=Basisblatt!$A$85),VLOOKUP($G564,Basisblatt!$A$2:$B$5,2,FALSE),"")</f>
        <v/>
      </c>
      <c r="AG564" s="102" t="str">
        <f>IF(AND($AC564="x1",$R564=Basisblatt!$A$85),Basisblatt!$B$68,"")</f>
        <v/>
      </c>
      <c r="AH564" s="175" t="str">
        <f>IF(AND($AC564="x1",$R564=Basisblatt!$A$85),Basisblatt!$B$69,"")</f>
        <v/>
      </c>
    </row>
    <row r="565" spans="1:34" x14ac:dyDescent="0.25">
      <c r="A565" s="107" t="str">
        <f>IF($AC565="x2","",IF($AC565="x1",IF(OR($L565=Basisblatt!$A$84,$Y565="ja"),"ja","nein"),"N/A"))</f>
        <v/>
      </c>
      <c r="B565" s="192" t="str">
        <f>IF($AC565="x2","",IF($AC565="x1",IF(OR($R565=Basisblatt!$A$84,$AA565="ja"),"ja","nein"),"N/A"))</f>
        <v/>
      </c>
      <c r="C565" s="188"/>
      <c r="D565" s="194"/>
      <c r="E565" s="144"/>
      <c r="F565" s="144"/>
      <c r="G565" s="145"/>
      <c r="H565" s="145"/>
      <c r="I565" s="145"/>
      <c r="J565" s="186"/>
      <c r="K565" s="181"/>
      <c r="L565" s="180" t="str">
        <f>IF($AC565="x1",IF(AND($H565=Basisblatt!$A$11,$J565&gt;=$E$8),Basisblatt!$A$85,Basisblatt!$A$84),"")</f>
        <v/>
      </c>
      <c r="M565" s="145"/>
      <c r="N565" s="145"/>
      <c r="O565" s="145"/>
      <c r="P565" s="178"/>
      <c r="Q565" s="181"/>
      <c r="R565" s="180" t="str">
        <f>IF($AC565="x1",IF(AND($H565=Basisblatt!$A$10,OR($J565&gt;=$E$8,$J565&gt;$E$10)),Basisblatt!$A$85,Basisblatt!$A$84),"")</f>
        <v/>
      </c>
      <c r="S565" s="145"/>
      <c r="T565" s="145"/>
      <c r="U565" s="145"/>
      <c r="V565" s="145"/>
      <c r="W565" s="178"/>
      <c r="X565" s="181"/>
      <c r="Y565" s="180" t="str">
        <f>IF(AND($AC565="x1",$L565=Basisblatt!$A$85),IF(OR($M565=Basisblatt!$A$38,AND($N565&lt;&gt;"",$N565&lt;=$AF565),$O565=Basisblatt!$A$43,AND($J565&lt;=$E$9,$P565=Basisblatt!$A$47))=TRUE,"ja","nein"),"")</f>
        <v/>
      </c>
      <c r="Z565" s="174"/>
      <c r="AA565" s="102" t="str">
        <f>IF(AND($AC565="x1",$R565=Basisblatt!$A$85),IF(OR(OR($S565=Basisblatt!$A$51,$S565=Basisblatt!$A$52,$S565=Basisblatt!$A$53,$S565=Basisblatt!$A$54,$S565=Basisblatt!$A$55),AND($T565&lt;&gt;"",$T565&lt;=AG565),AND(U565&lt;&gt;"",$U565&lt;=AH565),$V565=Basisblatt!$A592,$W565=Basisblatt!$A$47)=TRUE,"ja","nein"),"")</f>
        <v/>
      </c>
      <c r="AB565" s="102"/>
      <c r="AC565" s="175" t="str">
        <f t="shared" si="8"/>
        <v>x2</v>
      </c>
      <c r="AD565" s="161"/>
      <c r="AE565" s="19"/>
      <c r="AF565" s="106" t="str">
        <f>IF(AND($AC565="x1",$L565=Basisblatt!$A$85),VLOOKUP($G565,Basisblatt!$A$2:$B$5,2,FALSE),"")</f>
        <v/>
      </c>
      <c r="AG565" s="102" t="str">
        <f>IF(AND($AC565="x1",$R565=Basisblatt!$A$85),Basisblatt!$B$68,"")</f>
        <v/>
      </c>
      <c r="AH565" s="175" t="str">
        <f>IF(AND($AC565="x1",$R565=Basisblatt!$A$85),Basisblatt!$B$69,"")</f>
        <v/>
      </c>
    </row>
    <row r="566" spans="1:34" x14ac:dyDescent="0.25">
      <c r="A566" s="107" t="str">
        <f>IF($AC566="x2","",IF($AC566="x1",IF(OR($L566=Basisblatt!$A$84,$Y566="ja"),"ja","nein"),"N/A"))</f>
        <v/>
      </c>
      <c r="B566" s="192" t="str">
        <f>IF($AC566="x2","",IF($AC566="x1",IF(OR($R566=Basisblatt!$A$84,$AA566="ja"),"ja","nein"),"N/A"))</f>
        <v/>
      </c>
      <c r="C566" s="188"/>
      <c r="D566" s="194"/>
      <c r="E566" s="144"/>
      <c r="F566" s="144"/>
      <c r="G566" s="145"/>
      <c r="H566" s="145"/>
      <c r="I566" s="145"/>
      <c r="J566" s="186"/>
      <c r="K566" s="181"/>
      <c r="L566" s="180" t="str">
        <f>IF($AC566="x1",IF(AND($H566=Basisblatt!$A$11,$J566&gt;=$E$8),Basisblatt!$A$85,Basisblatt!$A$84),"")</f>
        <v/>
      </c>
      <c r="M566" s="145"/>
      <c r="N566" s="145"/>
      <c r="O566" s="145"/>
      <c r="P566" s="178"/>
      <c r="Q566" s="181"/>
      <c r="R566" s="180" t="str">
        <f>IF($AC566="x1",IF(AND($H566=Basisblatt!$A$10,OR($J566&gt;=$E$8,$J566&gt;$E$10)),Basisblatt!$A$85,Basisblatt!$A$84),"")</f>
        <v/>
      </c>
      <c r="S566" s="145"/>
      <c r="T566" s="145"/>
      <c r="U566" s="145"/>
      <c r="V566" s="145"/>
      <c r="W566" s="178"/>
      <c r="X566" s="181"/>
      <c r="Y566" s="180" t="str">
        <f>IF(AND($AC566="x1",$L566=Basisblatt!$A$85),IF(OR($M566=Basisblatt!$A$38,AND($N566&lt;&gt;"",$N566&lt;=$AF566),$O566=Basisblatt!$A$43,AND($J566&lt;=$E$9,$P566=Basisblatt!$A$47))=TRUE,"ja","nein"),"")</f>
        <v/>
      </c>
      <c r="Z566" s="174"/>
      <c r="AA566" s="102" t="str">
        <f>IF(AND($AC566="x1",$R566=Basisblatt!$A$85),IF(OR(OR($S566=Basisblatt!$A$51,$S566=Basisblatt!$A$52,$S566=Basisblatt!$A$53,$S566=Basisblatt!$A$54,$S566=Basisblatt!$A$55),AND($T566&lt;&gt;"",$T566&lt;=AG566),AND(U566&lt;&gt;"",$U566&lt;=AH566),$V566=Basisblatt!$A593,$W566=Basisblatt!$A$47)=TRUE,"ja","nein"),"")</f>
        <v/>
      </c>
      <c r="AB566" s="102"/>
      <c r="AC566" s="175" t="str">
        <f t="shared" si="8"/>
        <v>x2</v>
      </c>
      <c r="AD566" s="161"/>
      <c r="AE566" s="19"/>
      <c r="AF566" s="106" t="str">
        <f>IF(AND($AC566="x1",$L566=Basisblatt!$A$85),VLOOKUP($G566,Basisblatt!$A$2:$B$5,2,FALSE),"")</f>
        <v/>
      </c>
      <c r="AG566" s="102" t="str">
        <f>IF(AND($AC566="x1",$R566=Basisblatt!$A$85),Basisblatt!$B$68,"")</f>
        <v/>
      </c>
      <c r="AH566" s="175" t="str">
        <f>IF(AND($AC566="x1",$R566=Basisblatt!$A$85),Basisblatt!$B$69,"")</f>
        <v/>
      </c>
    </row>
    <row r="567" spans="1:34" x14ac:dyDescent="0.25">
      <c r="A567" s="107" t="str">
        <f>IF($AC567="x2","",IF($AC567="x1",IF(OR($L567=Basisblatt!$A$84,$Y567="ja"),"ja","nein"),"N/A"))</f>
        <v/>
      </c>
      <c r="B567" s="192" t="str">
        <f>IF($AC567="x2","",IF($AC567="x1",IF(OR($R567=Basisblatt!$A$84,$AA567="ja"),"ja","nein"),"N/A"))</f>
        <v/>
      </c>
      <c r="C567" s="188"/>
      <c r="D567" s="194"/>
      <c r="E567" s="144"/>
      <c r="F567" s="144"/>
      <c r="G567" s="145"/>
      <c r="H567" s="145"/>
      <c r="I567" s="145"/>
      <c r="J567" s="186"/>
      <c r="K567" s="181"/>
      <c r="L567" s="180" t="str">
        <f>IF($AC567="x1",IF(AND($H567=Basisblatt!$A$11,$J567&gt;=$E$8),Basisblatt!$A$85,Basisblatt!$A$84),"")</f>
        <v/>
      </c>
      <c r="M567" s="145"/>
      <c r="N567" s="145"/>
      <c r="O567" s="145"/>
      <c r="P567" s="178"/>
      <c r="Q567" s="181"/>
      <c r="R567" s="180" t="str">
        <f>IF($AC567="x1",IF(AND($H567=Basisblatt!$A$10,OR($J567&gt;=$E$8,$J567&gt;$E$10)),Basisblatt!$A$85,Basisblatt!$A$84),"")</f>
        <v/>
      </c>
      <c r="S567" s="145"/>
      <c r="T567" s="145"/>
      <c r="U567" s="145"/>
      <c r="V567" s="145"/>
      <c r="W567" s="178"/>
      <c r="X567" s="181"/>
      <c r="Y567" s="180" t="str">
        <f>IF(AND($AC567="x1",$L567=Basisblatt!$A$85),IF(OR($M567=Basisblatt!$A$38,AND($N567&lt;&gt;"",$N567&lt;=$AF567),$O567=Basisblatt!$A$43,AND($J567&lt;=$E$9,$P567=Basisblatt!$A$47))=TRUE,"ja","nein"),"")</f>
        <v/>
      </c>
      <c r="Z567" s="174"/>
      <c r="AA567" s="102" t="str">
        <f>IF(AND($AC567="x1",$R567=Basisblatt!$A$85),IF(OR(OR($S567=Basisblatt!$A$51,$S567=Basisblatt!$A$52,$S567=Basisblatt!$A$53,$S567=Basisblatt!$A$54,$S567=Basisblatt!$A$55),AND($T567&lt;&gt;"",$T567&lt;=AG567),AND(U567&lt;&gt;"",$U567&lt;=AH567),$V567=Basisblatt!$A594,$W567=Basisblatt!$A$47)=TRUE,"ja","nein"),"")</f>
        <v/>
      </c>
      <c r="AB567" s="102"/>
      <c r="AC567" s="175" t="str">
        <f t="shared" si="8"/>
        <v>x2</v>
      </c>
      <c r="AD567" s="161"/>
      <c r="AE567" s="19"/>
      <c r="AF567" s="106" t="str">
        <f>IF(AND($AC567="x1",$L567=Basisblatt!$A$85),VLOOKUP($G567,Basisblatt!$A$2:$B$5,2,FALSE),"")</f>
        <v/>
      </c>
      <c r="AG567" s="102" t="str">
        <f>IF(AND($AC567="x1",$R567=Basisblatt!$A$85),Basisblatt!$B$68,"")</f>
        <v/>
      </c>
      <c r="AH567" s="175" t="str">
        <f>IF(AND($AC567="x1",$R567=Basisblatt!$A$85),Basisblatt!$B$69,"")</f>
        <v/>
      </c>
    </row>
    <row r="568" spans="1:34" x14ac:dyDescent="0.25">
      <c r="A568" s="107" t="str">
        <f>IF($AC568="x2","",IF($AC568="x1",IF(OR($L568=Basisblatt!$A$84,$Y568="ja"),"ja","nein"),"N/A"))</f>
        <v/>
      </c>
      <c r="B568" s="192" t="str">
        <f>IF($AC568="x2","",IF($AC568="x1",IF(OR($R568=Basisblatt!$A$84,$AA568="ja"),"ja","nein"),"N/A"))</f>
        <v/>
      </c>
      <c r="C568" s="188"/>
      <c r="D568" s="194"/>
      <c r="E568" s="144"/>
      <c r="F568" s="144"/>
      <c r="G568" s="145"/>
      <c r="H568" s="145"/>
      <c r="I568" s="145"/>
      <c r="J568" s="186"/>
      <c r="K568" s="181"/>
      <c r="L568" s="180" t="str">
        <f>IF($AC568="x1",IF(AND($H568=Basisblatt!$A$11,$J568&gt;=$E$8),Basisblatt!$A$85,Basisblatt!$A$84),"")</f>
        <v/>
      </c>
      <c r="M568" s="145"/>
      <c r="N568" s="145"/>
      <c r="O568" s="145"/>
      <c r="P568" s="178"/>
      <c r="Q568" s="181"/>
      <c r="R568" s="180" t="str">
        <f>IF($AC568="x1",IF(AND($H568=Basisblatt!$A$10,OR($J568&gt;=$E$8,$J568&gt;$E$10)),Basisblatt!$A$85,Basisblatt!$A$84),"")</f>
        <v/>
      </c>
      <c r="S568" s="145"/>
      <c r="T568" s="145"/>
      <c r="U568" s="145"/>
      <c r="V568" s="145"/>
      <c r="W568" s="178"/>
      <c r="X568" s="181"/>
      <c r="Y568" s="180" t="str">
        <f>IF(AND($AC568="x1",$L568=Basisblatt!$A$85),IF(OR($M568=Basisblatt!$A$38,AND($N568&lt;&gt;"",$N568&lt;=$AF568),$O568=Basisblatt!$A$43,AND($J568&lt;=$E$9,$P568=Basisblatt!$A$47))=TRUE,"ja","nein"),"")</f>
        <v/>
      </c>
      <c r="Z568" s="174"/>
      <c r="AA568" s="102" t="str">
        <f>IF(AND($AC568="x1",$R568=Basisblatt!$A$85),IF(OR(OR($S568=Basisblatt!$A$51,$S568=Basisblatt!$A$52,$S568=Basisblatt!$A$53,$S568=Basisblatt!$A$54,$S568=Basisblatt!$A$55),AND($T568&lt;&gt;"",$T568&lt;=AG568),AND(U568&lt;&gt;"",$U568&lt;=AH568),$V568=Basisblatt!$A595,$W568=Basisblatt!$A$47)=TRUE,"ja","nein"),"")</f>
        <v/>
      </c>
      <c r="AB568" s="102"/>
      <c r="AC568" s="175" t="str">
        <f t="shared" si="8"/>
        <v>x2</v>
      </c>
      <c r="AD568" s="161"/>
      <c r="AE568" s="19"/>
      <c r="AF568" s="106" t="str">
        <f>IF(AND($AC568="x1",$L568=Basisblatt!$A$85),VLOOKUP($G568,Basisblatt!$A$2:$B$5,2,FALSE),"")</f>
        <v/>
      </c>
      <c r="AG568" s="102" t="str">
        <f>IF(AND($AC568="x1",$R568=Basisblatt!$A$85),Basisblatt!$B$68,"")</f>
        <v/>
      </c>
      <c r="AH568" s="175" t="str">
        <f>IF(AND($AC568="x1",$R568=Basisblatt!$A$85),Basisblatt!$B$69,"")</f>
        <v/>
      </c>
    </row>
    <row r="569" spans="1:34" x14ac:dyDescent="0.25">
      <c r="A569" s="107" t="str">
        <f>IF($AC569="x2","",IF($AC569="x1",IF(OR($L569=Basisblatt!$A$84,$Y569="ja"),"ja","nein"),"N/A"))</f>
        <v/>
      </c>
      <c r="B569" s="192" t="str">
        <f>IF($AC569="x2","",IF($AC569="x1",IF(OR($R569=Basisblatt!$A$84,$AA569="ja"),"ja","nein"),"N/A"))</f>
        <v/>
      </c>
      <c r="C569" s="188"/>
      <c r="D569" s="194"/>
      <c r="E569" s="144"/>
      <c r="F569" s="144"/>
      <c r="G569" s="145"/>
      <c r="H569" s="145"/>
      <c r="I569" s="145"/>
      <c r="J569" s="186"/>
      <c r="K569" s="181"/>
      <c r="L569" s="180" t="str">
        <f>IF($AC569="x1",IF(AND($H569=Basisblatt!$A$11,$J569&gt;=$E$8),Basisblatt!$A$85,Basisblatt!$A$84),"")</f>
        <v/>
      </c>
      <c r="M569" s="145"/>
      <c r="N569" s="145"/>
      <c r="O569" s="145"/>
      <c r="P569" s="178"/>
      <c r="Q569" s="181"/>
      <c r="R569" s="180" t="str">
        <f>IF($AC569="x1",IF(AND($H569=Basisblatt!$A$10,OR($J569&gt;=$E$8,$J569&gt;$E$10)),Basisblatt!$A$85,Basisblatt!$A$84),"")</f>
        <v/>
      </c>
      <c r="S569" s="145"/>
      <c r="T569" s="145"/>
      <c r="U569" s="145"/>
      <c r="V569" s="145"/>
      <c r="W569" s="178"/>
      <c r="X569" s="181"/>
      <c r="Y569" s="180" t="str">
        <f>IF(AND($AC569="x1",$L569=Basisblatt!$A$85),IF(OR($M569=Basisblatt!$A$38,AND($N569&lt;&gt;"",$N569&lt;=$AF569),$O569=Basisblatt!$A$43,AND($J569&lt;=$E$9,$P569=Basisblatt!$A$47))=TRUE,"ja","nein"),"")</f>
        <v/>
      </c>
      <c r="Z569" s="174"/>
      <c r="AA569" s="102" t="str">
        <f>IF(AND($AC569="x1",$R569=Basisblatt!$A$85),IF(OR(OR($S569=Basisblatt!$A$51,$S569=Basisblatt!$A$52,$S569=Basisblatt!$A$53,$S569=Basisblatt!$A$54,$S569=Basisblatt!$A$55),AND($T569&lt;&gt;"",$T569&lt;=AG569),AND(U569&lt;&gt;"",$U569&lt;=AH569),$V569=Basisblatt!$A596,$W569=Basisblatt!$A$47)=TRUE,"ja","nein"),"")</f>
        <v/>
      </c>
      <c r="AB569" s="102"/>
      <c r="AC569" s="175" t="str">
        <f t="shared" si="8"/>
        <v>x2</v>
      </c>
      <c r="AD569" s="161"/>
      <c r="AE569" s="19"/>
      <c r="AF569" s="106" t="str">
        <f>IF(AND($AC569="x1",$L569=Basisblatt!$A$85),VLOOKUP($G569,Basisblatt!$A$2:$B$5,2,FALSE),"")</f>
        <v/>
      </c>
      <c r="AG569" s="102" t="str">
        <f>IF(AND($AC569="x1",$R569=Basisblatt!$A$85),Basisblatt!$B$68,"")</f>
        <v/>
      </c>
      <c r="AH569" s="175" t="str">
        <f>IF(AND($AC569="x1",$R569=Basisblatt!$A$85),Basisblatt!$B$69,"")</f>
        <v/>
      </c>
    </row>
    <row r="570" spans="1:34" x14ac:dyDescent="0.25">
      <c r="A570" s="107" t="str">
        <f>IF($AC570="x2","",IF($AC570="x1",IF(OR($L570=Basisblatt!$A$84,$Y570="ja"),"ja","nein"),"N/A"))</f>
        <v/>
      </c>
      <c r="B570" s="192" t="str">
        <f>IF($AC570="x2","",IF($AC570="x1",IF(OR($R570=Basisblatt!$A$84,$AA570="ja"),"ja","nein"),"N/A"))</f>
        <v/>
      </c>
      <c r="C570" s="188"/>
      <c r="D570" s="194"/>
      <c r="E570" s="144"/>
      <c r="F570" s="144"/>
      <c r="G570" s="145"/>
      <c r="H570" s="145"/>
      <c r="I570" s="145"/>
      <c r="J570" s="186"/>
      <c r="K570" s="181"/>
      <c r="L570" s="180" t="str">
        <f>IF($AC570="x1",IF(AND($H570=Basisblatt!$A$11,$J570&gt;=$E$8),Basisblatt!$A$85,Basisblatt!$A$84),"")</f>
        <v/>
      </c>
      <c r="M570" s="145"/>
      <c r="N570" s="145"/>
      <c r="O570" s="145"/>
      <c r="P570" s="178"/>
      <c r="Q570" s="181"/>
      <c r="R570" s="180" t="str">
        <f>IF($AC570="x1",IF(AND($H570=Basisblatt!$A$10,OR($J570&gt;=$E$8,$J570&gt;$E$10)),Basisblatt!$A$85,Basisblatt!$A$84),"")</f>
        <v/>
      </c>
      <c r="S570" s="145"/>
      <c r="T570" s="145"/>
      <c r="U570" s="145"/>
      <c r="V570" s="145"/>
      <c r="W570" s="178"/>
      <c r="X570" s="181"/>
      <c r="Y570" s="180" t="str">
        <f>IF(AND($AC570="x1",$L570=Basisblatt!$A$85),IF(OR($M570=Basisblatt!$A$38,AND($N570&lt;&gt;"",$N570&lt;=$AF570),$O570=Basisblatt!$A$43,AND($J570&lt;=$E$9,$P570=Basisblatt!$A$47))=TRUE,"ja","nein"),"")</f>
        <v/>
      </c>
      <c r="Z570" s="174"/>
      <c r="AA570" s="102" t="str">
        <f>IF(AND($AC570="x1",$R570=Basisblatt!$A$85),IF(OR(OR($S570=Basisblatt!$A$51,$S570=Basisblatt!$A$52,$S570=Basisblatt!$A$53,$S570=Basisblatt!$A$54,$S570=Basisblatt!$A$55),AND($T570&lt;&gt;"",$T570&lt;=AG570),AND(U570&lt;&gt;"",$U570&lt;=AH570),$V570=Basisblatt!$A597,$W570=Basisblatt!$A$47)=TRUE,"ja","nein"),"")</f>
        <v/>
      </c>
      <c r="AB570" s="102"/>
      <c r="AC570" s="175" t="str">
        <f t="shared" si="8"/>
        <v>x2</v>
      </c>
      <c r="AD570" s="161"/>
      <c r="AE570" s="19"/>
      <c r="AF570" s="106" t="str">
        <f>IF(AND($AC570="x1",$L570=Basisblatt!$A$85),VLOOKUP($G570,Basisblatt!$A$2:$B$5,2,FALSE),"")</f>
        <v/>
      </c>
      <c r="AG570" s="102" t="str">
        <f>IF(AND($AC570="x1",$R570=Basisblatt!$A$85),Basisblatt!$B$68,"")</f>
        <v/>
      </c>
      <c r="AH570" s="175" t="str">
        <f>IF(AND($AC570="x1",$R570=Basisblatt!$A$85),Basisblatt!$B$69,"")</f>
        <v/>
      </c>
    </row>
    <row r="571" spans="1:34" x14ac:dyDescent="0.25">
      <c r="A571" s="107" t="str">
        <f>IF($AC571="x2","",IF($AC571="x1",IF(OR($L571=Basisblatt!$A$84,$Y571="ja"),"ja","nein"),"N/A"))</f>
        <v/>
      </c>
      <c r="B571" s="192" t="str">
        <f>IF($AC571="x2","",IF($AC571="x1",IF(OR($R571=Basisblatt!$A$84,$AA571="ja"),"ja","nein"),"N/A"))</f>
        <v/>
      </c>
      <c r="C571" s="188"/>
      <c r="D571" s="194"/>
      <c r="E571" s="144"/>
      <c r="F571" s="144"/>
      <c r="G571" s="145"/>
      <c r="H571" s="145"/>
      <c r="I571" s="145"/>
      <c r="J571" s="186"/>
      <c r="K571" s="181"/>
      <c r="L571" s="180" t="str">
        <f>IF($AC571="x1",IF(AND($H571=Basisblatt!$A$11,$J571&gt;=$E$8),Basisblatt!$A$85,Basisblatt!$A$84),"")</f>
        <v/>
      </c>
      <c r="M571" s="145"/>
      <c r="N571" s="145"/>
      <c r="O571" s="145"/>
      <c r="P571" s="178"/>
      <c r="Q571" s="181"/>
      <c r="R571" s="180" t="str">
        <f>IF($AC571="x1",IF(AND($H571=Basisblatt!$A$10,OR($J571&gt;=$E$8,$J571&gt;$E$10)),Basisblatt!$A$85,Basisblatt!$A$84),"")</f>
        <v/>
      </c>
      <c r="S571" s="145"/>
      <c r="T571" s="145"/>
      <c r="U571" s="145"/>
      <c r="V571" s="145"/>
      <c r="W571" s="178"/>
      <c r="X571" s="181"/>
      <c r="Y571" s="180" t="str">
        <f>IF(AND($AC571="x1",$L571=Basisblatt!$A$85),IF(OR($M571=Basisblatt!$A$38,AND($N571&lt;&gt;"",$N571&lt;=$AF571),$O571=Basisblatt!$A$43,AND($J571&lt;=$E$9,$P571=Basisblatt!$A$47))=TRUE,"ja","nein"),"")</f>
        <v/>
      </c>
      <c r="Z571" s="174"/>
      <c r="AA571" s="102" t="str">
        <f>IF(AND($AC571="x1",$R571=Basisblatt!$A$85),IF(OR(OR($S571=Basisblatt!$A$51,$S571=Basisblatt!$A$52,$S571=Basisblatt!$A$53,$S571=Basisblatt!$A$54,$S571=Basisblatt!$A$55),AND($T571&lt;&gt;"",$T571&lt;=AG571),AND(U571&lt;&gt;"",$U571&lt;=AH571),$V571=Basisblatt!$A598,$W571=Basisblatt!$A$47)=TRUE,"ja","nein"),"")</f>
        <v/>
      </c>
      <c r="AB571" s="102"/>
      <c r="AC571" s="175" t="str">
        <f t="shared" si="8"/>
        <v>x2</v>
      </c>
      <c r="AD571" s="161"/>
      <c r="AE571" s="19"/>
      <c r="AF571" s="106" t="str">
        <f>IF(AND($AC571="x1",$L571=Basisblatt!$A$85),VLOOKUP($G571,Basisblatt!$A$2:$B$5,2,FALSE),"")</f>
        <v/>
      </c>
      <c r="AG571" s="102" t="str">
        <f>IF(AND($AC571="x1",$R571=Basisblatt!$A$85),Basisblatt!$B$68,"")</f>
        <v/>
      </c>
      <c r="AH571" s="175" t="str">
        <f>IF(AND($AC571="x1",$R571=Basisblatt!$A$85),Basisblatt!$B$69,"")</f>
        <v/>
      </c>
    </row>
    <row r="572" spans="1:34" x14ac:dyDescent="0.25">
      <c r="A572" s="107" t="str">
        <f>IF($AC572="x2","",IF($AC572="x1",IF(OR($L572=Basisblatt!$A$84,$Y572="ja"),"ja","nein"),"N/A"))</f>
        <v/>
      </c>
      <c r="B572" s="192" t="str">
        <f>IF($AC572="x2","",IF($AC572="x1",IF(OR($R572=Basisblatt!$A$84,$AA572="ja"),"ja","nein"),"N/A"))</f>
        <v/>
      </c>
      <c r="C572" s="188"/>
      <c r="D572" s="194"/>
      <c r="E572" s="144"/>
      <c r="F572" s="144"/>
      <c r="G572" s="145"/>
      <c r="H572" s="145"/>
      <c r="I572" s="145"/>
      <c r="J572" s="186"/>
      <c r="K572" s="181"/>
      <c r="L572" s="180" t="str">
        <f>IF($AC572="x1",IF(AND($H572=Basisblatt!$A$11,$J572&gt;=$E$8),Basisblatt!$A$85,Basisblatt!$A$84),"")</f>
        <v/>
      </c>
      <c r="M572" s="145"/>
      <c r="N572" s="145"/>
      <c r="O572" s="145"/>
      <c r="P572" s="178"/>
      <c r="Q572" s="181"/>
      <c r="R572" s="180" t="str">
        <f>IF($AC572="x1",IF(AND($H572=Basisblatt!$A$10,OR($J572&gt;=$E$8,$J572&gt;$E$10)),Basisblatt!$A$85,Basisblatt!$A$84),"")</f>
        <v/>
      </c>
      <c r="S572" s="145"/>
      <c r="T572" s="145"/>
      <c r="U572" s="145"/>
      <c r="V572" s="145"/>
      <c r="W572" s="178"/>
      <c r="X572" s="181"/>
      <c r="Y572" s="180" t="str">
        <f>IF(AND($AC572="x1",$L572=Basisblatt!$A$85),IF(OR($M572=Basisblatt!$A$38,AND($N572&lt;&gt;"",$N572&lt;=$AF572),$O572=Basisblatt!$A$43,AND($J572&lt;=$E$9,$P572=Basisblatt!$A$47))=TRUE,"ja","nein"),"")</f>
        <v/>
      </c>
      <c r="Z572" s="174"/>
      <c r="AA572" s="102" t="str">
        <f>IF(AND($AC572="x1",$R572=Basisblatt!$A$85),IF(OR(OR($S572=Basisblatt!$A$51,$S572=Basisblatt!$A$52,$S572=Basisblatt!$A$53,$S572=Basisblatt!$A$54,$S572=Basisblatt!$A$55),AND($T572&lt;&gt;"",$T572&lt;=AG572),AND(U572&lt;&gt;"",$U572&lt;=AH572),$V572=Basisblatt!$A599,$W572=Basisblatt!$A$47)=TRUE,"ja","nein"),"")</f>
        <v/>
      </c>
      <c r="AB572" s="102"/>
      <c r="AC572" s="175" t="str">
        <f t="shared" si="8"/>
        <v>x2</v>
      </c>
      <c r="AD572" s="161"/>
      <c r="AE572" s="19"/>
      <c r="AF572" s="106" t="str">
        <f>IF(AND($AC572="x1",$L572=Basisblatt!$A$85),VLOOKUP($G572,Basisblatt!$A$2:$B$5,2,FALSE),"")</f>
        <v/>
      </c>
      <c r="AG572" s="102" t="str">
        <f>IF(AND($AC572="x1",$R572=Basisblatt!$A$85),Basisblatt!$B$68,"")</f>
        <v/>
      </c>
      <c r="AH572" s="175" t="str">
        <f>IF(AND($AC572="x1",$R572=Basisblatt!$A$85),Basisblatt!$B$69,"")</f>
        <v/>
      </c>
    </row>
    <row r="573" spans="1:34" x14ac:dyDescent="0.25">
      <c r="A573" s="107" t="str">
        <f>IF($AC573="x2","",IF($AC573="x1",IF(OR($L573=Basisblatt!$A$84,$Y573="ja"),"ja","nein"),"N/A"))</f>
        <v/>
      </c>
      <c r="B573" s="192" t="str">
        <f>IF($AC573="x2","",IF($AC573="x1",IF(OR($R573=Basisblatt!$A$84,$AA573="ja"),"ja","nein"),"N/A"))</f>
        <v/>
      </c>
      <c r="C573" s="188"/>
      <c r="D573" s="194"/>
      <c r="E573" s="144"/>
      <c r="F573" s="144"/>
      <c r="G573" s="145"/>
      <c r="H573" s="145"/>
      <c r="I573" s="145"/>
      <c r="J573" s="186"/>
      <c r="K573" s="181"/>
      <c r="L573" s="180" t="str">
        <f>IF($AC573="x1",IF(AND($H573=Basisblatt!$A$11,$J573&gt;=$E$8),Basisblatt!$A$85,Basisblatt!$A$84),"")</f>
        <v/>
      </c>
      <c r="M573" s="145"/>
      <c r="N573" s="145"/>
      <c r="O573" s="145"/>
      <c r="P573" s="178"/>
      <c r="Q573" s="181"/>
      <c r="R573" s="180" t="str">
        <f>IF($AC573="x1",IF(AND($H573=Basisblatt!$A$10,OR($J573&gt;=$E$8,$J573&gt;$E$10)),Basisblatt!$A$85,Basisblatt!$A$84),"")</f>
        <v/>
      </c>
      <c r="S573" s="145"/>
      <c r="T573" s="145"/>
      <c r="U573" s="145"/>
      <c r="V573" s="145"/>
      <c r="W573" s="178"/>
      <c r="X573" s="181"/>
      <c r="Y573" s="180" t="str">
        <f>IF(AND($AC573="x1",$L573=Basisblatt!$A$85),IF(OR($M573=Basisblatt!$A$38,AND($N573&lt;&gt;"",$N573&lt;=$AF573),$O573=Basisblatt!$A$43,AND($J573&lt;=$E$9,$P573=Basisblatt!$A$47))=TRUE,"ja","nein"),"")</f>
        <v/>
      </c>
      <c r="Z573" s="174"/>
      <c r="AA573" s="102" t="str">
        <f>IF(AND($AC573="x1",$R573=Basisblatt!$A$85),IF(OR(OR($S573=Basisblatt!$A$51,$S573=Basisblatt!$A$52,$S573=Basisblatt!$A$53,$S573=Basisblatt!$A$54,$S573=Basisblatt!$A$55),AND($T573&lt;&gt;"",$T573&lt;=AG573),AND(U573&lt;&gt;"",$U573&lt;=AH573),$V573=Basisblatt!$A600,$W573=Basisblatt!$A$47)=TRUE,"ja","nein"),"")</f>
        <v/>
      </c>
      <c r="AB573" s="102"/>
      <c r="AC573" s="175" t="str">
        <f t="shared" si="8"/>
        <v>x2</v>
      </c>
      <c r="AD573" s="161"/>
      <c r="AE573" s="19"/>
      <c r="AF573" s="106" t="str">
        <f>IF(AND($AC573="x1",$L573=Basisblatt!$A$85),VLOOKUP($G573,Basisblatt!$A$2:$B$5,2,FALSE),"")</f>
        <v/>
      </c>
      <c r="AG573" s="102" t="str">
        <f>IF(AND($AC573="x1",$R573=Basisblatt!$A$85),Basisblatt!$B$68,"")</f>
        <v/>
      </c>
      <c r="AH573" s="175" t="str">
        <f>IF(AND($AC573="x1",$R573=Basisblatt!$A$85),Basisblatt!$B$69,"")</f>
        <v/>
      </c>
    </row>
    <row r="574" spans="1:34" x14ac:dyDescent="0.25">
      <c r="A574" s="107" t="str">
        <f>IF($AC574="x2","",IF($AC574="x1",IF(OR($L574=Basisblatt!$A$84,$Y574="ja"),"ja","nein"),"N/A"))</f>
        <v/>
      </c>
      <c r="B574" s="192" t="str">
        <f>IF($AC574="x2","",IF($AC574="x1",IF(OR($R574=Basisblatt!$A$84,$AA574="ja"),"ja","nein"),"N/A"))</f>
        <v/>
      </c>
      <c r="C574" s="188"/>
      <c r="D574" s="194"/>
      <c r="E574" s="144"/>
      <c r="F574" s="144"/>
      <c r="G574" s="145"/>
      <c r="H574" s="145"/>
      <c r="I574" s="145"/>
      <c r="J574" s="186"/>
      <c r="K574" s="181"/>
      <c r="L574" s="180" t="str">
        <f>IF($AC574="x1",IF(AND($H574=Basisblatt!$A$11,$J574&gt;=$E$8),Basisblatt!$A$85,Basisblatt!$A$84),"")</f>
        <v/>
      </c>
      <c r="M574" s="145"/>
      <c r="N574" s="145"/>
      <c r="O574" s="145"/>
      <c r="P574" s="178"/>
      <c r="Q574" s="181"/>
      <c r="R574" s="180" t="str">
        <f>IF($AC574="x1",IF(AND($H574=Basisblatt!$A$10,OR($J574&gt;=$E$8,$J574&gt;$E$10)),Basisblatt!$A$85,Basisblatt!$A$84),"")</f>
        <v/>
      </c>
      <c r="S574" s="145"/>
      <c r="T574" s="145"/>
      <c r="U574" s="145"/>
      <c r="V574" s="145"/>
      <c r="W574" s="178"/>
      <c r="X574" s="181"/>
      <c r="Y574" s="180" t="str">
        <f>IF(AND($AC574="x1",$L574=Basisblatt!$A$85),IF(OR($M574=Basisblatt!$A$38,AND($N574&lt;&gt;"",$N574&lt;=$AF574),$O574=Basisblatt!$A$43,AND($J574&lt;=$E$9,$P574=Basisblatt!$A$47))=TRUE,"ja","nein"),"")</f>
        <v/>
      </c>
      <c r="Z574" s="174"/>
      <c r="AA574" s="102" t="str">
        <f>IF(AND($AC574="x1",$R574=Basisblatt!$A$85),IF(OR(OR($S574=Basisblatt!$A$51,$S574=Basisblatt!$A$52,$S574=Basisblatt!$A$53,$S574=Basisblatt!$A$54,$S574=Basisblatt!$A$55),AND($T574&lt;&gt;"",$T574&lt;=AG574),AND(U574&lt;&gt;"",$U574&lt;=AH574),$V574=Basisblatt!$A601,$W574=Basisblatt!$A$47)=TRUE,"ja","nein"),"")</f>
        <v/>
      </c>
      <c r="AB574" s="102"/>
      <c r="AC574" s="175" t="str">
        <f t="shared" si="8"/>
        <v>x2</v>
      </c>
      <c r="AD574" s="161"/>
      <c r="AE574" s="19"/>
      <c r="AF574" s="106" t="str">
        <f>IF(AND($AC574="x1",$L574=Basisblatt!$A$85),VLOOKUP($G574,Basisblatt!$A$2:$B$5,2,FALSE),"")</f>
        <v/>
      </c>
      <c r="AG574" s="102" t="str">
        <f>IF(AND($AC574="x1",$R574=Basisblatt!$A$85),Basisblatt!$B$68,"")</f>
        <v/>
      </c>
      <c r="AH574" s="175" t="str">
        <f>IF(AND($AC574="x1",$R574=Basisblatt!$A$85),Basisblatt!$B$69,"")</f>
        <v/>
      </c>
    </row>
    <row r="575" spans="1:34" x14ac:dyDescent="0.25">
      <c r="A575" s="107" t="str">
        <f>IF($AC575="x2","",IF($AC575="x1",IF(OR($L575=Basisblatt!$A$84,$Y575="ja"),"ja","nein"),"N/A"))</f>
        <v/>
      </c>
      <c r="B575" s="192" t="str">
        <f>IF($AC575="x2","",IF($AC575="x1",IF(OR($R575=Basisblatt!$A$84,$AA575="ja"),"ja","nein"),"N/A"))</f>
        <v/>
      </c>
      <c r="C575" s="188"/>
      <c r="D575" s="194"/>
      <c r="E575" s="144"/>
      <c r="F575" s="144"/>
      <c r="G575" s="145"/>
      <c r="H575" s="145"/>
      <c r="I575" s="145"/>
      <c r="J575" s="186"/>
      <c r="K575" s="181"/>
      <c r="L575" s="180" t="str">
        <f>IF($AC575="x1",IF(AND($H575=Basisblatt!$A$11,$J575&gt;=$E$8),Basisblatt!$A$85,Basisblatt!$A$84),"")</f>
        <v/>
      </c>
      <c r="M575" s="145"/>
      <c r="N575" s="145"/>
      <c r="O575" s="145"/>
      <c r="P575" s="178"/>
      <c r="Q575" s="181"/>
      <c r="R575" s="180" t="str">
        <f>IF($AC575="x1",IF(AND($H575=Basisblatt!$A$10,OR($J575&gt;=$E$8,$J575&gt;$E$10)),Basisblatt!$A$85,Basisblatt!$A$84),"")</f>
        <v/>
      </c>
      <c r="S575" s="145"/>
      <c r="T575" s="145"/>
      <c r="U575" s="145"/>
      <c r="V575" s="145"/>
      <c r="W575" s="178"/>
      <c r="X575" s="181"/>
      <c r="Y575" s="180" t="str">
        <f>IF(AND($AC575="x1",$L575=Basisblatt!$A$85),IF(OR($M575=Basisblatt!$A$38,AND($N575&lt;&gt;"",$N575&lt;=$AF575),$O575=Basisblatt!$A$43,AND($J575&lt;=$E$9,$P575=Basisblatt!$A$47))=TRUE,"ja","nein"),"")</f>
        <v/>
      </c>
      <c r="Z575" s="174"/>
      <c r="AA575" s="102" t="str">
        <f>IF(AND($AC575="x1",$R575=Basisblatt!$A$85),IF(OR(OR($S575=Basisblatt!$A$51,$S575=Basisblatt!$A$52,$S575=Basisblatt!$A$53,$S575=Basisblatt!$A$54,$S575=Basisblatt!$A$55),AND($T575&lt;&gt;"",$T575&lt;=AG575),AND(U575&lt;&gt;"",$U575&lt;=AH575),$V575=Basisblatt!$A602,$W575=Basisblatt!$A$47)=TRUE,"ja","nein"),"")</f>
        <v/>
      </c>
      <c r="AB575" s="102"/>
      <c r="AC575" s="175" t="str">
        <f t="shared" si="8"/>
        <v>x2</v>
      </c>
      <c r="AD575" s="161"/>
      <c r="AE575" s="19"/>
      <c r="AF575" s="106" t="str">
        <f>IF(AND($AC575="x1",$L575=Basisblatt!$A$85),VLOOKUP($G575,Basisblatt!$A$2:$B$5,2,FALSE),"")</f>
        <v/>
      </c>
      <c r="AG575" s="102" t="str">
        <f>IF(AND($AC575="x1",$R575=Basisblatt!$A$85),Basisblatt!$B$68,"")</f>
        <v/>
      </c>
      <c r="AH575" s="175" t="str">
        <f>IF(AND($AC575="x1",$R575=Basisblatt!$A$85),Basisblatt!$B$69,"")</f>
        <v/>
      </c>
    </row>
    <row r="576" spans="1:34" x14ac:dyDescent="0.25">
      <c r="A576" s="107" t="str">
        <f>IF($AC576="x2","",IF($AC576="x1",IF(OR($L576=Basisblatt!$A$84,$Y576="ja"),"ja","nein"),"N/A"))</f>
        <v/>
      </c>
      <c r="B576" s="192" t="str">
        <f>IF($AC576="x2","",IF($AC576="x1",IF(OR($R576=Basisblatt!$A$84,$AA576="ja"),"ja","nein"),"N/A"))</f>
        <v/>
      </c>
      <c r="C576" s="188"/>
      <c r="D576" s="194"/>
      <c r="E576" s="144"/>
      <c r="F576" s="144"/>
      <c r="G576" s="145"/>
      <c r="H576" s="145"/>
      <c r="I576" s="145"/>
      <c r="J576" s="186"/>
      <c r="K576" s="181"/>
      <c r="L576" s="180" t="str">
        <f>IF($AC576="x1",IF(AND($H576=Basisblatt!$A$11,$J576&gt;=$E$8),Basisblatt!$A$85,Basisblatt!$A$84),"")</f>
        <v/>
      </c>
      <c r="M576" s="145"/>
      <c r="N576" s="145"/>
      <c r="O576" s="145"/>
      <c r="P576" s="178"/>
      <c r="Q576" s="181"/>
      <c r="R576" s="180" t="str">
        <f>IF($AC576="x1",IF(AND($H576=Basisblatt!$A$10,OR($J576&gt;=$E$8,$J576&gt;$E$10)),Basisblatt!$A$85,Basisblatt!$A$84),"")</f>
        <v/>
      </c>
      <c r="S576" s="145"/>
      <c r="T576" s="145"/>
      <c r="U576" s="145"/>
      <c r="V576" s="145"/>
      <c r="W576" s="178"/>
      <c r="X576" s="181"/>
      <c r="Y576" s="180" t="str">
        <f>IF(AND($AC576="x1",$L576=Basisblatt!$A$85),IF(OR($M576=Basisblatt!$A$38,AND($N576&lt;&gt;"",$N576&lt;=$AF576),$O576=Basisblatt!$A$43,AND($J576&lt;=$E$9,$P576=Basisblatt!$A$47))=TRUE,"ja","nein"),"")</f>
        <v/>
      </c>
      <c r="Z576" s="174"/>
      <c r="AA576" s="102" t="str">
        <f>IF(AND($AC576="x1",$R576=Basisblatt!$A$85),IF(OR(OR($S576=Basisblatt!$A$51,$S576=Basisblatt!$A$52,$S576=Basisblatt!$A$53,$S576=Basisblatt!$A$54,$S576=Basisblatt!$A$55),AND($T576&lt;&gt;"",$T576&lt;=AG576),AND(U576&lt;&gt;"",$U576&lt;=AH576),$V576=Basisblatt!$A603,$W576=Basisblatt!$A$47)=TRUE,"ja","nein"),"")</f>
        <v/>
      </c>
      <c r="AB576" s="102"/>
      <c r="AC576" s="175" t="str">
        <f t="shared" si="8"/>
        <v>x2</v>
      </c>
      <c r="AD576" s="161"/>
      <c r="AE576" s="19"/>
      <c r="AF576" s="106" t="str">
        <f>IF(AND($AC576="x1",$L576=Basisblatt!$A$85),VLOOKUP($G576,Basisblatt!$A$2:$B$5,2,FALSE),"")</f>
        <v/>
      </c>
      <c r="AG576" s="102" t="str">
        <f>IF(AND($AC576="x1",$R576=Basisblatt!$A$85),Basisblatt!$B$68,"")</f>
        <v/>
      </c>
      <c r="AH576" s="175" t="str">
        <f>IF(AND($AC576="x1",$R576=Basisblatt!$A$85),Basisblatt!$B$69,"")</f>
        <v/>
      </c>
    </row>
    <row r="577" spans="1:34" x14ac:dyDescent="0.25">
      <c r="A577" s="107" t="str">
        <f>IF($AC577="x2","",IF($AC577="x1",IF(OR($L577=Basisblatt!$A$84,$Y577="ja"),"ja","nein"),"N/A"))</f>
        <v/>
      </c>
      <c r="B577" s="192" t="str">
        <f>IF($AC577="x2","",IF($AC577="x1",IF(OR($R577=Basisblatt!$A$84,$AA577="ja"),"ja","nein"),"N/A"))</f>
        <v/>
      </c>
      <c r="C577" s="188"/>
      <c r="D577" s="194"/>
      <c r="E577" s="144"/>
      <c r="F577" s="144"/>
      <c r="G577" s="145"/>
      <c r="H577" s="145"/>
      <c r="I577" s="145"/>
      <c r="J577" s="186"/>
      <c r="K577" s="181"/>
      <c r="L577" s="180" t="str">
        <f>IF($AC577="x1",IF(AND($H577=Basisblatt!$A$11,$J577&gt;=$E$8),Basisblatt!$A$85,Basisblatt!$A$84),"")</f>
        <v/>
      </c>
      <c r="M577" s="145"/>
      <c r="N577" s="145"/>
      <c r="O577" s="145"/>
      <c r="P577" s="178"/>
      <c r="Q577" s="181"/>
      <c r="R577" s="180" t="str">
        <f>IF($AC577="x1",IF(AND($H577=Basisblatt!$A$10,OR($J577&gt;=$E$8,$J577&gt;$E$10)),Basisblatt!$A$85,Basisblatt!$A$84),"")</f>
        <v/>
      </c>
      <c r="S577" s="145"/>
      <c r="T577" s="145"/>
      <c r="U577" s="145"/>
      <c r="V577" s="145"/>
      <c r="W577" s="178"/>
      <c r="X577" s="181"/>
      <c r="Y577" s="180" t="str">
        <f>IF(AND($AC577="x1",$L577=Basisblatt!$A$85),IF(OR($M577=Basisblatt!$A$38,AND($N577&lt;&gt;"",$N577&lt;=$AF577),$O577=Basisblatt!$A$43,AND($J577&lt;=$E$9,$P577=Basisblatt!$A$47))=TRUE,"ja","nein"),"")</f>
        <v/>
      </c>
      <c r="Z577" s="174"/>
      <c r="AA577" s="102" t="str">
        <f>IF(AND($AC577="x1",$R577=Basisblatt!$A$85),IF(OR(OR($S577=Basisblatt!$A$51,$S577=Basisblatt!$A$52,$S577=Basisblatt!$A$53,$S577=Basisblatt!$A$54,$S577=Basisblatt!$A$55),AND($T577&lt;&gt;"",$T577&lt;=AG577),AND(U577&lt;&gt;"",$U577&lt;=AH577),$V577=Basisblatt!$A604,$W577=Basisblatt!$A$47)=TRUE,"ja","nein"),"")</f>
        <v/>
      </c>
      <c r="AB577" s="102"/>
      <c r="AC577" s="175" t="str">
        <f t="shared" si="8"/>
        <v>x2</v>
      </c>
      <c r="AD577" s="161"/>
      <c r="AE577" s="19"/>
      <c r="AF577" s="106" t="str">
        <f>IF(AND($AC577="x1",$L577=Basisblatt!$A$85),VLOOKUP($G577,Basisblatt!$A$2:$B$5,2,FALSE),"")</f>
        <v/>
      </c>
      <c r="AG577" s="102" t="str">
        <f>IF(AND($AC577="x1",$R577=Basisblatt!$A$85),Basisblatt!$B$68,"")</f>
        <v/>
      </c>
      <c r="AH577" s="175" t="str">
        <f>IF(AND($AC577="x1",$R577=Basisblatt!$A$85),Basisblatt!$B$69,"")</f>
        <v/>
      </c>
    </row>
    <row r="578" spans="1:34" x14ac:dyDescent="0.25">
      <c r="A578" s="107" t="str">
        <f>IF($AC578="x2","",IF($AC578="x1",IF(OR($L578=Basisblatt!$A$84,$Y578="ja"),"ja","nein"),"N/A"))</f>
        <v/>
      </c>
      <c r="B578" s="192" t="str">
        <f>IF($AC578="x2","",IF($AC578="x1",IF(OR($R578=Basisblatt!$A$84,$AA578="ja"),"ja","nein"),"N/A"))</f>
        <v/>
      </c>
      <c r="C578" s="188"/>
      <c r="D578" s="194"/>
      <c r="E578" s="144"/>
      <c r="F578" s="144"/>
      <c r="G578" s="145"/>
      <c r="H578" s="145"/>
      <c r="I578" s="145"/>
      <c r="J578" s="186"/>
      <c r="K578" s="181"/>
      <c r="L578" s="180" t="str">
        <f>IF($AC578="x1",IF(AND($H578=Basisblatt!$A$11,$J578&gt;=$E$8),Basisblatt!$A$85,Basisblatt!$A$84),"")</f>
        <v/>
      </c>
      <c r="M578" s="145"/>
      <c r="N578" s="145"/>
      <c r="O578" s="145"/>
      <c r="P578" s="178"/>
      <c r="Q578" s="181"/>
      <c r="R578" s="180" t="str">
        <f>IF($AC578="x1",IF(AND($H578=Basisblatt!$A$10,OR($J578&gt;=$E$8,$J578&gt;$E$10)),Basisblatt!$A$85,Basisblatt!$A$84),"")</f>
        <v/>
      </c>
      <c r="S578" s="145"/>
      <c r="T578" s="145"/>
      <c r="U578" s="145"/>
      <c r="V578" s="145"/>
      <c r="W578" s="178"/>
      <c r="X578" s="181"/>
      <c r="Y578" s="180" t="str">
        <f>IF(AND($AC578="x1",$L578=Basisblatt!$A$85),IF(OR($M578=Basisblatt!$A$38,AND($N578&lt;&gt;"",$N578&lt;=$AF578),$O578=Basisblatt!$A$43,AND($J578&lt;=$E$9,$P578=Basisblatt!$A$47))=TRUE,"ja","nein"),"")</f>
        <v/>
      </c>
      <c r="Z578" s="174"/>
      <c r="AA578" s="102" t="str">
        <f>IF(AND($AC578="x1",$R578=Basisblatt!$A$85),IF(OR(OR($S578=Basisblatt!$A$51,$S578=Basisblatt!$A$52,$S578=Basisblatt!$A$53,$S578=Basisblatt!$A$54,$S578=Basisblatt!$A$55),AND($T578&lt;&gt;"",$T578&lt;=AG578),AND(U578&lt;&gt;"",$U578&lt;=AH578),$V578=Basisblatt!$A605,$W578=Basisblatt!$A$47)=TRUE,"ja","nein"),"")</f>
        <v/>
      </c>
      <c r="AB578" s="102"/>
      <c r="AC578" s="175" t="str">
        <f t="shared" si="8"/>
        <v>x2</v>
      </c>
      <c r="AD578" s="161"/>
      <c r="AE578" s="19"/>
      <c r="AF578" s="106" t="str">
        <f>IF(AND($AC578="x1",$L578=Basisblatt!$A$85),VLOOKUP($G578,Basisblatt!$A$2:$B$5,2,FALSE),"")</f>
        <v/>
      </c>
      <c r="AG578" s="102" t="str">
        <f>IF(AND($AC578="x1",$R578=Basisblatt!$A$85),Basisblatt!$B$68,"")</f>
        <v/>
      </c>
      <c r="AH578" s="175" t="str">
        <f>IF(AND($AC578="x1",$R578=Basisblatt!$A$85),Basisblatt!$B$69,"")</f>
        <v/>
      </c>
    </row>
    <row r="579" spans="1:34" x14ac:dyDescent="0.25">
      <c r="A579" s="107" t="str">
        <f>IF($AC579="x2","",IF($AC579="x1",IF(OR($L579=Basisblatt!$A$84,$Y579="ja"),"ja","nein"),"N/A"))</f>
        <v/>
      </c>
      <c r="B579" s="192" t="str">
        <f>IF($AC579="x2","",IF($AC579="x1",IF(OR($R579=Basisblatt!$A$84,$AA579="ja"),"ja","nein"),"N/A"))</f>
        <v/>
      </c>
      <c r="C579" s="188"/>
      <c r="D579" s="194"/>
      <c r="E579" s="144"/>
      <c r="F579" s="144"/>
      <c r="G579" s="145"/>
      <c r="H579" s="145"/>
      <c r="I579" s="145"/>
      <c r="J579" s="186"/>
      <c r="K579" s="181"/>
      <c r="L579" s="180" t="str">
        <f>IF($AC579="x1",IF(AND($H579=Basisblatt!$A$11,$J579&gt;=$E$8),Basisblatt!$A$85,Basisblatt!$A$84),"")</f>
        <v/>
      </c>
      <c r="M579" s="145"/>
      <c r="N579" s="145"/>
      <c r="O579" s="145"/>
      <c r="P579" s="178"/>
      <c r="Q579" s="181"/>
      <c r="R579" s="180" t="str">
        <f>IF($AC579="x1",IF(AND($H579=Basisblatt!$A$10,OR($J579&gt;=$E$8,$J579&gt;$E$10)),Basisblatt!$A$85,Basisblatt!$A$84),"")</f>
        <v/>
      </c>
      <c r="S579" s="145"/>
      <c r="T579" s="145"/>
      <c r="U579" s="145"/>
      <c r="V579" s="145"/>
      <c r="W579" s="178"/>
      <c r="X579" s="181"/>
      <c r="Y579" s="180" t="str">
        <f>IF(AND($AC579="x1",$L579=Basisblatt!$A$85),IF(OR($M579=Basisblatt!$A$38,AND($N579&lt;&gt;"",$N579&lt;=$AF579),$O579=Basisblatt!$A$43,AND($J579&lt;=$E$9,$P579=Basisblatt!$A$47))=TRUE,"ja","nein"),"")</f>
        <v/>
      </c>
      <c r="Z579" s="174"/>
      <c r="AA579" s="102" t="str">
        <f>IF(AND($AC579="x1",$R579=Basisblatt!$A$85),IF(OR(OR($S579=Basisblatt!$A$51,$S579=Basisblatt!$A$52,$S579=Basisblatt!$A$53,$S579=Basisblatt!$A$54,$S579=Basisblatt!$A$55),AND($T579&lt;&gt;"",$T579&lt;=AG579),AND(U579&lt;&gt;"",$U579&lt;=AH579),$V579=Basisblatt!$A606,$W579=Basisblatt!$A$47)=TRUE,"ja","nein"),"")</f>
        <v/>
      </c>
      <c r="AB579" s="102"/>
      <c r="AC579" s="175" t="str">
        <f t="shared" si="8"/>
        <v>x2</v>
      </c>
      <c r="AD579" s="161"/>
      <c r="AE579" s="19"/>
      <c r="AF579" s="106" t="str">
        <f>IF(AND($AC579="x1",$L579=Basisblatt!$A$85),VLOOKUP($G579,Basisblatt!$A$2:$B$5,2,FALSE),"")</f>
        <v/>
      </c>
      <c r="AG579" s="102" t="str">
        <f>IF(AND($AC579="x1",$R579=Basisblatt!$A$85),Basisblatt!$B$68,"")</f>
        <v/>
      </c>
      <c r="AH579" s="175" t="str">
        <f>IF(AND($AC579="x1",$R579=Basisblatt!$A$85),Basisblatt!$B$69,"")</f>
        <v/>
      </c>
    </row>
    <row r="580" spans="1:34" x14ac:dyDescent="0.25">
      <c r="A580" s="107" t="str">
        <f>IF($AC580="x2","",IF($AC580="x1",IF(OR($L580=Basisblatt!$A$84,$Y580="ja"),"ja","nein"),"N/A"))</f>
        <v/>
      </c>
      <c r="B580" s="192" t="str">
        <f>IF($AC580="x2","",IF($AC580="x1",IF(OR($R580=Basisblatt!$A$84,$AA580="ja"),"ja","nein"),"N/A"))</f>
        <v/>
      </c>
      <c r="C580" s="188"/>
      <c r="D580" s="194"/>
      <c r="E580" s="144"/>
      <c r="F580" s="144"/>
      <c r="G580" s="145"/>
      <c r="H580" s="145"/>
      <c r="I580" s="145"/>
      <c r="J580" s="186"/>
      <c r="K580" s="181"/>
      <c r="L580" s="180" t="str">
        <f>IF($AC580="x1",IF(AND($H580=Basisblatt!$A$11,$J580&gt;=$E$8),Basisblatt!$A$85,Basisblatt!$A$84),"")</f>
        <v/>
      </c>
      <c r="M580" s="145"/>
      <c r="N580" s="145"/>
      <c r="O580" s="145"/>
      <c r="P580" s="178"/>
      <c r="Q580" s="181"/>
      <c r="R580" s="180" t="str">
        <f>IF($AC580="x1",IF(AND($H580=Basisblatt!$A$10,OR($J580&gt;=$E$8,$J580&gt;$E$10)),Basisblatt!$A$85,Basisblatt!$A$84),"")</f>
        <v/>
      </c>
      <c r="S580" s="145"/>
      <c r="T580" s="145"/>
      <c r="U580" s="145"/>
      <c r="V580" s="145"/>
      <c r="W580" s="178"/>
      <c r="X580" s="181"/>
      <c r="Y580" s="180" t="str">
        <f>IF(AND($AC580="x1",$L580=Basisblatt!$A$85),IF(OR($M580=Basisblatt!$A$38,AND($N580&lt;&gt;"",$N580&lt;=$AF580),$O580=Basisblatt!$A$43,AND($J580&lt;=$E$9,$P580=Basisblatt!$A$47))=TRUE,"ja","nein"),"")</f>
        <v/>
      </c>
      <c r="Z580" s="174"/>
      <c r="AA580" s="102" t="str">
        <f>IF(AND($AC580="x1",$R580=Basisblatt!$A$85),IF(OR(OR($S580=Basisblatt!$A$51,$S580=Basisblatt!$A$52,$S580=Basisblatt!$A$53,$S580=Basisblatt!$A$54,$S580=Basisblatt!$A$55),AND($T580&lt;&gt;"",$T580&lt;=AG580),AND(U580&lt;&gt;"",$U580&lt;=AH580),$V580=Basisblatt!$A607,$W580=Basisblatt!$A$47)=TRUE,"ja","nein"),"")</f>
        <v/>
      </c>
      <c r="AB580" s="102"/>
      <c r="AC580" s="175" t="str">
        <f t="shared" si="8"/>
        <v>x2</v>
      </c>
      <c r="AD580" s="161"/>
      <c r="AE580" s="19"/>
      <c r="AF580" s="106" t="str">
        <f>IF(AND($AC580="x1",$L580=Basisblatt!$A$85),VLOOKUP($G580,Basisblatt!$A$2:$B$5,2,FALSE),"")</f>
        <v/>
      </c>
      <c r="AG580" s="102" t="str">
        <f>IF(AND($AC580="x1",$R580=Basisblatt!$A$85),Basisblatt!$B$68,"")</f>
        <v/>
      </c>
      <c r="AH580" s="175" t="str">
        <f>IF(AND($AC580="x1",$R580=Basisblatt!$A$85),Basisblatt!$B$69,"")</f>
        <v/>
      </c>
    </row>
    <row r="581" spans="1:34" x14ac:dyDescent="0.25">
      <c r="A581" s="107" t="str">
        <f>IF($AC581="x2","",IF($AC581="x1",IF(OR($L581=Basisblatt!$A$84,$Y581="ja"),"ja","nein"),"N/A"))</f>
        <v/>
      </c>
      <c r="B581" s="192" t="str">
        <f>IF($AC581="x2","",IF($AC581="x1",IF(OR($R581=Basisblatt!$A$84,$AA581="ja"),"ja","nein"),"N/A"))</f>
        <v/>
      </c>
      <c r="C581" s="188"/>
      <c r="D581" s="194"/>
      <c r="E581" s="144"/>
      <c r="F581" s="144"/>
      <c r="G581" s="145"/>
      <c r="H581" s="145"/>
      <c r="I581" s="145"/>
      <c r="J581" s="186"/>
      <c r="K581" s="181"/>
      <c r="L581" s="180" t="str">
        <f>IF($AC581="x1",IF(AND($H581=Basisblatt!$A$11,$J581&gt;=$E$8),Basisblatt!$A$85,Basisblatt!$A$84),"")</f>
        <v/>
      </c>
      <c r="M581" s="145"/>
      <c r="N581" s="145"/>
      <c r="O581" s="145"/>
      <c r="P581" s="178"/>
      <c r="Q581" s="181"/>
      <c r="R581" s="180" t="str">
        <f>IF($AC581="x1",IF(AND($H581=Basisblatt!$A$10,OR($J581&gt;=$E$8,$J581&gt;$E$10)),Basisblatt!$A$85,Basisblatt!$A$84),"")</f>
        <v/>
      </c>
      <c r="S581" s="145"/>
      <c r="T581" s="145"/>
      <c r="U581" s="145"/>
      <c r="V581" s="145"/>
      <c r="W581" s="178"/>
      <c r="X581" s="181"/>
      <c r="Y581" s="180" t="str">
        <f>IF(AND($AC581="x1",$L581=Basisblatt!$A$85),IF(OR($M581=Basisblatt!$A$38,AND($N581&lt;&gt;"",$N581&lt;=$AF581),$O581=Basisblatt!$A$43,AND($J581&lt;=$E$9,$P581=Basisblatt!$A$47))=TRUE,"ja","nein"),"")</f>
        <v/>
      </c>
      <c r="Z581" s="174"/>
      <c r="AA581" s="102" t="str">
        <f>IF(AND($AC581="x1",$R581=Basisblatt!$A$85),IF(OR(OR($S581=Basisblatt!$A$51,$S581=Basisblatt!$A$52,$S581=Basisblatt!$A$53,$S581=Basisblatt!$A$54,$S581=Basisblatt!$A$55),AND($T581&lt;&gt;"",$T581&lt;=AG581),AND(U581&lt;&gt;"",$U581&lt;=AH581),$V581=Basisblatt!$A608,$W581=Basisblatt!$A$47)=TRUE,"ja","nein"),"")</f>
        <v/>
      </c>
      <c r="AB581" s="102"/>
      <c r="AC581" s="175" t="str">
        <f t="shared" si="8"/>
        <v>x2</v>
      </c>
      <c r="AD581" s="161"/>
      <c r="AE581" s="19"/>
      <c r="AF581" s="106" t="str">
        <f>IF(AND($AC581="x1",$L581=Basisblatt!$A$85),VLOOKUP($G581,Basisblatt!$A$2:$B$5,2,FALSE),"")</f>
        <v/>
      </c>
      <c r="AG581" s="102" t="str">
        <f>IF(AND($AC581="x1",$R581=Basisblatt!$A$85),Basisblatt!$B$68,"")</f>
        <v/>
      </c>
      <c r="AH581" s="175" t="str">
        <f>IF(AND($AC581="x1",$R581=Basisblatt!$A$85),Basisblatt!$B$69,"")</f>
        <v/>
      </c>
    </row>
    <row r="582" spans="1:34" x14ac:dyDescent="0.25">
      <c r="A582" s="107" t="str">
        <f>IF($AC582="x2","",IF($AC582="x1",IF(OR($L582=Basisblatt!$A$84,$Y582="ja"),"ja","nein"),"N/A"))</f>
        <v/>
      </c>
      <c r="B582" s="192" t="str">
        <f>IF($AC582="x2","",IF($AC582="x1",IF(OR($R582=Basisblatt!$A$84,$AA582="ja"),"ja","nein"),"N/A"))</f>
        <v/>
      </c>
      <c r="C582" s="188"/>
      <c r="D582" s="194"/>
      <c r="E582" s="144"/>
      <c r="F582" s="144"/>
      <c r="G582" s="145"/>
      <c r="H582" s="145"/>
      <c r="I582" s="145"/>
      <c r="J582" s="186"/>
      <c r="K582" s="181"/>
      <c r="L582" s="180" t="str">
        <f>IF($AC582="x1",IF(AND($H582=Basisblatt!$A$11,$J582&gt;=$E$8),Basisblatt!$A$85,Basisblatt!$A$84),"")</f>
        <v/>
      </c>
      <c r="M582" s="145"/>
      <c r="N582" s="145"/>
      <c r="O582" s="145"/>
      <c r="P582" s="178"/>
      <c r="Q582" s="181"/>
      <c r="R582" s="180" t="str">
        <f>IF($AC582="x1",IF(AND($H582=Basisblatt!$A$10,OR($J582&gt;=$E$8,$J582&gt;$E$10)),Basisblatt!$A$85,Basisblatt!$A$84),"")</f>
        <v/>
      </c>
      <c r="S582" s="145"/>
      <c r="T582" s="145"/>
      <c r="U582" s="145"/>
      <c r="V582" s="145"/>
      <c r="W582" s="178"/>
      <c r="X582" s="181"/>
      <c r="Y582" s="180" t="str">
        <f>IF(AND($AC582="x1",$L582=Basisblatt!$A$85),IF(OR($M582=Basisblatt!$A$38,AND($N582&lt;&gt;"",$N582&lt;=$AF582),$O582=Basisblatt!$A$43,AND($J582&lt;=$E$9,$P582=Basisblatt!$A$47))=TRUE,"ja","nein"),"")</f>
        <v/>
      </c>
      <c r="Z582" s="174"/>
      <c r="AA582" s="102" t="str">
        <f>IF(AND($AC582="x1",$R582=Basisblatt!$A$85),IF(OR(OR($S582=Basisblatt!$A$51,$S582=Basisblatt!$A$52,$S582=Basisblatt!$A$53,$S582=Basisblatt!$A$54,$S582=Basisblatt!$A$55),AND($T582&lt;&gt;"",$T582&lt;=AG582),AND(U582&lt;&gt;"",$U582&lt;=AH582),$V582=Basisblatt!$A609,$W582=Basisblatt!$A$47)=TRUE,"ja","nein"),"")</f>
        <v/>
      </c>
      <c r="AB582" s="102"/>
      <c r="AC582" s="175" t="str">
        <f t="shared" si="8"/>
        <v>x2</v>
      </c>
      <c r="AD582" s="161"/>
      <c r="AE582" s="19"/>
      <c r="AF582" s="106" t="str">
        <f>IF(AND($AC582="x1",$L582=Basisblatt!$A$85),VLOOKUP($G582,Basisblatt!$A$2:$B$5,2,FALSE),"")</f>
        <v/>
      </c>
      <c r="AG582" s="102" t="str">
        <f>IF(AND($AC582="x1",$R582=Basisblatt!$A$85),Basisblatt!$B$68,"")</f>
        <v/>
      </c>
      <c r="AH582" s="175" t="str">
        <f>IF(AND($AC582="x1",$R582=Basisblatt!$A$85),Basisblatt!$B$69,"")</f>
        <v/>
      </c>
    </row>
    <row r="583" spans="1:34" x14ac:dyDescent="0.25">
      <c r="A583" s="107" t="str">
        <f>IF($AC583="x2","",IF($AC583="x1",IF(OR($L583=Basisblatt!$A$84,$Y583="ja"),"ja","nein"),"N/A"))</f>
        <v/>
      </c>
      <c r="B583" s="192" t="str">
        <f>IF($AC583="x2","",IF($AC583="x1",IF(OR($R583=Basisblatt!$A$84,$AA583="ja"),"ja","nein"),"N/A"))</f>
        <v/>
      </c>
      <c r="C583" s="188"/>
      <c r="D583" s="194"/>
      <c r="E583" s="144"/>
      <c r="F583" s="144"/>
      <c r="G583" s="145"/>
      <c r="H583" s="145"/>
      <c r="I583" s="145"/>
      <c r="J583" s="186"/>
      <c r="K583" s="181"/>
      <c r="L583" s="180" t="str">
        <f>IF($AC583="x1",IF(AND($H583=Basisblatt!$A$11,$J583&gt;=$E$8),Basisblatt!$A$85,Basisblatt!$A$84),"")</f>
        <v/>
      </c>
      <c r="M583" s="145"/>
      <c r="N583" s="145"/>
      <c r="O583" s="145"/>
      <c r="P583" s="178"/>
      <c r="Q583" s="181"/>
      <c r="R583" s="180" t="str">
        <f>IF($AC583="x1",IF(AND($H583=Basisblatt!$A$10,OR($J583&gt;=$E$8,$J583&gt;$E$10)),Basisblatt!$A$85,Basisblatt!$A$84),"")</f>
        <v/>
      </c>
      <c r="S583" s="145"/>
      <c r="T583" s="145"/>
      <c r="U583" s="145"/>
      <c r="V583" s="145"/>
      <c r="W583" s="178"/>
      <c r="X583" s="181"/>
      <c r="Y583" s="180" t="str">
        <f>IF(AND($AC583="x1",$L583=Basisblatt!$A$85),IF(OR($M583=Basisblatt!$A$38,AND($N583&lt;&gt;"",$N583&lt;=$AF583),$O583=Basisblatt!$A$43,AND($J583&lt;=$E$9,$P583=Basisblatt!$A$47))=TRUE,"ja","nein"),"")</f>
        <v/>
      </c>
      <c r="Z583" s="174"/>
      <c r="AA583" s="102" t="str">
        <f>IF(AND($AC583="x1",$R583=Basisblatt!$A$85),IF(OR(OR($S583=Basisblatt!$A$51,$S583=Basisblatt!$A$52,$S583=Basisblatt!$A$53,$S583=Basisblatt!$A$54,$S583=Basisblatt!$A$55),AND($T583&lt;&gt;"",$T583&lt;=AG583),AND(U583&lt;&gt;"",$U583&lt;=AH583),$V583=Basisblatt!$A610,$W583=Basisblatt!$A$47)=TRUE,"ja","nein"),"")</f>
        <v/>
      </c>
      <c r="AB583" s="102"/>
      <c r="AC583" s="175" t="str">
        <f t="shared" si="8"/>
        <v>x2</v>
      </c>
      <c r="AD583" s="161"/>
      <c r="AE583" s="19"/>
      <c r="AF583" s="106" t="str">
        <f>IF(AND($AC583="x1",$L583=Basisblatt!$A$85),VLOOKUP($G583,Basisblatt!$A$2:$B$5,2,FALSE),"")</f>
        <v/>
      </c>
      <c r="AG583" s="102" t="str">
        <f>IF(AND($AC583="x1",$R583=Basisblatt!$A$85),Basisblatt!$B$68,"")</f>
        <v/>
      </c>
      <c r="AH583" s="175" t="str">
        <f>IF(AND($AC583="x1",$R583=Basisblatt!$A$85),Basisblatt!$B$69,"")</f>
        <v/>
      </c>
    </row>
    <row r="584" spans="1:34" x14ac:dyDescent="0.25">
      <c r="A584" s="107" t="str">
        <f>IF($AC584="x2","",IF($AC584="x1",IF(OR($L584=Basisblatt!$A$84,$Y584="ja"),"ja","nein"),"N/A"))</f>
        <v/>
      </c>
      <c r="B584" s="192" t="str">
        <f>IF($AC584="x2","",IF($AC584="x1",IF(OR($R584=Basisblatt!$A$84,$AA584="ja"),"ja","nein"),"N/A"))</f>
        <v/>
      </c>
      <c r="C584" s="188"/>
      <c r="D584" s="194"/>
      <c r="E584" s="144"/>
      <c r="F584" s="144"/>
      <c r="G584" s="145"/>
      <c r="H584" s="145"/>
      <c r="I584" s="145"/>
      <c r="J584" s="186"/>
      <c r="K584" s="181"/>
      <c r="L584" s="180" t="str">
        <f>IF($AC584="x1",IF(AND($H584=Basisblatt!$A$11,$J584&gt;=$E$8),Basisblatt!$A$85,Basisblatt!$A$84),"")</f>
        <v/>
      </c>
      <c r="M584" s="145"/>
      <c r="N584" s="145"/>
      <c r="O584" s="145"/>
      <c r="P584" s="178"/>
      <c r="Q584" s="181"/>
      <c r="R584" s="180" t="str">
        <f>IF($AC584="x1",IF(AND($H584=Basisblatt!$A$10,OR($J584&gt;=$E$8,$J584&gt;$E$10)),Basisblatt!$A$85,Basisblatt!$A$84),"")</f>
        <v/>
      </c>
      <c r="S584" s="145"/>
      <c r="T584" s="145"/>
      <c r="U584" s="145"/>
      <c r="V584" s="145"/>
      <c r="W584" s="178"/>
      <c r="X584" s="181"/>
      <c r="Y584" s="180" t="str">
        <f>IF(AND($AC584="x1",$L584=Basisblatt!$A$85),IF(OR($M584=Basisblatt!$A$38,AND($N584&lt;&gt;"",$N584&lt;=$AF584),$O584=Basisblatt!$A$43,AND($J584&lt;=$E$9,$P584=Basisblatt!$A$47))=TRUE,"ja","nein"),"")</f>
        <v/>
      </c>
      <c r="Z584" s="174"/>
      <c r="AA584" s="102" t="str">
        <f>IF(AND($AC584="x1",$R584=Basisblatt!$A$85),IF(OR(OR($S584=Basisblatt!$A$51,$S584=Basisblatt!$A$52,$S584=Basisblatt!$A$53,$S584=Basisblatt!$A$54,$S584=Basisblatt!$A$55),AND($T584&lt;&gt;"",$T584&lt;=AG584),AND(U584&lt;&gt;"",$U584&lt;=AH584),$V584=Basisblatt!$A611,$W584=Basisblatt!$A$47)=TRUE,"ja","nein"),"")</f>
        <v/>
      </c>
      <c r="AB584" s="102"/>
      <c r="AC584" s="175" t="str">
        <f t="shared" si="8"/>
        <v>x2</v>
      </c>
      <c r="AD584" s="161"/>
      <c r="AE584" s="19"/>
      <c r="AF584" s="106" t="str">
        <f>IF(AND($AC584="x1",$L584=Basisblatt!$A$85),VLOOKUP($G584,Basisblatt!$A$2:$B$5,2,FALSE),"")</f>
        <v/>
      </c>
      <c r="AG584" s="102" t="str">
        <f>IF(AND($AC584="x1",$R584=Basisblatt!$A$85),Basisblatt!$B$68,"")</f>
        <v/>
      </c>
      <c r="AH584" s="175" t="str">
        <f>IF(AND($AC584="x1",$R584=Basisblatt!$A$85),Basisblatt!$B$69,"")</f>
        <v/>
      </c>
    </row>
    <row r="585" spans="1:34" x14ac:dyDescent="0.25">
      <c r="A585" s="107" t="str">
        <f>IF($AC585="x2","",IF($AC585="x1",IF(OR($L585=Basisblatt!$A$84,$Y585="ja"),"ja","nein"),"N/A"))</f>
        <v/>
      </c>
      <c r="B585" s="192" t="str">
        <f>IF($AC585="x2","",IF($AC585="x1",IF(OR($R585=Basisblatt!$A$84,$AA585="ja"),"ja","nein"),"N/A"))</f>
        <v/>
      </c>
      <c r="C585" s="188"/>
      <c r="D585" s="194"/>
      <c r="E585" s="144"/>
      <c r="F585" s="144"/>
      <c r="G585" s="145"/>
      <c r="H585" s="145"/>
      <c r="I585" s="145"/>
      <c r="J585" s="186"/>
      <c r="K585" s="181"/>
      <c r="L585" s="180" t="str">
        <f>IF($AC585="x1",IF(AND($H585=Basisblatt!$A$11,$J585&gt;=$E$8),Basisblatt!$A$85,Basisblatt!$A$84),"")</f>
        <v/>
      </c>
      <c r="M585" s="145"/>
      <c r="N585" s="145"/>
      <c r="O585" s="145"/>
      <c r="P585" s="178"/>
      <c r="Q585" s="181"/>
      <c r="R585" s="180" t="str">
        <f>IF($AC585="x1",IF(AND($H585=Basisblatt!$A$10,OR($J585&gt;=$E$8,$J585&gt;$E$10)),Basisblatt!$A$85,Basisblatt!$A$84),"")</f>
        <v/>
      </c>
      <c r="S585" s="145"/>
      <c r="T585" s="145"/>
      <c r="U585" s="145"/>
      <c r="V585" s="145"/>
      <c r="W585" s="178"/>
      <c r="X585" s="181"/>
      <c r="Y585" s="180" t="str">
        <f>IF(AND($AC585="x1",$L585=Basisblatt!$A$85),IF(OR($M585=Basisblatt!$A$38,AND($N585&lt;&gt;"",$N585&lt;=$AF585),$O585=Basisblatt!$A$43,AND($J585&lt;=$E$9,$P585=Basisblatt!$A$47))=TRUE,"ja","nein"),"")</f>
        <v/>
      </c>
      <c r="Z585" s="174"/>
      <c r="AA585" s="102" t="str">
        <f>IF(AND($AC585="x1",$R585=Basisblatt!$A$85),IF(OR(OR($S585=Basisblatt!$A$51,$S585=Basisblatt!$A$52,$S585=Basisblatt!$A$53,$S585=Basisblatt!$A$54,$S585=Basisblatt!$A$55),AND($T585&lt;&gt;"",$T585&lt;=AG585),AND(U585&lt;&gt;"",$U585&lt;=AH585),$V585=Basisblatt!$A612,$W585=Basisblatt!$A$47)=TRUE,"ja","nein"),"")</f>
        <v/>
      </c>
      <c r="AB585" s="102"/>
      <c r="AC585" s="175" t="str">
        <f t="shared" si="8"/>
        <v>x2</v>
      </c>
      <c r="AD585" s="161"/>
      <c r="AE585" s="19"/>
      <c r="AF585" s="106" t="str">
        <f>IF(AND($AC585="x1",$L585=Basisblatt!$A$85),VLOOKUP($G585,Basisblatt!$A$2:$B$5,2,FALSE),"")</f>
        <v/>
      </c>
      <c r="AG585" s="102" t="str">
        <f>IF(AND($AC585="x1",$R585=Basisblatt!$A$85),Basisblatt!$B$68,"")</f>
        <v/>
      </c>
      <c r="AH585" s="175" t="str">
        <f>IF(AND($AC585="x1",$R585=Basisblatt!$A$85),Basisblatt!$B$69,"")</f>
        <v/>
      </c>
    </row>
    <row r="586" spans="1:34" x14ac:dyDescent="0.25">
      <c r="A586" s="107" t="str">
        <f>IF($AC586="x2","",IF($AC586="x1",IF(OR($L586=Basisblatt!$A$84,$Y586="ja"),"ja","nein"),"N/A"))</f>
        <v/>
      </c>
      <c r="B586" s="192" t="str">
        <f>IF($AC586="x2","",IF($AC586="x1",IF(OR($R586=Basisblatt!$A$84,$AA586="ja"),"ja","nein"),"N/A"))</f>
        <v/>
      </c>
      <c r="C586" s="188"/>
      <c r="D586" s="194"/>
      <c r="E586" s="144"/>
      <c r="F586" s="144"/>
      <c r="G586" s="145"/>
      <c r="H586" s="145"/>
      <c r="I586" s="145"/>
      <c r="J586" s="186"/>
      <c r="K586" s="181"/>
      <c r="L586" s="180" t="str">
        <f>IF($AC586="x1",IF(AND($H586=Basisblatt!$A$11,$J586&gt;=$E$8),Basisblatt!$A$85,Basisblatt!$A$84),"")</f>
        <v/>
      </c>
      <c r="M586" s="145"/>
      <c r="N586" s="145"/>
      <c r="O586" s="145"/>
      <c r="P586" s="178"/>
      <c r="Q586" s="181"/>
      <c r="R586" s="180" t="str">
        <f>IF($AC586="x1",IF(AND($H586=Basisblatt!$A$10,OR($J586&gt;=$E$8,$J586&gt;$E$10)),Basisblatt!$A$85,Basisblatt!$A$84),"")</f>
        <v/>
      </c>
      <c r="S586" s="145"/>
      <c r="T586" s="145"/>
      <c r="U586" s="145"/>
      <c r="V586" s="145"/>
      <c r="W586" s="178"/>
      <c r="X586" s="181"/>
      <c r="Y586" s="180" t="str">
        <f>IF(AND($AC586="x1",$L586=Basisblatt!$A$85),IF(OR($M586=Basisblatt!$A$38,AND($N586&lt;&gt;"",$N586&lt;=$AF586),$O586=Basisblatt!$A$43,AND($J586&lt;=$E$9,$P586=Basisblatt!$A$47))=TRUE,"ja","nein"),"")</f>
        <v/>
      </c>
      <c r="Z586" s="174"/>
      <c r="AA586" s="102" t="str">
        <f>IF(AND($AC586="x1",$R586=Basisblatt!$A$85),IF(OR(OR($S586=Basisblatt!$A$51,$S586=Basisblatt!$A$52,$S586=Basisblatt!$A$53,$S586=Basisblatt!$A$54,$S586=Basisblatt!$A$55),AND($T586&lt;&gt;"",$T586&lt;=AG586),AND(U586&lt;&gt;"",$U586&lt;=AH586),$V586=Basisblatt!$A613,$W586=Basisblatt!$A$47)=TRUE,"ja","nein"),"")</f>
        <v/>
      </c>
      <c r="AB586" s="102"/>
      <c r="AC586" s="175" t="str">
        <f t="shared" si="8"/>
        <v>x2</v>
      </c>
      <c r="AD586" s="161"/>
      <c r="AE586" s="19"/>
      <c r="AF586" s="106" t="str">
        <f>IF(AND($AC586="x1",$L586=Basisblatt!$A$85),VLOOKUP($G586,Basisblatt!$A$2:$B$5,2,FALSE),"")</f>
        <v/>
      </c>
      <c r="AG586" s="102" t="str">
        <f>IF(AND($AC586="x1",$R586=Basisblatt!$A$85),Basisblatt!$B$68,"")</f>
        <v/>
      </c>
      <c r="AH586" s="175" t="str">
        <f>IF(AND($AC586="x1",$R586=Basisblatt!$A$85),Basisblatt!$B$69,"")</f>
        <v/>
      </c>
    </row>
    <row r="587" spans="1:34" x14ac:dyDescent="0.25">
      <c r="A587" s="107" t="str">
        <f>IF($AC587="x2","",IF($AC587="x1",IF(OR($L587=Basisblatt!$A$84,$Y587="ja"),"ja","nein"),"N/A"))</f>
        <v/>
      </c>
      <c r="B587" s="192" t="str">
        <f>IF($AC587="x2","",IF($AC587="x1",IF(OR($R587=Basisblatt!$A$84,$AA587="ja"),"ja","nein"),"N/A"))</f>
        <v/>
      </c>
      <c r="C587" s="188"/>
      <c r="D587" s="194"/>
      <c r="E587" s="144"/>
      <c r="F587" s="144"/>
      <c r="G587" s="145"/>
      <c r="H587" s="145"/>
      <c r="I587" s="145"/>
      <c r="J587" s="186"/>
      <c r="K587" s="181"/>
      <c r="L587" s="180" t="str">
        <f>IF($AC587="x1",IF(AND($H587=Basisblatt!$A$11,$J587&gt;=$E$8),Basisblatt!$A$85,Basisblatt!$A$84),"")</f>
        <v/>
      </c>
      <c r="M587" s="145"/>
      <c r="N587" s="145"/>
      <c r="O587" s="145"/>
      <c r="P587" s="178"/>
      <c r="Q587" s="181"/>
      <c r="R587" s="180" t="str">
        <f>IF($AC587="x1",IF(AND($H587=Basisblatt!$A$10,OR($J587&gt;=$E$8,$J587&gt;$E$10)),Basisblatt!$A$85,Basisblatt!$A$84),"")</f>
        <v/>
      </c>
      <c r="S587" s="145"/>
      <c r="T587" s="145"/>
      <c r="U587" s="145"/>
      <c r="V587" s="145"/>
      <c r="W587" s="178"/>
      <c r="X587" s="181"/>
      <c r="Y587" s="180" t="str">
        <f>IF(AND($AC587="x1",$L587=Basisblatt!$A$85),IF(OR($M587=Basisblatt!$A$38,AND($N587&lt;&gt;"",$N587&lt;=$AF587),$O587=Basisblatt!$A$43,AND($J587&lt;=$E$9,$P587=Basisblatt!$A$47))=TRUE,"ja","nein"),"")</f>
        <v/>
      </c>
      <c r="Z587" s="174"/>
      <c r="AA587" s="102" t="str">
        <f>IF(AND($AC587="x1",$R587=Basisblatt!$A$85),IF(OR(OR($S587=Basisblatt!$A$51,$S587=Basisblatt!$A$52,$S587=Basisblatt!$A$53,$S587=Basisblatt!$A$54,$S587=Basisblatt!$A$55),AND($T587&lt;&gt;"",$T587&lt;=AG587),AND(U587&lt;&gt;"",$U587&lt;=AH587),$V587=Basisblatt!$A614,$W587=Basisblatt!$A$47)=TRUE,"ja","nein"),"")</f>
        <v/>
      </c>
      <c r="AB587" s="102"/>
      <c r="AC587" s="175" t="str">
        <f t="shared" si="8"/>
        <v>x2</v>
      </c>
      <c r="AD587" s="161"/>
      <c r="AE587" s="19"/>
      <c r="AF587" s="106" t="str">
        <f>IF(AND($AC587="x1",$L587=Basisblatt!$A$85),VLOOKUP($G587,Basisblatt!$A$2:$B$5,2,FALSE),"")</f>
        <v/>
      </c>
      <c r="AG587" s="102" t="str">
        <f>IF(AND($AC587="x1",$R587=Basisblatt!$A$85),Basisblatt!$B$68,"")</f>
        <v/>
      </c>
      <c r="AH587" s="175" t="str">
        <f>IF(AND($AC587="x1",$R587=Basisblatt!$A$85),Basisblatt!$B$69,"")</f>
        <v/>
      </c>
    </row>
    <row r="588" spans="1:34" x14ac:dyDescent="0.25">
      <c r="A588" s="107" t="str">
        <f>IF($AC588="x2","",IF($AC588="x1",IF(OR($L588=Basisblatt!$A$84,$Y588="ja"),"ja","nein"),"N/A"))</f>
        <v/>
      </c>
      <c r="B588" s="192" t="str">
        <f>IF($AC588="x2","",IF($AC588="x1",IF(OR($R588=Basisblatt!$A$84,$AA588="ja"),"ja","nein"),"N/A"))</f>
        <v/>
      </c>
      <c r="C588" s="188"/>
      <c r="D588" s="194"/>
      <c r="E588" s="144"/>
      <c r="F588" s="144"/>
      <c r="G588" s="145"/>
      <c r="H588" s="145"/>
      <c r="I588" s="145"/>
      <c r="J588" s="186"/>
      <c r="K588" s="181"/>
      <c r="L588" s="180" t="str">
        <f>IF($AC588="x1",IF(AND($H588=Basisblatt!$A$11,$J588&gt;=$E$8),Basisblatt!$A$85,Basisblatt!$A$84),"")</f>
        <v/>
      </c>
      <c r="M588" s="145"/>
      <c r="N588" s="145"/>
      <c r="O588" s="145"/>
      <c r="P588" s="178"/>
      <c r="Q588" s="181"/>
      <c r="R588" s="180" t="str">
        <f>IF($AC588="x1",IF(AND($H588=Basisblatt!$A$10,OR($J588&gt;=$E$8,$J588&gt;$E$10)),Basisblatt!$A$85,Basisblatt!$A$84),"")</f>
        <v/>
      </c>
      <c r="S588" s="145"/>
      <c r="T588" s="145"/>
      <c r="U588" s="145"/>
      <c r="V588" s="145"/>
      <c r="W588" s="178"/>
      <c r="X588" s="181"/>
      <c r="Y588" s="180" t="str">
        <f>IF(AND($AC588="x1",$L588=Basisblatt!$A$85),IF(OR($M588=Basisblatt!$A$38,AND($N588&lt;&gt;"",$N588&lt;=$AF588),$O588=Basisblatt!$A$43,AND($J588&lt;=$E$9,$P588=Basisblatt!$A$47))=TRUE,"ja","nein"),"")</f>
        <v/>
      </c>
      <c r="Z588" s="174"/>
      <c r="AA588" s="102" t="str">
        <f>IF(AND($AC588="x1",$R588=Basisblatt!$A$85),IF(OR(OR($S588=Basisblatt!$A$51,$S588=Basisblatt!$A$52,$S588=Basisblatt!$A$53,$S588=Basisblatt!$A$54,$S588=Basisblatt!$A$55),AND($T588&lt;&gt;"",$T588&lt;=AG588),AND(U588&lt;&gt;"",$U588&lt;=AH588),$V588=Basisblatt!$A615,$W588=Basisblatt!$A$47)=TRUE,"ja","nein"),"")</f>
        <v/>
      </c>
      <c r="AB588" s="102"/>
      <c r="AC588" s="175" t="str">
        <f t="shared" si="8"/>
        <v>x2</v>
      </c>
      <c r="AD588" s="161"/>
      <c r="AE588" s="19"/>
      <c r="AF588" s="106" t="str">
        <f>IF(AND($AC588="x1",$L588=Basisblatt!$A$85),VLOOKUP($G588,Basisblatt!$A$2:$B$5,2,FALSE),"")</f>
        <v/>
      </c>
      <c r="AG588" s="102" t="str">
        <f>IF(AND($AC588="x1",$R588=Basisblatt!$A$85),Basisblatt!$B$68,"")</f>
        <v/>
      </c>
      <c r="AH588" s="175" t="str">
        <f>IF(AND($AC588="x1",$R588=Basisblatt!$A$85),Basisblatt!$B$69,"")</f>
        <v/>
      </c>
    </row>
    <row r="589" spans="1:34" x14ac:dyDescent="0.25">
      <c r="A589" s="107" t="str">
        <f>IF($AC589="x2","",IF($AC589="x1",IF(OR($L589=Basisblatt!$A$84,$Y589="ja"),"ja","nein"),"N/A"))</f>
        <v/>
      </c>
      <c r="B589" s="192" t="str">
        <f>IF($AC589="x2","",IF($AC589="x1",IF(OR($R589=Basisblatt!$A$84,$AA589="ja"),"ja","nein"),"N/A"))</f>
        <v/>
      </c>
      <c r="C589" s="188"/>
      <c r="D589" s="194"/>
      <c r="E589" s="144"/>
      <c r="F589" s="144"/>
      <c r="G589" s="145"/>
      <c r="H589" s="145"/>
      <c r="I589" s="145"/>
      <c r="J589" s="186"/>
      <c r="K589" s="181"/>
      <c r="L589" s="180" t="str">
        <f>IF($AC589="x1",IF(AND($H589=Basisblatt!$A$11,$J589&gt;=$E$8),Basisblatt!$A$85,Basisblatt!$A$84),"")</f>
        <v/>
      </c>
      <c r="M589" s="145"/>
      <c r="N589" s="145"/>
      <c r="O589" s="145"/>
      <c r="P589" s="178"/>
      <c r="Q589" s="181"/>
      <c r="R589" s="180" t="str">
        <f>IF($AC589="x1",IF(AND($H589=Basisblatt!$A$10,OR($J589&gt;=$E$8,$J589&gt;$E$10)),Basisblatt!$A$85,Basisblatt!$A$84),"")</f>
        <v/>
      </c>
      <c r="S589" s="145"/>
      <c r="T589" s="145"/>
      <c r="U589" s="145"/>
      <c r="V589" s="145"/>
      <c r="W589" s="178"/>
      <c r="X589" s="181"/>
      <c r="Y589" s="180" t="str">
        <f>IF(AND($AC589="x1",$L589=Basisblatt!$A$85),IF(OR($M589=Basisblatt!$A$38,AND($N589&lt;&gt;"",$N589&lt;=$AF589),$O589=Basisblatt!$A$43,AND($J589&lt;=$E$9,$P589=Basisblatt!$A$47))=TRUE,"ja","nein"),"")</f>
        <v/>
      </c>
      <c r="Z589" s="174"/>
      <c r="AA589" s="102" t="str">
        <f>IF(AND($AC589="x1",$R589=Basisblatt!$A$85),IF(OR(OR($S589=Basisblatt!$A$51,$S589=Basisblatt!$A$52,$S589=Basisblatt!$A$53,$S589=Basisblatt!$A$54,$S589=Basisblatt!$A$55),AND($T589&lt;&gt;"",$T589&lt;=AG589),AND(U589&lt;&gt;"",$U589&lt;=AH589),$V589=Basisblatt!$A616,$W589=Basisblatt!$A$47)=TRUE,"ja","nein"),"")</f>
        <v/>
      </c>
      <c r="AB589" s="102"/>
      <c r="AC589" s="175" t="str">
        <f t="shared" si="8"/>
        <v>x2</v>
      </c>
      <c r="AD589" s="161"/>
      <c r="AE589" s="19"/>
      <c r="AF589" s="106" t="str">
        <f>IF(AND($AC589="x1",$L589=Basisblatt!$A$85),VLOOKUP($G589,Basisblatt!$A$2:$B$5,2,FALSE),"")</f>
        <v/>
      </c>
      <c r="AG589" s="102" t="str">
        <f>IF(AND($AC589="x1",$R589=Basisblatt!$A$85),Basisblatt!$B$68,"")</f>
        <v/>
      </c>
      <c r="AH589" s="175" t="str">
        <f>IF(AND($AC589="x1",$R589=Basisblatt!$A$85),Basisblatt!$B$69,"")</f>
        <v/>
      </c>
    </row>
    <row r="590" spans="1:34" x14ac:dyDescent="0.25">
      <c r="A590" s="107" t="str">
        <f>IF($AC590="x2","",IF($AC590="x1",IF(OR($L590=Basisblatt!$A$84,$Y590="ja"),"ja","nein"),"N/A"))</f>
        <v/>
      </c>
      <c r="B590" s="192" t="str">
        <f>IF($AC590="x2","",IF($AC590="x1",IF(OR($R590=Basisblatt!$A$84,$AA590="ja"),"ja","nein"),"N/A"))</f>
        <v/>
      </c>
      <c r="C590" s="188"/>
      <c r="D590" s="194"/>
      <c r="E590" s="144"/>
      <c r="F590" s="144"/>
      <c r="G590" s="145"/>
      <c r="H590" s="145"/>
      <c r="I590" s="145"/>
      <c r="J590" s="186"/>
      <c r="K590" s="181"/>
      <c r="L590" s="180" t="str">
        <f>IF($AC590="x1",IF(AND($H590=Basisblatt!$A$11,$J590&gt;=$E$8),Basisblatt!$A$85,Basisblatt!$A$84),"")</f>
        <v/>
      </c>
      <c r="M590" s="145"/>
      <c r="N590" s="145"/>
      <c r="O590" s="145"/>
      <c r="P590" s="178"/>
      <c r="Q590" s="181"/>
      <c r="R590" s="180" t="str">
        <f>IF($AC590="x1",IF(AND($H590=Basisblatt!$A$10,OR($J590&gt;=$E$8,$J590&gt;$E$10)),Basisblatt!$A$85,Basisblatt!$A$84),"")</f>
        <v/>
      </c>
      <c r="S590" s="145"/>
      <c r="T590" s="145"/>
      <c r="U590" s="145"/>
      <c r="V590" s="145"/>
      <c r="W590" s="178"/>
      <c r="X590" s="181"/>
      <c r="Y590" s="180" t="str">
        <f>IF(AND($AC590="x1",$L590=Basisblatt!$A$85),IF(OR($M590=Basisblatt!$A$38,AND($N590&lt;&gt;"",$N590&lt;=$AF590),$O590=Basisblatt!$A$43,AND($J590&lt;=$E$9,$P590=Basisblatt!$A$47))=TRUE,"ja","nein"),"")</f>
        <v/>
      </c>
      <c r="Z590" s="174"/>
      <c r="AA590" s="102" t="str">
        <f>IF(AND($AC590="x1",$R590=Basisblatt!$A$85),IF(OR(OR($S590=Basisblatt!$A$51,$S590=Basisblatt!$A$52,$S590=Basisblatt!$A$53,$S590=Basisblatt!$A$54,$S590=Basisblatt!$A$55),AND($T590&lt;&gt;"",$T590&lt;=AG590),AND(U590&lt;&gt;"",$U590&lt;=AH590),$V590=Basisblatt!$A617,$W590=Basisblatt!$A$47)=TRUE,"ja","nein"),"")</f>
        <v/>
      </c>
      <c r="AB590" s="102"/>
      <c r="AC590" s="175" t="str">
        <f t="shared" si="8"/>
        <v>x2</v>
      </c>
      <c r="AD590" s="161"/>
      <c r="AE590" s="19"/>
      <c r="AF590" s="106" t="str">
        <f>IF(AND($AC590="x1",$L590=Basisblatt!$A$85),VLOOKUP($G590,Basisblatt!$A$2:$B$5,2,FALSE),"")</f>
        <v/>
      </c>
      <c r="AG590" s="102" t="str">
        <f>IF(AND($AC590="x1",$R590=Basisblatt!$A$85),Basisblatt!$B$68,"")</f>
        <v/>
      </c>
      <c r="AH590" s="175" t="str">
        <f>IF(AND($AC590="x1",$R590=Basisblatt!$A$85),Basisblatt!$B$69,"")</f>
        <v/>
      </c>
    </row>
    <row r="591" spans="1:34" x14ac:dyDescent="0.25">
      <c r="A591" s="107" t="str">
        <f>IF($AC591="x2","",IF($AC591="x1",IF(OR($L591=Basisblatt!$A$84,$Y591="ja"),"ja","nein"),"N/A"))</f>
        <v/>
      </c>
      <c r="B591" s="192" t="str">
        <f>IF($AC591="x2","",IF($AC591="x1",IF(OR($R591=Basisblatt!$A$84,$AA591="ja"),"ja","nein"),"N/A"))</f>
        <v/>
      </c>
      <c r="C591" s="188"/>
      <c r="D591" s="194"/>
      <c r="E591" s="144"/>
      <c r="F591" s="144"/>
      <c r="G591" s="145"/>
      <c r="H591" s="145"/>
      <c r="I591" s="145"/>
      <c r="J591" s="186"/>
      <c r="K591" s="181"/>
      <c r="L591" s="180" t="str">
        <f>IF($AC591="x1",IF(AND($H591=Basisblatt!$A$11,$J591&gt;=$E$8),Basisblatt!$A$85,Basisblatt!$A$84),"")</f>
        <v/>
      </c>
      <c r="M591" s="145"/>
      <c r="N591" s="145"/>
      <c r="O591" s="145"/>
      <c r="P591" s="178"/>
      <c r="Q591" s="181"/>
      <c r="R591" s="180" t="str">
        <f>IF($AC591="x1",IF(AND($H591=Basisblatt!$A$10,OR($J591&gt;=$E$8,$J591&gt;$E$10)),Basisblatt!$A$85,Basisblatt!$A$84),"")</f>
        <v/>
      </c>
      <c r="S591" s="145"/>
      <c r="T591" s="145"/>
      <c r="U591" s="145"/>
      <c r="V591" s="145"/>
      <c r="W591" s="178"/>
      <c r="X591" s="181"/>
      <c r="Y591" s="180" t="str">
        <f>IF(AND($AC591="x1",$L591=Basisblatt!$A$85),IF(OR($M591=Basisblatt!$A$38,AND($N591&lt;&gt;"",$N591&lt;=$AF591),$O591=Basisblatt!$A$43,AND($J591&lt;=$E$9,$P591=Basisblatt!$A$47))=TRUE,"ja","nein"),"")</f>
        <v/>
      </c>
      <c r="Z591" s="174"/>
      <c r="AA591" s="102" t="str">
        <f>IF(AND($AC591="x1",$R591=Basisblatt!$A$85),IF(OR(OR($S591=Basisblatt!$A$51,$S591=Basisblatt!$A$52,$S591=Basisblatt!$A$53,$S591=Basisblatt!$A$54,$S591=Basisblatt!$A$55),AND($T591&lt;&gt;"",$T591&lt;=AG591),AND(U591&lt;&gt;"",$U591&lt;=AH591),$V591=Basisblatt!$A618,$W591=Basisblatt!$A$47)=TRUE,"ja","nein"),"")</f>
        <v/>
      </c>
      <c r="AB591" s="102"/>
      <c r="AC591" s="175" t="str">
        <f t="shared" si="8"/>
        <v>x2</v>
      </c>
      <c r="AD591" s="161"/>
      <c r="AE591" s="19"/>
      <c r="AF591" s="106" t="str">
        <f>IF(AND($AC591="x1",$L591=Basisblatt!$A$85),VLOOKUP($G591,Basisblatt!$A$2:$B$5,2,FALSE),"")</f>
        <v/>
      </c>
      <c r="AG591" s="102" t="str">
        <f>IF(AND($AC591="x1",$R591=Basisblatt!$A$85),Basisblatt!$B$68,"")</f>
        <v/>
      </c>
      <c r="AH591" s="175" t="str">
        <f>IF(AND($AC591="x1",$R591=Basisblatt!$A$85),Basisblatt!$B$69,"")</f>
        <v/>
      </c>
    </row>
    <row r="592" spans="1:34" x14ac:dyDescent="0.25">
      <c r="A592" s="107" t="str">
        <f>IF($AC592="x2","",IF($AC592="x1",IF(OR($L592=Basisblatt!$A$84,$Y592="ja"),"ja","nein"),"N/A"))</f>
        <v/>
      </c>
      <c r="B592" s="192" t="str">
        <f>IF($AC592="x2","",IF($AC592="x1",IF(OR($R592=Basisblatt!$A$84,$AA592="ja"),"ja","nein"),"N/A"))</f>
        <v/>
      </c>
      <c r="C592" s="188"/>
      <c r="D592" s="194"/>
      <c r="E592" s="144"/>
      <c r="F592" s="144"/>
      <c r="G592" s="145"/>
      <c r="H592" s="145"/>
      <c r="I592" s="145"/>
      <c r="J592" s="186"/>
      <c r="K592" s="181"/>
      <c r="L592" s="180" t="str">
        <f>IF($AC592="x1",IF(AND($H592=Basisblatt!$A$11,$J592&gt;=$E$8),Basisblatt!$A$85,Basisblatt!$A$84),"")</f>
        <v/>
      </c>
      <c r="M592" s="145"/>
      <c r="N592" s="145"/>
      <c r="O592" s="145"/>
      <c r="P592" s="178"/>
      <c r="Q592" s="181"/>
      <c r="R592" s="180" t="str">
        <f>IF($AC592="x1",IF(AND($H592=Basisblatt!$A$10,OR($J592&gt;=$E$8,$J592&gt;$E$10)),Basisblatt!$A$85,Basisblatt!$A$84),"")</f>
        <v/>
      </c>
      <c r="S592" s="145"/>
      <c r="T592" s="145"/>
      <c r="U592" s="145"/>
      <c r="V592" s="145"/>
      <c r="W592" s="178"/>
      <c r="X592" s="181"/>
      <c r="Y592" s="180" t="str">
        <f>IF(AND($AC592="x1",$L592=Basisblatt!$A$85),IF(OR($M592=Basisblatt!$A$38,AND($N592&lt;&gt;"",$N592&lt;=$AF592),$O592=Basisblatt!$A$43,AND($J592&lt;=$E$9,$P592=Basisblatt!$A$47))=TRUE,"ja","nein"),"")</f>
        <v/>
      </c>
      <c r="Z592" s="174"/>
      <c r="AA592" s="102" t="str">
        <f>IF(AND($AC592="x1",$R592=Basisblatt!$A$85),IF(OR(OR($S592=Basisblatt!$A$51,$S592=Basisblatt!$A$52,$S592=Basisblatt!$A$53,$S592=Basisblatt!$A$54,$S592=Basisblatt!$A$55),AND($T592&lt;&gt;"",$T592&lt;=AG592),AND(U592&lt;&gt;"",$U592&lt;=AH592),$V592=Basisblatt!$A619,$W592=Basisblatt!$A$47)=TRUE,"ja","nein"),"")</f>
        <v/>
      </c>
      <c r="AB592" s="102"/>
      <c r="AC592" s="175" t="str">
        <f t="shared" si="8"/>
        <v>x2</v>
      </c>
      <c r="AD592" s="161"/>
      <c r="AE592" s="19"/>
      <c r="AF592" s="106" t="str">
        <f>IF(AND($AC592="x1",$L592=Basisblatt!$A$85),VLOOKUP($G592,Basisblatt!$A$2:$B$5,2,FALSE),"")</f>
        <v/>
      </c>
      <c r="AG592" s="102" t="str">
        <f>IF(AND($AC592="x1",$R592=Basisblatt!$A$85),Basisblatt!$B$68,"")</f>
        <v/>
      </c>
      <c r="AH592" s="175" t="str">
        <f>IF(AND($AC592="x1",$R592=Basisblatt!$A$85),Basisblatt!$B$69,"")</f>
        <v/>
      </c>
    </row>
    <row r="593" spans="1:34" x14ac:dyDescent="0.25">
      <c r="A593" s="107" t="str">
        <f>IF($AC593="x2","",IF($AC593="x1",IF(OR($L593=Basisblatt!$A$84,$Y593="ja"),"ja","nein"),"N/A"))</f>
        <v/>
      </c>
      <c r="B593" s="192" t="str">
        <f>IF($AC593="x2","",IF($AC593="x1",IF(OR($R593=Basisblatt!$A$84,$AA593="ja"),"ja","nein"),"N/A"))</f>
        <v/>
      </c>
      <c r="C593" s="188"/>
      <c r="D593" s="194"/>
      <c r="E593" s="144"/>
      <c r="F593" s="144"/>
      <c r="G593" s="145"/>
      <c r="H593" s="145"/>
      <c r="I593" s="145"/>
      <c r="J593" s="186"/>
      <c r="K593" s="181"/>
      <c r="L593" s="180" t="str">
        <f>IF($AC593="x1",IF(AND($H593=Basisblatt!$A$11,$J593&gt;=$E$8),Basisblatt!$A$85,Basisblatt!$A$84),"")</f>
        <v/>
      </c>
      <c r="M593" s="145"/>
      <c r="N593" s="145"/>
      <c r="O593" s="145"/>
      <c r="P593" s="178"/>
      <c r="Q593" s="181"/>
      <c r="R593" s="180" t="str">
        <f>IF($AC593="x1",IF(AND($H593=Basisblatt!$A$10,OR($J593&gt;=$E$8,$J593&gt;$E$10)),Basisblatt!$A$85,Basisblatt!$A$84),"")</f>
        <v/>
      </c>
      <c r="S593" s="145"/>
      <c r="T593" s="145"/>
      <c r="U593" s="145"/>
      <c r="V593" s="145"/>
      <c r="W593" s="178"/>
      <c r="X593" s="181"/>
      <c r="Y593" s="180" t="str">
        <f>IF(AND($AC593="x1",$L593=Basisblatt!$A$85),IF(OR($M593=Basisblatt!$A$38,AND($N593&lt;&gt;"",$N593&lt;=$AF593),$O593=Basisblatt!$A$43,AND($J593&lt;=$E$9,$P593=Basisblatt!$A$47))=TRUE,"ja","nein"),"")</f>
        <v/>
      </c>
      <c r="Z593" s="174"/>
      <c r="AA593" s="102" t="str">
        <f>IF(AND($AC593="x1",$R593=Basisblatt!$A$85),IF(OR(OR($S593=Basisblatt!$A$51,$S593=Basisblatt!$A$52,$S593=Basisblatt!$A$53,$S593=Basisblatt!$A$54,$S593=Basisblatt!$A$55),AND($T593&lt;&gt;"",$T593&lt;=AG593),AND(U593&lt;&gt;"",$U593&lt;=AH593),$V593=Basisblatt!$A620,$W593=Basisblatt!$A$47)=TRUE,"ja","nein"),"")</f>
        <v/>
      </c>
      <c r="AB593" s="102"/>
      <c r="AC593" s="175" t="str">
        <f t="shared" ref="AC593:AC633" si="9">IF(COUNTA($D593:$J593)=7,"x1",IF(COUNTA($D593:$J593)=0,"x2","o"))</f>
        <v>x2</v>
      </c>
      <c r="AD593" s="161"/>
      <c r="AE593" s="19"/>
      <c r="AF593" s="106" t="str">
        <f>IF(AND($AC593="x1",$L593=Basisblatt!$A$85),VLOOKUP($G593,Basisblatt!$A$2:$B$5,2,FALSE),"")</f>
        <v/>
      </c>
      <c r="AG593" s="102" t="str">
        <f>IF(AND($AC593="x1",$R593=Basisblatt!$A$85),Basisblatt!$B$68,"")</f>
        <v/>
      </c>
      <c r="AH593" s="175" t="str">
        <f>IF(AND($AC593="x1",$R593=Basisblatt!$A$85),Basisblatt!$B$69,"")</f>
        <v/>
      </c>
    </row>
    <row r="594" spans="1:34" x14ac:dyDescent="0.25">
      <c r="A594" s="107" t="str">
        <f>IF($AC594="x2","",IF($AC594="x1",IF(OR($L594=Basisblatt!$A$84,$Y594="ja"),"ja","nein"),"N/A"))</f>
        <v/>
      </c>
      <c r="B594" s="192" t="str">
        <f>IF($AC594="x2","",IF($AC594="x1",IF(OR($R594=Basisblatt!$A$84,$AA594="ja"),"ja","nein"),"N/A"))</f>
        <v/>
      </c>
      <c r="C594" s="188"/>
      <c r="D594" s="194"/>
      <c r="E594" s="144"/>
      <c r="F594" s="144"/>
      <c r="G594" s="145"/>
      <c r="H594" s="145"/>
      <c r="I594" s="145"/>
      <c r="J594" s="186"/>
      <c r="K594" s="181"/>
      <c r="L594" s="180" t="str">
        <f>IF($AC594="x1",IF(AND($H594=Basisblatt!$A$11,$J594&gt;=$E$8),Basisblatt!$A$85,Basisblatt!$A$84),"")</f>
        <v/>
      </c>
      <c r="M594" s="145"/>
      <c r="N594" s="145"/>
      <c r="O594" s="145"/>
      <c r="P594" s="178"/>
      <c r="Q594" s="181"/>
      <c r="R594" s="180" t="str">
        <f>IF($AC594="x1",IF(AND($H594=Basisblatt!$A$10,OR($J594&gt;=$E$8,$J594&gt;$E$10)),Basisblatt!$A$85,Basisblatt!$A$84),"")</f>
        <v/>
      </c>
      <c r="S594" s="145"/>
      <c r="T594" s="145"/>
      <c r="U594" s="145"/>
      <c r="V594" s="145"/>
      <c r="W594" s="178"/>
      <c r="X594" s="181"/>
      <c r="Y594" s="180" t="str">
        <f>IF(AND($AC594="x1",$L594=Basisblatt!$A$85),IF(OR($M594=Basisblatt!$A$38,AND($N594&lt;&gt;"",$N594&lt;=$AF594),$O594=Basisblatt!$A$43,AND($J594&lt;=$E$9,$P594=Basisblatt!$A$47))=TRUE,"ja","nein"),"")</f>
        <v/>
      </c>
      <c r="Z594" s="174"/>
      <c r="AA594" s="102" t="str">
        <f>IF(AND($AC594="x1",$R594=Basisblatt!$A$85),IF(OR(OR($S594=Basisblatt!$A$51,$S594=Basisblatt!$A$52,$S594=Basisblatt!$A$53,$S594=Basisblatt!$A$54,$S594=Basisblatt!$A$55),AND($T594&lt;&gt;"",$T594&lt;=AG594),AND(U594&lt;&gt;"",$U594&lt;=AH594),$V594=Basisblatt!$A621,$W594=Basisblatt!$A$47)=TRUE,"ja","nein"),"")</f>
        <v/>
      </c>
      <c r="AB594" s="102"/>
      <c r="AC594" s="175" t="str">
        <f t="shared" si="9"/>
        <v>x2</v>
      </c>
      <c r="AD594" s="161"/>
      <c r="AE594" s="19"/>
      <c r="AF594" s="106" t="str">
        <f>IF(AND($AC594="x1",$L594=Basisblatt!$A$85),VLOOKUP($G594,Basisblatt!$A$2:$B$5,2,FALSE),"")</f>
        <v/>
      </c>
      <c r="AG594" s="102" t="str">
        <f>IF(AND($AC594="x1",$R594=Basisblatt!$A$85),Basisblatt!$B$68,"")</f>
        <v/>
      </c>
      <c r="AH594" s="175" t="str">
        <f>IF(AND($AC594="x1",$R594=Basisblatt!$A$85),Basisblatt!$B$69,"")</f>
        <v/>
      </c>
    </row>
    <row r="595" spans="1:34" x14ac:dyDescent="0.25">
      <c r="A595" s="107" t="str">
        <f>IF($AC595="x2","",IF($AC595="x1",IF(OR($L595=Basisblatt!$A$84,$Y595="ja"),"ja","nein"),"N/A"))</f>
        <v/>
      </c>
      <c r="B595" s="192" t="str">
        <f>IF($AC595="x2","",IF($AC595="x1",IF(OR($R595=Basisblatt!$A$84,$AA595="ja"),"ja","nein"),"N/A"))</f>
        <v/>
      </c>
      <c r="C595" s="188"/>
      <c r="D595" s="194"/>
      <c r="E595" s="144"/>
      <c r="F595" s="144"/>
      <c r="G595" s="145"/>
      <c r="H595" s="145"/>
      <c r="I595" s="145"/>
      <c r="J595" s="186"/>
      <c r="K595" s="181"/>
      <c r="L595" s="180" t="str">
        <f>IF($AC595="x1",IF(AND($H595=Basisblatt!$A$11,$J595&gt;=$E$8),Basisblatt!$A$85,Basisblatt!$A$84),"")</f>
        <v/>
      </c>
      <c r="M595" s="145"/>
      <c r="N595" s="145"/>
      <c r="O595" s="145"/>
      <c r="P595" s="178"/>
      <c r="Q595" s="181"/>
      <c r="R595" s="180" t="str">
        <f>IF($AC595="x1",IF(AND($H595=Basisblatt!$A$10,OR($J595&gt;=$E$8,$J595&gt;$E$10)),Basisblatt!$A$85,Basisblatt!$A$84),"")</f>
        <v/>
      </c>
      <c r="S595" s="145"/>
      <c r="T595" s="145"/>
      <c r="U595" s="145"/>
      <c r="V595" s="145"/>
      <c r="W595" s="178"/>
      <c r="X595" s="181"/>
      <c r="Y595" s="180" t="str">
        <f>IF(AND($AC595="x1",$L595=Basisblatt!$A$85),IF(OR($M595=Basisblatt!$A$38,AND($N595&lt;&gt;"",$N595&lt;=$AF595),$O595=Basisblatt!$A$43,AND($J595&lt;=$E$9,$P595=Basisblatt!$A$47))=TRUE,"ja","nein"),"")</f>
        <v/>
      </c>
      <c r="Z595" s="174"/>
      <c r="AA595" s="102" t="str">
        <f>IF(AND($AC595="x1",$R595=Basisblatt!$A$85),IF(OR(OR($S595=Basisblatt!$A$51,$S595=Basisblatt!$A$52,$S595=Basisblatt!$A$53,$S595=Basisblatt!$A$54,$S595=Basisblatt!$A$55),AND($T595&lt;&gt;"",$T595&lt;=AG595),AND(U595&lt;&gt;"",$U595&lt;=AH595),$V595=Basisblatt!$A622,$W595=Basisblatt!$A$47)=TRUE,"ja","nein"),"")</f>
        <v/>
      </c>
      <c r="AB595" s="102"/>
      <c r="AC595" s="175" t="str">
        <f t="shared" si="9"/>
        <v>x2</v>
      </c>
      <c r="AD595" s="161"/>
      <c r="AE595" s="19"/>
      <c r="AF595" s="106" t="str">
        <f>IF(AND($AC595="x1",$L595=Basisblatt!$A$85),VLOOKUP($G595,Basisblatt!$A$2:$B$5,2,FALSE),"")</f>
        <v/>
      </c>
      <c r="AG595" s="102" t="str">
        <f>IF(AND($AC595="x1",$R595=Basisblatt!$A$85),Basisblatt!$B$68,"")</f>
        <v/>
      </c>
      <c r="AH595" s="175" t="str">
        <f>IF(AND($AC595="x1",$R595=Basisblatt!$A$85),Basisblatt!$B$69,"")</f>
        <v/>
      </c>
    </row>
    <row r="596" spans="1:34" x14ac:dyDescent="0.25">
      <c r="A596" s="107" t="str">
        <f>IF($AC596="x2","",IF($AC596="x1",IF(OR($L596=Basisblatt!$A$84,$Y596="ja"),"ja","nein"),"N/A"))</f>
        <v/>
      </c>
      <c r="B596" s="192" t="str">
        <f>IF($AC596="x2","",IF($AC596="x1",IF(OR($R596=Basisblatt!$A$84,$AA596="ja"),"ja","nein"),"N/A"))</f>
        <v/>
      </c>
      <c r="C596" s="188"/>
      <c r="D596" s="194"/>
      <c r="E596" s="144"/>
      <c r="F596" s="144"/>
      <c r="G596" s="145"/>
      <c r="H596" s="145"/>
      <c r="I596" s="145"/>
      <c r="J596" s="186"/>
      <c r="K596" s="181"/>
      <c r="L596" s="180" t="str">
        <f>IF($AC596="x1",IF(AND($H596=Basisblatt!$A$11,$J596&gt;=$E$8),Basisblatt!$A$85,Basisblatt!$A$84),"")</f>
        <v/>
      </c>
      <c r="M596" s="145"/>
      <c r="N596" s="145"/>
      <c r="O596" s="145"/>
      <c r="P596" s="178"/>
      <c r="Q596" s="181"/>
      <c r="R596" s="180" t="str">
        <f>IF($AC596="x1",IF(AND($H596=Basisblatt!$A$10,OR($J596&gt;=$E$8,$J596&gt;$E$10)),Basisblatt!$A$85,Basisblatt!$A$84),"")</f>
        <v/>
      </c>
      <c r="S596" s="145"/>
      <c r="T596" s="145"/>
      <c r="U596" s="145"/>
      <c r="V596" s="145"/>
      <c r="W596" s="178"/>
      <c r="X596" s="181"/>
      <c r="Y596" s="180" t="str">
        <f>IF(AND($AC596="x1",$L596=Basisblatt!$A$85),IF(OR($M596=Basisblatt!$A$38,AND($N596&lt;&gt;"",$N596&lt;=$AF596),$O596=Basisblatt!$A$43,AND($J596&lt;=$E$9,$P596=Basisblatt!$A$47))=TRUE,"ja","nein"),"")</f>
        <v/>
      </c>
      <c r="Z596" s="174"/>
      <c r="AA596" s="102" t="str">
        <f>IF(AND($AC596="x1",$R596=Basisblatt!$A$85),IF(OR(OR($S596=Basisblatt!$A$51,$S596=Basisblatt!$A$52,$S596=Basisblatt!$A$53,$S596=Basisblatt!$A$54,$S596=Basisblatt!$A$55),AND($T596&lt;&gt;"",$T596&lt;=AG596),AND(U596&lt;&gt;"",$U596&lt;=AH596),$V596=Basisblatt!$A623,$W596=Basisblatt!$A$47)=TRUE,"ja","nein"),"")</f>
        <v/>
      </c>
      <c r="AB596" s="102"/>
      <c r="AC596" s="175" t="str">
        <f t="shared" si="9"/>
        <v>x2</v>
      </c>
      <c r="AD596" s="161"/>
      <c r="AE596" s="19"/>
      <c r="AF596" s="106" t="str">
        <f>IF(AND($AC596="x1",$L596=Basisblatt!$A$85),VLOOKUP($G596,Basisblatt!$A$2:$B$5,2,FALSE),"")</f>
        <v/>
      </c>
      <c r="AG596" s="102" t="str">
        <f>IF(AND($AC596="x1",$R596=Basisblatt!$A$85),Basisblatt!$B$68,"")</f>
        <v/>
      </c>
      <c r="AH596" s="175" t="str">
        <f>IF(AND($AC596="x1",$R596=Basisblatt!$A$85),Basisblatt!$B$69,"")</f>
        <v/>
      </c>
    </row>
    <row r="597" spans="1:34" x14ac:dyDescent="0.25">
      <c r="A597" s="107" t="str">
        <f>IF($AC597="x2","",IF($AC597="x1",IF(OR($L597=Basisblatt!$A$84,$Y597="ja"),"ja","nein"),"N/A"))</f>
        <v/>
      </c>
      <c r="B597" s="192" t="str">
        <f>IF($AC597="x2","",IF($AC597="x1",IF(OR($R597=Basisblatt!$A$84,$AA597="ja"),"ja","nein"),"N/A"))</f>
        <v/>
      </c>
      <c r="C597" s="188"/>
      <c r="D597" s="194"/>
      <c r="E597" s="144"/>
      <c r="F597" s="144"/>
      <c r="G597" s="145"/>
      <c r="H597" s="145"/>
      <c r="I597" s="145"/>
      <c r="J597" s="186"/>
      <c r="K597" s="181"/>
      <c r="L597" s="180" t="str">
        <f>IF($AC597="x1",IF(AND($H597=Basisblatt!$A$11,$J597&gt;=$E$8),Basisblatt!$A$85,Basisblatt!$A$84),"")</f>
        <v/>
      </c>
      <c r="M597" s="145"/>
      <c r="N597" s="145"/>
      <c r="O597" s="145"/>
      <c r="P597" s="178"/>
      <c r="Q597" s="181"/>
      <c r="R597" s="180" t="str">
        <f>IF($AC597="x1",IF(AND($H597=Basisblatt!$A$10,OR($J597&gt;=$E$8,$J597&gt;$E$10)),Basisblatt!$A$85,Basisblatt!$A$84),"")</f>
        <v/>
      </c>
      <c r="S597" s="145"/>
      <c r="T597" s="145"/>
      <c r="U597" s="145"/>
      <c r="V597" s="145"/>
      <c r="W597" s="178"/>
      <c r="X597" s="181"/>
      <c r="Y597" s="180" t="str">
        <f>IF(AND($AC597="x1",$L597=Basisblatt!$A$85),IF(OR($M597=Basisblatt!$A$38,AND($N597&lt;&gt;"",$N597&lt;=$AF597),$O597=Basisblatt!$A$43,AND($J597&lt;=$E$9,$P597=Basisblatt!$A$47))=TRUE,"ja","nein"),"")</f>
        <v/>
      </c>
      <c r="Z597" s="174"/>
      <c r="AA597" s="102" t="str">
        <f>IF(AND($AC597="x1",$R597=Basisblatt!$A$85),IF(OR(OR($S597=Basisblatt!$A$51,$S597=Basisblatt!$A$52,$S597=Basisblatt!$A$53,$S597=Basisblatt!$A$54,$S597=Basisblatt!$A$55),AND($T597&lt;&gt;"",$T597&lt;=AG597),AND(U597&lt;&gt;"",$U597&lt;=AH597),$V597=Basisblatt!$A624,$W597=Basisblatt!$A$47)=TRUE,"ja","nein"),"")</f>
        <v/>
      </c>
      <c r="AB597" s="102"/>
      <c r="AC597" s="175" t="str">
        <f t="shared" si="9"/>
        <v>x2</v>
      </c>
      <c r="AD597" s="161"/>
      <c r="AE597" s="19"/>
      <c r="AF597" s="106" t="str">
        <f>IF(AND($AC597="x1",$L597=Basisblatt!$A$85),VLOOKUP($G597,Basisblatt!$A$2:$B$5,2,FALSE),"")</f>
        <v/>
      </c>
      <c r="AG597" s="102" t="str">
        <f>IF(AND($AC597="x1",$R597=Basisblatt!$A$85),Basisblatt!$B$68,"")</f>
        <v/>
      </c>
      <c r="AH597" s="175" t="str">
        <f>IF(AND($AC597="x1",$R597=Basisblatt!$A$85),Basisblatt!$B$69,"")</f>
        <v/>
      </c>
    </row>
    <row r="598" spans="1:34" x14ac:dyDescent="0.25">
      <c r="A598" s="107" t="str">
        <f>IF($AC598="x2","",IF($AC598="x1",IF(OR($L598=Basisblatt!$A$84,$Y598="ja"),"ja","nein"),"N/A"))</f>
        <v/>
      </c>
      <c r="B598" s="192" t="str">
        <f>IF($AC598="x2","",IF($AC598="x1",IF(OR($R598=Basisblatt!$A$84,$AA598="ja"),"ja","nein"),"N/A"))</f>
        <v/>
      </c>
      <c r="C598" s="188"/>
      <c r="D598" s="194"/>
      <c r="E598" s="144"/>
      <c r="F598" s="144"/>
      <c r="G598" s="145"/>
      <c r="H598" s="145"/>
      <c r="I598" s="145"/>
      <c r="J598" s="186"/>
      <c r="K598" s="181"/>
      <c r="L598" s="180" t="str">
        <f>IF($AC598="x1",IF(AND($H598=Basisblatt!$A$11,$J598&gt;=$E$8),Basisblatt!$A$85,Basisblatt!$A$84),"")</f>
        <v/>
      </c>
      <c r="M598" s="145"/>
      <c r="N598" s="145"/>
      <c r="O598" s="145"/>
      <c r="P598" s="178"/>
      <c r="Q598" s="181"/>
      <c r="R598" s="180" t="str">
        <f>IF($AC598="x1",IF(AND($H598=Basisblatt!$A$10,OR($J598&gt;=$E$8,$J598&gt;$E$10)),Basisblatt!$A$85,Basisblatt!$A$84),"")</f>
        <v/>
      </c>
      <c r="S598" s="145"/>
      <c r="T598" s="145"/>
      <c r="U598" s="145"/>
      <c r="V598" s="145"/>
      <c r="W598" s="178"/>
      <c r="X598" s="181"/>
      <c r="Y598" s="180" t="str">
        <f>IF(AND($AC598="x1",$L598=Basisblatt!$A$85),IF(OR($M598=Basisblatt!$A$38,AND($N598&lt;&gt;"",$N598&lt;=$AF598),$O598=Basisblatt!$A$43,AND($J598&lt;=$E$9,$P598=Basisblatt!$A$47))=TRUE,"ja","nein"),"")</f>
        <v/>
      </c>
      <c r="Z598" s="174"/>
      <c r="AA598" s="102" t="str">
        <f>IF(AND($AC598="x1",$R598=Basisblatt!$A$85),IF(OR(OR($S598=Basisblatt!$A$51,$S598=Basisblatt!$A$52,$S598=Basisblatt!$A$53,$S598=Basisblatt!$A$54,$S598=Basisblatt!$A$55),AND($T598&lt;&gt;"",$T598&lt;=AG598),AND(U598&lt;&gt;"",$U598&lt;=AH598),$V598=Basisblatt!$A625,$W598=Basisblatt!$A$47)=TRUE,"ja","nein"),"")</f>
        <v/>
      </c>
      <c r="AB598" s="102"/>
      <c r="AC598" s="175" t="str">
        <f t="shared" si="9"/>
        <v>x2</v>
      </c>
      <c r="AD598" s="161"/>
      <c r="AE598" s="19"/>
      <c r="AF598" s="106" t="str">
        <f>IF(AND($AC598="x1",$L598=Basisblatt!$A$85),VLOOKUP($G598,Basisblatt!$A$2:$B$5,2,FALSE),"")</f>
        <v/>
      </c>
      <c r="AG598" s="102" t="str">
        <f>IF(AND($AC598="x1",$R598=Basisblatt!$A$85),Basisblatt!$B$68,"")</f>
        <v/>
      </c>
      <c r="AH598" s="175" t="str">
        <f>IF(AND($AC598="x1",$R598=Basisblatt!$A$85),Basisblatt!$B$69,"")</f>
        <v/>
      </c>
    </row>
    <row r="599" spans="1:34" x14ac:dyDescent="0.25">
      <c r="A599" s="107" t="str">
        <f>IF($AC599="x2","",IF($AC599="x1",IF(OR($L599=Basisblatt!$A$84,$Y599="ja"),"ja","nein"),"N/A"))</f>
        <v/>
      </c>
      <c r="B599" s="192" t="str">
        <f>IF($AC599="x2","",IF($AC599="x1",IF(OR($R599=Basisblatt!$A$84,$AA599="ja"),"ja","nein"),"N/A"))</f>
        <v/>
      </c>
      <c r="C599" s="188"/>
      <c r="D599" s="194"/>
      <c r="E599" s="144"/>
      <c r="F599" s="144"/>
      <c r="G599" s="145"/>
      <c r="H599" s="145"/>
      <c r="I599" s="145"/>
      <c r="J599" s="186"/>
      <c r="K599" s="181"/>
      <c r="L599" s="180" t="str">
        <f>IF($AC599="x1",IF(AND($H599=Basisblatt!$A$11,$J599&gt;=$E$8),Basisblatt!$A$85,Basisblatt!$A$84),"")</f>
        <v/>
      </c>
      <c r="M599" s="145"/>
      <c r="N599" s="145"/>
      <c r="O599" s="145"/>
      <c r="P599" s="178"/>
      <c r="Q599" s="181"/>
      <c r="R599" s="180" t="str">
        <f>IF($AC599="x1",IF(AND($H599=Basisblatt!$A$10,OR($J599&gt;=$E$8,$J599&gt;$E$10)),Basisblatt!$A$85,Basisblatt!$A$84),"")</f>
        <v/>
      </c>
      <c r="S599" s="145"/>
      <c r="T599" s="145"/>
      <c r="U599" s="145"/>
      <c r="V599" s="145"/>
      <c r="W599" s="178"/>
      <c r="X599" s="181"/>
      <c r="Y599" s="180" t="str">
        <f>IF(AND($AC599="x1",$L599=Basisblatt!$A$85),IF(OR($M599=Basisblatt!$A$38,AND($N599&lt;&gt;"",$N599&lt;=$AF599),$O599=Basisblatt!$A$43,AND($J599&lt;=$E$9,$P599=Basisblatt!$A$47))=TRUE,"ja","nein"),"")</f>
        <v/>
      </c>
      <c r="Z599" s="174"/>
      <c r="AA599" s="102" t="str">
        <f>IF(AND($AC599="x1",$R599=Basisblatt!$A$85),IF(OR(OR($S599=Basisblatt!$A$51,$S599=Basisblatt!$A$52,$S599=Basisblatt!$A$53,$S599=Basisblatt!$A$54,$S599=Basisblatt!$A$55),AND($T599&lt;&gt;"",$T599&lt;=AG599),AND(U599&lt;&gt;"",$U599&lt;=AH599),$V599=Basisblatt!$A626,$W599=Basisblatt!$A$47)=TRUE,"ja","nein"),"")</f>
        <v/>
      </c>
      <c r="AB599" s="102"/>
      <c r="AC599" s="175" t="str">
        <f t="shared" si="9"/>
        <v>x2</v>
      </c>
      <c r="AD599" s="161"/>
      <c r="AE599" s="19"/>
      <c r="AF599" s="106" t="str">
        <f>IF(AND($AC599="x1",$L599=Basisblatt!$A$85),VLOOKUP($G599,Basisblatt!$A$2:$B$5,2,FALSE),"")</f>
        <v/>
      </c>
      <c r="AG599" s="102" t="str">
        <f>IF(AND($AC599="x1",$R599=Basisblatt!$A$85),Basisblatt!$B$68,"")</f>
        <v/>
      </c>
      <c r="AH599" s="175" t="str">
        <f>IF(AND($AC599="x1",$R599=Basisblatt!$A$85),Basisblatt!$B$69,"")</f>
        <v/>
      </c>
    </row>
    <row r="600" spans="1:34" x14ac:dyDescent="0.25">
      <c r="A600" s="107" t="str">
        <f>IF($AC600="x2","",IF($AC600="x1",IF(OR($L600=Basisblatt!$A$84,$Y600="ja"),"ja","nein"),"N/A"))</f>
        <v/>
      </c>
      <c r="B600" s="192" t="str">
        <f>IF($AC600="x2","",IF($AC600="x1",IF(OR($R600=Basisblatt!$A$84,$AA600="ja"),"ja","nein"),"N/A"))</f>
        <v/>
      </c>
      <c r="C600" s="188"/>
      <c r="D600" s="194"/>
      <c r="E600" s="144"/>
      <c r="F600" s="144"/>
      <c r="G600" s="145"/>
      <c r="H600" s="145"/>
      <c r="I600" s="145"/>
      <c r="J600" s="186"/>
      <c r="K600" s="181"/>
      <c r="L600" s="180" t="str">
        <f>IF($AC600="x1",IF(AND($H600=Basisblatt!$A$11,$J600&gt;=$E$8),Basisblatt!$A$85,Basisblatt!$A$84),"")</f>
        <v/>
      </c>
      <c r="M600" s="145"/>
      <c r="N600" s="145"/>
      <c r="O600" s="145"/>
      <c r="P600" s="178"/>
      <c r="Q600" s="181"/>
      <c r="R600" s="180" t="str">
        <f>IF($AC600="x1",IF(AND($H600=Basisblatt!$A$10,OR($J600&gt;=$E$8,$J600&gt;$E$10)),Basisblatt!$A$85,Basisblatt!$A$84),"")</f>
        <v/>
      </c>
      <c r="S600" s="145"/>
      <c r="T600" s="145"/>
      <c r="U600" s="145"/>
      <c r="V600" s="145"/>
      <c r="W600" s="178"/>
      <c r="X600" s="181"/>
      <c r="Y600" s="180" t="str">
        <f>IF(AND($AC600="x1",$L600=Basisblatt!$A$85),IF(OR($M600=Basisblatt!$A$38,AND($N600&lt;&gt;"",$N600&lt;=$AF600),$O600=Basisblatt!$A$43,AND($J600&lt;=$E$9,$P600=Basisblatt!$A$47))=TRUE,"ja","nein"),"")</f>
        <v/>
      </c>
      <c r="Z600" s="174"/>
      <c r="AA600" s="102" t="str">
        <f>IF(AND($AC600="x1",$R600=Basisblatt!$A$85),IF(OR(OR($S600=Basisblatt!$A$51,$S600=Basisblatt!$A$52,$S600=Basisblatt!$A$53,$S600=Basisblatt!$A$54,$S600=Basisblatt!$A$55),AND($T600&lt;&gt;"",$T600&lt;=AG600),AND(U600&lt;&gt;"",$U600&lt;=AH600),$V600=Basisblatt!$A627,$W600=Basisblatt!$A$47)=TRUE,"ja","nein"),"")</f>
        <v/>
      </c>
      <c r="AB600" s="102"/>
      <c r="AC600" s="175" t="str">
        <f t="shared" si="9"/>
        <v>x2</v>
      </c>
      <c r="AD600" s="161"/>
      <c r="AE600" s="19"/>
      <c r="AF600" s="106" t="str">
        <f>IF(AND($AC600="x1",$L600=Basisblatt!$A$85),VLOOKUP($G600,Basisblatt!$A$2:$B$5,2,FALSE),"")</f>
        <v/>
      </c>
      <c r="AG600" s="102" t="str">
        <f>IF(AND($AC600="x1",$R600=Basisblatt!$A$85),Basisblatt!$B$68,"")</f>
        <v/>
      </c>
      <c r="AH600" s="175" t="str">
        <f>IF(AND($AC600="x1",$R600=Basisblatt!$A$85),Basisblatt!$B$69,"")</f>
        <v/>
      </c>
    </row>
    <row r="601" spans="1:34" x14ac:dyDescent="0.25">
      <c r="A601" s="107" t="str">
        <f>IF($AC601="x2","",IF($AC601="x1",IF(OR($L601=Basisblatt!$A$84,$Y601="ja"),"ja","nein"),"N/A"))</f>
        <v/>
      </c>
      <c r="B601" s="192" t="str">
        <f>IF($AC601="x2","",IF($AC601="x1",IF(OR($R601=Basisblatt!$A$84,$AA601="ja"),"ja","nein"),"N/A"))</f>
        <v/>
      </c>
      <c r="C601" s="188"/>
      <c r="D601" s="194"/>
      <c r="E601" s="144"/>
      <c r="F601" s="144"/>
      <c r="G601" s="145"/>
      <c r="H601" s="145"/>
      <c r="I601" s="145"/>
      <c r="J601" s="186"/>
      <c r="K601" s="181"/>
      <c r="L601" s="180" t="str">
        <f>IF($AC601="x1",IF(AND($H601=Basisblatt!$A$11,$J601&gt;=$E$8),Basisblatt!$A$85,Basisblatt!$A$84),"")</f>
        <v/>
      </c>
      <c r="M601" s="145"/>
      <c r="N601" s="145"/>
      <c r="O601" s="145"/>
      <c r="P601" s="178"/>
      <c r="Q601" s="181"/>
      <c r="R601" s="180" t="str">
        <f>IF($AC601="x1",IF(AND($H601=Basisblatt!$A$10,OR($J601&gt;=$E$8,$J601&gt;$E$10)),Basisblatt!$A$85,Basisblatt!$A$84),"")</f>
        <v/>
      </c>
      <c r="S601" s="145"/>
      <c r="T601" s="145"/>
      <c r="U601" s="145"/>
      <c r="V601" s="145"/>
      <c r="W601" s="178"/>
      <c r="X601" s="181"/>
      <c r="Y601" s="180" t="str">
        <f>IF(AND($AC601="x1",$L601=Basisblatt!$A$85),IF(OR($M601=Basisblatt!$A$38,AND($N601&lt;&gt;"",$N601&lt;=$AF601),$O601=Basisblatt!$A$43,AND($J601&lt;=$E$9,$P601=Basisblatt!$A$47))=TRUE,"ja","nein"),"")</f>
        <v/>
      </c>
      <c r="Z601" s="174"/>
      <c r="AA601" s="102" t="str">
        <f>IF(AND($AC601="x1",$R601=Basisblatt!$A$85),IF(OR(OR($S601=Basisblatt!$A$51,$S601=Basisblatt!$A$52,$S601=Basisblatt!$A$53,$S601=Basisblatt!$A$54,$S601=Basisblatt!$A$55),AND($T601&lt;&gt;"",$T601&lt;=AG601),AND(U601&lt;&gt;"",$U601&lt;=AH601),$V601=Basisblatt!$A628,$W601=Basisblatt!$A$47)=TRUE,"ja","nein"),"")</f>
        <v/>
      </c>
      <c r="AB601" s="102"/>
      <c r="AC601" s="175" t="str">
        <f t="shared" si="9"/>
        <v>x2</v>
      </c>
      <c r="AD601" s="161"/>
      <c r="AE601" s="19"/>
      <c r="AF601" s="106" t="str">
        <f>IF(AND($AC601="x1",$L601=Basisblatt!$A$85),VLOOKUP($G601,Basisblatt!$A$2:$B$5,2,FALSE),"")</f>
        <v/>
      </c>
      <c r="AG601" s="102" t="str">
        <f>IF(AND($AC601="x1",$R601=Basisblatt!$A$85),Basisblatt!$B$68,"")</f>
        <v/>
      </c>
      <c r="AH601" s="175" t="str">
        <f>IF(AND($AC601="x1",$R601=Basisblatt!$A$85),Basisblatt!$B$69,"")</f>
        <v/>
      </c>
    </row>
    <row r="602" spans="1:34" x14ac:dyDescent="0.25">
      <c r="A602" s="107" t="str">
        <f>IF($AC602="x2","",IF($AC602="x1",IF(OR($L602=Basisblatt!$A$84,$Y602="ja"),"ja","nein"),"N/A"))</f>
        <v/>
      </c>
      <c r="B602" s="192" t="str">
        <f>IF($AC602="x2","",IF($AC602="x1",IF(OR($R602=Basisblatt!$A$84,$AA602="ja"),"ja","nein"),"N/A"))</f>
        <v/>
      </c>
      <c r="C602" s="188"/>
      <c r="D602" s="194"/>
      <c r="E602" s="144"/>
      <c r="F602" s="144"/>
      <c r="G602" s="145"/>
      <c r="H602" s="145"/>
      <c r="I602" s="145"/>
      <c r="J602" s="186"/>
      <c r="K602" s="181"/>
      <c r="L602" s="180" t="str">
        <f>IF($AC602="x1",IF(AND($H602=Basisblatt!$A$11,$J602&gt;=$E$8),Basisblatt!$A$85,Basisblatt!$A$84),"")</f>
        <v/>
      </c>
      <c r="M602" s="145"/>
      <c r="N602" s="145"/>
      <c r="O602" s="145"/>
      <c r="P602" s="178"/>
      <c r="Q602" s="181"/>
      <c r="R602" s="180" t="str">
        <f>IF($AC602="x1",IF(AND($H602=Basisblatt!$A$10,OR($J602&gt;=$E$8,$J602&gt;$E$10)),Basisblatt!$A$85,Basisblatt!$A$84),"")</f>
        <v/>
      </c>
      <c r="S602" s="145"/>
      <c r="T602" s="145"/>
      <c r="U602" s="145"/>
      <c r="V602" s="145"/>
      <c r="W602" s="178"/>
      <c r="X602" s="181"/>
      <c r="Y602" s="180" t="str">
        <f>IF(AND($AC602="x1",$L602=Basisblatt!$A$85),IF(OR($M602=Basisblatt!$A$38,AND($N602&lt;&gt;"",$N602&lt;=$AF602),$O602=Basisblatt!$A$43,AND($J602&lt;=$E$9,$P602=Basisblatt!$A$47))=TRUE,"ja","nein"),"")</f>
        <v/>
      </c>
      <c r="Z602" s="174"/>
      <c r="AA602" s="102" t="str">
        <f>IF(AND($AC602="x1",$R602=Basisblatt!$A$85),IF(OR(OR($S602=Basisblatt!$A$51,$S602=Basisblatt!$A$52,$S602=Basisblatt!$A$53,$S602=Basisblatt!$A$54,$S602=Basisblatt!$A$55),AND($T602&lt;&gt;"",$T602&lt;=AG602),AND(U602&lt;&gt;"",$U602&lt;=AH602),$V602=Basisblatt!$A629,$W602=Basisblatt!$A$47)=TRUE,"ja","nein"),"")</f>
        <v/>
      </c>
      <c r="AB602" s="102"/>
      <c r="AC602" s="175" t="str">
        <f t="shared" si="9"/>
        <v>x2</v>
      </c>
      <c r="AD602" s="161"/>
      <c r="AE602" s="19"/>
      <c r="AF602" s="106" t="str">
        <f>IF(AND($AC602="x1",$L602=Basisblatt!$A$85),VLOOKUP($G602,Basisblatt!$A$2:$B$5,2,FALSE),"")</f>
        <v/>
      </c>
      <c r="AG602" s="102" t="str">
        <f>IF(AND($AC602="x1",$R602=Basisblatt!$A$85),Basisblatt!$B$68,"")</f>
        <v/>
      </c>
      <c r="AH602" s="175" t="str">
        <f>IF(AND($AC602="x1",$R602=Basisblatt!$A$85),Basisblatt!$B$69,"")</f>
        <v/>
      </c>
    </row>
    <row r="603" spans="1:34" x14ac:dyDescent="0.25">
      <c r="A603" s="107" t="str">
        <f>IF($AC603="x2","",IF($AC603="x1",IF(OR($L603=Basisblatt!$A$84,$Y603="ja"),"ja","nein"),"N/A"))</f>
        <v/>
      </c>
      <c r="B603" s="192" t="str">
        <f>IF($AC603="x2","",IF($AC603="x1",IF(OR($R603=Basisblatt!$A$84,$AA603="ja"),"ja","nein"),"N/A"))</f>
        <v/>
      </c>
      <c r="C603" s="188"/>
      <c r="D603" s="194"/>
      <c r="E603" s="144"/>
      <c r="F603" s="144"/>
      <c r="G603" s="145"/>
      <c r="H603" s="145"/>
      <c r="I603" s="145"/>
      <c r="J603" s="186"/>
      <c r="K603" s="181"/>
      <c r="L603" s="180" t="str">
        <f>IF($AC603="x1",IF(AND($H603=Basisblatt!$A$11,$J603&gt;=$E$8),Basisblatt!$A$85,Basisblatt!$A$84),"")</f>
        <v/>
      </c>
      <c r="M603" s="145"/>
      <c r="N603" s="145"/>
      <c r="O603" s="145"/>
      <c r="P603" s="178"/>
      <c r="Q603" s="181"/>
      <c r="R603" s="180" t="str">
        <f>IF($AC603="x1",IF(AND($H603=Basisblatt!$A$10,OR($J603&gt;=$E$8,$J603&gt;$E$10)),Basisblatt!$A$85,Basisblatt!$A$84),"")</f>
        <v/>
      </c>
      <c r="S603" s="145"/>
      <c r="T603" s="145"/>
      <c r="U603" s="145"/>
      <c r="V603" s="145"/>
      <c r="W603" s="178"/>
      <c r="X603" s="181"/>
      <c r="Y603" s="180" t="str">
        <f>IF(AND($AC603="x1",$L603=Basisblatt!$A$85),IF(OR($M603=Basisblatt!$A$38,AND($N603&lt;&gt;"",$N603&lt;=$AF603),$O603=Basisblatt!$A$43,AND($J603&lt;=$E$9,$P603=Basisblatt!$A$47))=TRUE,"ja","nein"),"")</f>
        <v/>
      </c>
      <c r="Z603" s="174"/>
      <c r="AA603" s="102" t="str">
        <f>IF(AND($AC603="x1",$R603=Basisblatt!$A$85),IF(OR(OR($S603=Basisblatt!$A$51,$S603=Basisblatt!$A$52,$S603=Basisblatt!$A$53,$S603=Basisblatt!$A$54,$S603=Basisblatt!$A$55),AND($T603&lt;&gt;"",$T603&lt;=AG603),AND(U603&lt;&gt;"",$U603&lt;=AH603),$V603=Basisblatt!$A630,$W603=Basisblatt!$A$47)=TRUE,"ja","nein"),"")</f>
        <v/>
      </c>
      <c r="AB603" s="102"/>
      <c r="AC603" s="175" t="str">
        <f t="shared" si="9"/>
        <v>x2</v>
      </c>
      <c r="AD603" s="161"/>
      <c r="AE603" s="19"/>
      <c r="AF603" s="106" t="str">
        <f>IF(AND($AC603="x1",$L603=Basisblatt!$A$85),VLOOKUP($G603,Basisblatt!$A$2:$B$5,2,FALSE),"")</f>
        <v/>
      </c>
      <c r="AG603" s="102" t="str">
        <f>IF(AND($AC603="x1",$R603=Basisblatt!$A$85),Basisblatt!$B$68,"")</f>
        <v/>
      </c>
      <c r="AH603" s="175" t="str">
        <f>IF(AND($AC603="x1",$R603=Basisblatt!$A$85),Basisblatt!$B$69,"")</f>
        <v/>
      </c>
    </row>
    <row r="604" spans="1:34" x14ac:dyDescent="0.25">
      <c r="A604" s="107" t="str">
        <f>IF($AC604="x2","",IF($AC604="x1",IF(OR($L604=Basisblatt!$A$84,$Y604="ja"),"ja","nein"),"N/A"))</f>
        <v/>
      </c>
      <c r="B604" s="192" t="str">
        <f>IF($AC604="x2","",IF($AC604="x1",IF(OR($R604=Basisblatt!$A$84,$AA604="ja"),"ja","nein"),"N/A"))</f>
        <v/>
      </c>
      <c r="C604" s="188"/>
      <c r="D604" s="194"/>
      <c r="E604" s="144"/>
      <c r="F604" s="144"/>
      <c r="G604" s="145"/>
      <c r="H604" s="145"/>
      <c r="I604" s="145"/>
      <c r="J604" s="186"/>
      <c r="K604" s="181"/>
      <c r="L604" s="180" t="str">
        <f>IF($AC604="x1",IF(AND($H604=Basisblatt!$A$11,$J604&gt;=$E$8),Basisblatt!$A$85,Basisblatt!$A$84),"")</f>
        <v/>
      </c>
      <c r="M604" s="145"/>
      <c r="N604" s="145"/>
      <c r="O604" s="145"/>
      <c r="P604" s="178"/>
      <c r="Q604" s="181"/>
      <c r="R604" s="180" t="str">
        <f>IF($AC604="x1",IF(AND($H604=Basisblatt!$A$10,OR($J604&gt;=$E$8,$J604&gt;$E$10)),Basisblatt!$A$85,Basisblatt!$A$84),"")</f>
        <v/>
      </c>
      <c r="S604" s="145"/>
      <c r="T604" s="145"/>
      <c r="U604" s="145"/>
      <c r="V604" s="145"/>
      <c r="W604" s="178"/>
      <c r="X604" s="181"/>
      <c r="Y604" s="180" t="str">
        <f>IF(AND($AC604="x1",$L604=Basisblatt!$A$85),IF(OR($M604=Basisblatt!$A$38,AND($N604&lt;&gt;"",$N604&lt;=$AF604),$O604=Basisblatt!$A$43,AND($J604&lt;=$E$9,$P604=Basisblatt!$A$47))=TRUE,"ja","nein"),"")</f>
        <v/>
      </c>
      <c r="Z604" s="174"/>
      <c r="AA604" s="102" t="str">
        <f>IF(AND($AC604="x1",$R604=Basisblatt!$A$85),IF(OR(OR($S604=Basisblatt!$A$51,$S604=Basisblatt!$A$52,$S604=Basisblatt!$A$53,$S604=Basisblatt!$A$54,$S604=Basisblatt!$A$55),AND($T604&lt;&gt;"",$T604&lt;=AG604),AND(U604&lt;&gt;"",$U604&lt;=AH604),$V604=Basisblatt!$A631,$W604=Basisblatt!$A$47)=TRUE,"ja","nein"),"")</f>
        <v/>
      </c>
      <c r="AB604" s="102"/>
      <c r="AC604" s="175" t="str">
        <f t="shared" si="9"/>
        <v>x2</v>
      </c>
      <c r="AD604" s="161"/>
      <c r="AE604" s="19"/>
      <c r="AF604" s="106" t="str">
        <f>IF(AND($AC604="x1",$L604=Basisblatt!$A$85),VLOOKUP($G604,Basisblatt!$A$2:$B$5,2,FALSE),"")</f>
        <v/>
      </c>
      <c r="AG604" s="102" t="str">
        <f>IF(AND($AC604="x1",$R604=Basisblatt!$A$85),Basisblatt!$B$68,"")</f>
        <v/>
      </c>
      <c r="AH604" s="175" t="str">
        <f>IF(AND($AC604="x1",$R604=Basisblatt!$A$85),Basisblatt!$B$69,"")</f>
        <v/>
      </c>
    </row>
    <row r="605" spans="1:34" x14ac:dyDescent="0.25">
      <c r="A605" s="107" t="str">
        <f>IF($AC605="x2","",IF($AC605="x1",IF(OR($L605=Basisblatt!$A$84,$Y605="ja"),"ja","nein"),"N/A"))</f>
        <v/>
      </c>
      <c r="B605" s="192" t="str">
        <f>IF($AC605="x2","",IF($AC605="x1",IF(OR($R605=Basisblatt!$A$84,$AA605="ja"),"ja","nein"),"N/A"))</f>
        <v/>
      </c>
      <c r="C605" s="188"/>
      <c r="D605" s="194"/>
      <c r="E605" s="144"/>
      <c r="F605" s="144"/>
      <c r="G605" s="145"/>
      <c r="H605" s="145"/>
      <c r="I605" s="145"/>
      <c r="J605" s="186"/>
      <c r="K605" s="181"/>
      <c r="L605" s="180" t="str">
        <f>IF($AC605="x1",IF(AND($H605=Basisblatt!$A$11,$J605&gt;=$E$8),Basisblatt!$A$85,Basisblatt!$A$84),"")</f>
        <v/>
      </c>
      <c r="M605" s="145"/>
      <c r="N605" s="145"/>
      <c r="O605" s="145"/>
      <c r="P605" s="178"/>
      <c r="Q605" s="181"/>
      <c r="R605" s="180" t="str">
        <f>IF($AC605="x1",IF(AND($H605=Basisblatt!$A$10,OR($J605&gt;=$E$8,$J605&gt;$E$10)),Basisblatt!$A$85,Basisblatt!$A$84),"")</f>
        <v/>
      </c>
      <c r="S605" s="145"/>
      <c r="T605" s="145"/>
      <c r="U605" s="145"/>
      <c r="V605" s="145"/>
      <c r="W605" s="178"/>
      <c r="X605" s="181"/>
      <c r="Y605" s="180" t="str">
        <f>IF(AND($AC605="x1",$L605=Basisblatt!$A$85),IF(OR($M605=Basisblatt!$A$38,AND($N605&lt;&gt;"",$N605&lt;=$AF605),$O605=Basisblatt!$A$43,AND($J605&lt;=$E$9,$P605=Basisblatt!$A$47))=TRUE,"ja","nein"),"")</f>
        <v/>
      </c>
      <c r="Z605" s="174"/>
      <c r="AA605" s="102" t="str">
        <f>IF(AND($AC605="x1",$R605=Basisblatt!$A$85),IF(OR(OR($S605=Basisblatt!$A$51,$S605=Basisblatt!$A$52,$S605=Basisblatt!$A$53,$S605=Basisblatt!$A$54,$S605=Basisblatt!$A$55),AND($T605&lt;&gt;"",$T605&lt;=AG605),AND(U605&lt;&gt;"",$U605&lt;=AH605),$V605=Basisblatt!$A632,$W605=Basisblatt!$A$47)=TRUE,"ja","nein"),"")</f>
        <v/>
      </c>
      <c r="AB605" s="102"/>
      <c r="AC605" s="175" t="str">
        <f t="shared" si="9"/>
        <v>x2</v>
      </c>
      <c r="AD605" s="161"/>
      <c r="AE605" s="19"/>
      <c r="AF605" s="106" t="str">
        <f>IF(AND($AC605="x1",$L605=Basisblatt!$A$85),VLOOKUP($G605,Basisblatt!$A$2:$B$5,2,FALSE),"")</f>
        <v/>
      </c>
      <c r="AG605" s="102" t="str">
        <f>IF(AND($AC605="x1",$R605=Basisblatt!$A$85),Basisblatt!$B$68,"")</f>
        <v/>
      </c>
      <c r="AH605" s="175" t="str">
        <f>IF(AND($AC605="x1",$R605=Basisblatt!$A$85),Basisblatt!$B$69,"")</f>
        <v/>
      </c>
    </row>
    <row r="606" spans="1:34" x14ac:dyDescent="0.25">
      <c r="A606" s="107" t="str">
        <f>IF($AC606="x2","",IF($AC606="x1",IF(OR($L606=Basisblatt!$A$84,$Y606="ja"),"ja","nein"),"N/A"))</f>
        <v/>
      </c>
      <c r="B606" s="192" t="str">
        <f>IF($AC606="x2","",IF($AC606="x1",IF(OR($R606=Basisblatt!$A$84,$AA606="ja"),"ja","nein"),"N/A"))</f>
        <v/>
      </c>
      <c r="C606" s="188"/>
      <c r="D606" s="194"/>
      <c r="E606" s="144"/>
      <c r="F606" s="144"/>
      <c r="G606" s="145"/>
      <c r="H606" s="145"/>
      <c r="I606" s="145"/>
      <c r="J606" s="186"/>
      <c r="K606" s="181"/>
      <c r="L606" s="180" t="str">
        <f>IF($AC606="x1",IF(AND($H606=Basisblatt!$A$11,$J606&gt;=$E$8),Basisblatt!$A$85,Basisblatt!$A$84),"")</f>
        <v/>
      </c>
      <c r="M606" s="145"/>
      <c r="N606" s="145"/>
      <c r="O606" s="145"/>
      <c r="P606" s="178"/>
      <c r="Q606" s="181"/>
      <c r="R606" s="180" t="str">
        <f>IF($AC606="x1",IF(AND($H606=Basisblatt!$A$10,OR($J606&gt;=$E$8,$J606&gt;$E$10)),Basisblatt!$A$85,Basisblatt!$A$84),"")</f>
        <v/>
      </c>
      <c r="S606" s="145"/>
      <c r="T606" s="145"/>
      <c r="U606" s="145"/>
      <c r="V606" s="145"/>
      <c r="W606" s="178"/>
      <c r="X606" s="181"/>
      <c r="Y606" s="180" t="str">
        <f>IF(AND($AC606="x1",$L606=Basisblatt!$A$85),IF(OR($M606=Basisblatt!$A$38,AND($N606&lt;&gt;"",$N606&lt;=$AF606),$O606=Basisblatt!$A$43,AND($J606&lt;=$E$9,$P606=Basisblatt!$A$47))=TRUE,"ja","nein"),"")</f>
        <v/>
      </c>
      <c r="Z606" s="174"/>
      <c r="AA606" s="102" t="str">
        <f>IF(AND($AC606="x1",$R606=Basisblatt!$A$85),IF(OR(OR($S606=Basisblatt!$A$51,$S606=Basisblatt!$A$52,$S606=Basisblatt!$A$53,$S606=Basisblatt!$A$54,$S606=Basisblatt!$A$55),AND($T606&lt;&gt;"",$T606&lt;=AG606),AND(U606&lt;&gt;"",$U606&lt;=AH606),$V606=Basisblatt!$A633,$W606=Basisblatt!$A$47)=TRUE,"ja","nein"),"")</f>
        <v/>
      </c>
      <c r="AB606" s="102"/>
      <c r="AC606" s="175" t="str">
        <f t="shared" si="9"/>
        <v>x2</v>
      </c>
      <c r="AD606" s="161"/>
      <c r="AE606" s="19"/>
      <c r="AF606" s="106" t="str">
        <f>IF(AND($AC606="x1",$L606=Basisblatt!$A$85),VLOOKUP($G606,Basisblatt!$A$2:$B$5,2,FALSE),"")</f>
        <v/>
      </c>
      <c r="AG606" s="102" t="str">
        <f>IF(AND($AC606="x1",$R606=Basisblatt!$A$85),Basisblatt!$B$68,"")</f>
        <v/>
      </c>
      <c r="AH606" s="175" t="str">
        <f>IF(AND($AC606="x1",$R606=Basisblatt!$A$85),Basisblatt!$B$69,"")</f>
        <v/>
      </c>
    </row>
    <row r="607" spans="1:34" x14ac:dyDescent="0.25">
      <c r="A607" s="107" t="str">
        <f>IF($AC607="x2","",IF($AC607="x1",IF(OR($L607=Basisblatt!$A$84,$Y607="ja"),"ja","nein"),"N/A"))</f>
        <v/>
      </c>
      <c r="B607" s="192" t="str">
        <f>IF($AC607="x2","",IF($AC607="x1",IF(OR($R607=Basisblatt!$A$84,$AA607="ja"),"ja","nein"),"N/A"))</f>
        <v/>
      </c>
      <c r="C607" s="188"/>
      <c r="D607" s="194"/>
      <c r="E607" s="144"/>
      <c r="F607" s="144"/>
      <c r="G607" s="145"/>
      <c r="H607" s="145"/>
      <c r="I607" s="145"/>
      <c r="J607" s="186"/>
      <c r="K607" s="181"/>
      <c r="L607" s="180" t="str">
        <f>IF($AC607="x1",IF(AND($H607=Basisblatt!$A$11,$J607&gt;=$E$8),Basisblatt!$A$85,Basisblatt!$A$84),"")</f>
        <v/>
      </c>
      <c r="M607" s="145"/>
      <c r="N607" s="145"/>
      <c r="O607" s="145"/>
      <c r="P607" s="178"/>
      <c r="Q607" s="181"/>
      <c r="R607" s="180" t="str">
        <f>IF($AC607="x1",IF(AND($H607=Basisblatt!$A$10,OR($J607&gt;=$E$8,$J607&gt;$E$10)),Basisblatt!$A$85,Basisblatt!$A$84),"")</f>
        <v/>
      </c>
      <c r="S607" s="145"/>
      <c r="T607" s="145"/>
      <c r="U607" s="145"/>
      <c r="V607" s="145"/>
      <c r="W607" s="178"/>
      <c r="X607" s="181"/>
      <c r="Y607" s="180" t="str">
        <f>IF(AND($AC607="x1",$L607=Basisblatt!$A$85),IF(OR($M607=Basisblatt!$A$38,AND($N607&lt;&gt;"",$N607&lt;=$AF607),$O607=Basisblatt!$A$43,AND($J607&lt;=$E$9,$P607=Basisblatt!$A$47))=TRUE,"ja","nein"),"")</f>
        <v/>
      </c>
      <c r="Z607" s="174"/>
      <c r="AA607" s="102" t="str">
        <f>IF(AND($AC607="x1",$R607=Basisblatt!$A$85),IF(OR(OR($S607=Basisblatt!$A$51,$S607=Basisblatt!$A$52,$S607=Basisblatt!$A$53,$S607=Basisblatt!$A$54,$S607=Basisblatt!$A$55),AND($T607&lt;&gt;"",$T607&lt;=AG607),AND(U607&lt;&gt;"",$U607&lt;=AH607),$V607=Basisblatt!$A634,$W607=Basisblatt!$A$47)=TRUE,"ja","nein"),"")</f>
        <v/>
      </c>
      <c r="AB607" s="102"/>
      <c r="AC607" s="175" t="str">
        <f t="shared" si="9"/>
        <v>x2</v>
      </c>
      <c r="AD607" s="161"/>
      <c r="AE607" s="19"/>
      <c r="AF607" s="106" t="str">
        <f>IF(AND($AC607="x1",$L607=Basisblatt!$A$85),VLOOKUP($G607,Basisblatt!$A$2:$B$5,2,FALSE),"")</f>
        <v/>
      </c>
      <c r="AG607" s="102" t="str">
        <f>IF(AND($AC607="x1",$R607=Basisblatt!$A$85),Basisblatt!$B$68,"")</f>
        <v/>
      </c>
      <c r="AH607" s="175" t="str">
        <f>IF(AND($AC607="x1",$R607=Basisblatt!$A$85),Basisblatt!$B$69,"")</f>
        <v/>
      </c>
    </row>
    <row r="608" spans="1:34" x14ac:dyDescent="0.25">
      <c r="A608" s="107" t="str">
        <f>IF($AC608="x2","",IF($AC608="x1",IF(OR($L608=Basisblatt!$A$84,$Y608="ja"),"ja","nein"),"N/A"))</f>
        <v/>
      </c>
      <c r="B608" s="192" t="str">
        <f>IF($AC608="x2","",IF($AC608="x1",IF(OR($R608=Basisblatt!$A$84,$AA608="ja"),"ja","nein"),"N/A"))</f>
        <v/>
      </c>
      <c r="C608" s="188"/>
      <c r="D608" s="194"/>
      <c r="E608" s="144"/>
      <c r="F608" s="144"/>
      <c r="G608" s="145"/>
      <c r="H608" s="145"/>
      <c r="I608" s="145"/>
      <c r="J608" s="186"/>
      <c r="K608" s="181"/>
      <c r="L608" s="180" t="str">
        <f>IF($AC608="x1",IF(AND($H608=Basisblatt!$A$11,$J608&gt;=$E$8),Basisblatt!$A$85,Basisblatt!$A$84),"")</f>
        <v/>
      </c>
      <c r="M608" s="145"/>
      <c r="N608" s="145"/>
      <c r="O608" s="145"/>
      <c r="P608" s="178"/>
      <c r="Q608" s="181"/>
      <c r="R608" s="180" t="str">
        <f>IF($AC608="x1",IF(AND($H608=Basisblatt!$A$10,OR($J608&gt;=$E$8,$J608&gt;$E$10)),Basisblatt!$A$85,Basisblatt!$A$84),"")</f>
        <v/>
      </c>
      <c r="S608" s="145"/>
      <c r="T608" s="145"/>
      <c r="U608" s="145"/>
      <c r="V608" s="145"/>
      <c r="W608" s="178"/>
      <c r="X608" s="181"/>
      <c r="Y608" s="180" t="str">
        <f>IF(AND($AC608="x1",$L608=Basisblatt!$A$85),IF(OR($M608=Basisblatt!$A$38,AND($N608&lt;&gt;"",$N608&lt;=$AF608),$O608=Basisblatt!$A$43,AND($J608&lt;=$E$9,$P608=Basisblatt!$A$47))=TRUE,"ja","nein"),"")</f>
        <v/>
      </c>
      <c r="Z608" s="174"/>
      <c r="AA608" s="102" t="str">
        <f>IF(AND($AC608="x1",$R608=Basisblatt!$A$85),IF(OR(OR($S608=Basisblatt!$A$51,$S608=Basisblatt!$A$52,$S608=Basisblatt!$A$53,$S608=Basisblatt!$A$54,$S608=Basisblatt!$A$55),AND($T608&lt;&gt;"",$T608&lt;=AG608),AND(U608&lt;&gt;"",$U608&lt;=AH608),$V608=Basisblatt!$A635,$W608=Basisblatt!$A$47)=TRUE,"ja","nein"),"")</f>
        <v/>
      </c>
      <c r="AB608" s="102"/>
      <c r="AC608" s="175" t="str">
        <f t="shared" si="9"/>
        <v>x2</v>
      </c>
      <c r="AD608" s="161"/>
      <c r="AE608" s="19"/>
      <c r="AF608" s="106" t="str">
        <f>IF(AND($AC608="x1",$L608=Basisblatt!$A$85),VLOOKUP($G608,Basisblatt!$A$2:$B$5,2,FALSE),"")</f>
        <v/>
      </c>
      <c r="AG608" s="102" t="str">
        <f>IF(AND($AC608="x1",$R608=Basisblatt!$A$85),Basisblatt!$B$68,"")</f>
        <v/>
      </c>
      <c r="AH608" s="175" t="str">
        <f>IF(AND($AC608="x1",$R608=Basisblatt!$A$85),Basisblatt!$B$69,"")</f>
        <v/>
      </c>
    </row>
    <row r="609" spans="1:34" x14ac:dyDescent="0.25">
      <c r="A609" s="107" t="str">
        <f>IF($AC609="x2","",IF($AC609="x1",IF(OR($L609=Basisblatt!$A$84,$Y609="ja"),"ja","nein"),"N/A"))</f>
        <v/>
      </c>
      <c r="B609" s="192" t="str">
        <f>IF($AC609="x2","",IF($AC609="x1",IF(OR($R609=Basisblatt!$A$84,$AA609="ja"),"ja","nein"),"N/A"))</f>
        <v/>
      </c>
      <c r="C609" s="188"/>
      <c r="D609" s="194"/>
      <c r="E609" s="144"/>
      <c r="F609" s="144"/>
      <c r="G609" s="145"/>
      <c r="H609" s="145"/>
      <c r="I609" s="145"/>
      <c r="J609" s="186"/>
      <c r="K609" s="181"/>
      <c r="L609" s="180" t="str">
        <f>IF($AC609="x1",IF(AND($H609=Basisblatt!$A$11,$J609&gt;=$E$8),Basisblatt!$A$85,Basisblatt!$A$84),"")</f>
        <v/>
      </c>
      <c r="M609" s="145"/>
      <c r="N609" s="145"/>
      <c r="O609" s="145"/>
      <c r="P609" s="178"/>
      <c r="Q609" s="181"/>
      <c r="R609" s="180" t="str">
        <f>IF($AC609="x1",IF(AND($H609=Basisblatt!$A$10,OR($J609&gt;=$E$8,$J609&gt;$E$10)),Basisblatt!$A$85,Basisblatt!$A$84),"")</f>
        <v/>
      </c>
      <c r="S609" s="145"/>
      <c r="T609" s="145"/>
      <c r="U609" s="145"/>
      <c r="V609" s="145"/>
      <c r="W609" s="178"/>
      <c r="X609" s="181"/>
      <c r="Y609" s="180" t="str">
        <f>IF(AND($AC609="x1",$L609=Basisblatt!$A$85),IF(OR($M609=Basisblatt!$A$38,AND($N609&lt;&gt;"",$N609&lt;=$AF609),$O609=Basisblatt!$A$43,AND($J609&lt;=$E$9,$P609=Basisblatt!$A$47))=TRUE,"ja","nein"),"")</f>
        <v/>
      </c>
      <c r="Z609" s="174"/>
      <c r="AA609" s="102" t="str">
        <f>IF(AND($AC609="x1",$R609=Basisblatt!$A$85),IF(OR(OR($S609=Basisblatt!$A$51,$S609=Basisblatt!$A$52,$S609=Basisblatt!$A$53,$S609=Basisblatt!$A$54,$S609=Basisblatt!$A$55),AND($T609&lt;&gt;"",$T609&lt;=AG609),AND(U609&lt;&gt;"",$U609&lt;=AH609),$V609=Basisblatt!$A636,$W609=Basisblatt!$A$47)=TRUE,"ja","nein"),"")</f>
        <v/>
      </c>
      <c r="AB609" s="102"/>
      <c r="AC609" s="175" t="str">
        <f t="shared" si="9"/>
        <v>x2</v>
      </c>
      <c r="AD609" s="161"/>
      <c r="AE609" s="19"/>
      <c r="AF609" s="106" t="str">
        <f>IF(AND($AC609="x1",$L609=Basisblatt!$A$85),VLOOKUP($G609,Basisblatt!$A$2:$B$5,2,FALSE),"")</f>
        <v/>
      </c>
      <c r="AG609" s="102" t="str">
        <f>IF(AND($AC609="x1",$R609=Basisblatt!$A$85),Basisblatt!$B$68,"")</f>
        <v/>
      </c>
      <c r="AH609" s="175" t="str">
        <f>IF(AND($AC609="x1",$R609=Basisblatt!$A$85),Basisblatt!$B$69,"")</f>
        <v/>
      </c>
    </row>
    <row r="610" spans="1:34" x14ac:dyDescent="0.25">
      <c r="A610" s="107" t="str">
        <f>IF($AC610="x2","",IF($AC610="x1",IF(OR($L610=Basisblatt!$A$84,$Y610="ja"),"ja","nein"),"N/A"))</f>
        <v/>
      </c>
      <c r="B610" s="192" t="str">
        <f>IF($AC610="x2","",IF($AC610="x1",IF(OR($R610=Basisblatt!$A$84,$AA610="ja"),"ja","nein"),"N/A"))</f>
        <v/>
      </c>
      <c r="C610" s="188"/>
      <c r="D610" s="194"/>
      <c r="E610" s="144"/>
      <c r="F610" s="144"/>
      <c r="G610" s="145"/>
      <c r="H610" s="145"/>
      <c r="I610" s="145"/>
      <c r="J610" s="186"/>
      <c r="K610" s="181"/>
      <c r="L610" s="180" t="str">
        <f>IF($AC610="x1",IF(AND($H610=Basisblatt!$A$11,$J610&gt;=$E$8),Basisblatt!$A$85,Basisblatt!$A$84),"")</f>
        <v/>
      </c>
      <c r="M610" s="145"/>
      <c r="N610" s="145"/>
      <c r="O610" s="145"/>
      <c r="P610" s="178"/>
      <c r="Q610" s="181"/>
      <c r="R610" s="180" t="str">
        <f>IF($AC610="x1",IF(AND($H610=Basisblatt!$A$10,OR($J610&gt;=$E$8,$J610&gt;$E$10)),Basisblatt!$A$85,Basisblatt!$A$84),"")</f>
        <v/>
      </c>
      <c r="S610" s="145"/>
      <c r="T610" s="145"/>
      <c r="U610" s="145"/>
      <c r="V610" s="145"/>
      <c r="W610" s="178"/>
      <c r="X610" s="181"/>
      <c r="Y610" s="180" t="str">
        <f>IF(AND($AC610="x1",$L610=Basisblatt!$A$85),IF(OR($M610=Basisblatt!$A$38,AND($N610&lt;&gt;"",$N610&lt;=$AF610),$O610=Basisblatt!$A$43,AND($J610&lt;=$E$9,$P610=Basisblatt!$A$47))=TRUE,"ja","nein"),"")</f>
        <v/>
      </c>
      <c r="Z610" s="174"/>
      <c r="AA610" s="102" t="str">
        <f>IF(AND($AC610="x1",$R610=Basisblatt!$A$85),IF(OR(OR($S610=Basisblatt!$A$51,$S610=Basisblatt!$A$52,$S610=Basisblatt!$A$53,$S610=Basisblatt!$A$54,$S610=Basisblatt!$A$55),AND($T610&lt;&gt;"",$T610&lt;=AG610),AND(U610&lt;&gt;"",$U610&lt;=AH610),$V610=Basisblatt!$A637,$W610=Basisblatt!$A$47)=TRUE,"ja","nein"),"")</f>
        <v/>
      </c>
      <c r="AB610" s="102"/>
      <c r="AC610" s="175" t="str">
        <f t="shared" si="9"/>
        <v>x2</v>
      </c>
      <c r="AD610" s="161"/>
      <c r="AE610" s="19"/>
      <c r="AF610" s="106" t="str">
        <f>IF(AND($AC610="x1",$L610=Basisblatt!$A$85),VLOOKUP($G610,Basisblatt!$A$2:$B$5,2,FALSE),"")</f>
        <v/>
      </c>
      <c r="AG610" s="102" t="str">
        <f>IF(AND($AC610="x1",$R610=Basisblatt!$A$85),Basisblatt!$B$68,"")</f>
        <v/>
      </c>
      <c r="AH610" s="175" t="str">
        <f>IF(AND($AC610="x1",$R610=Basisblatt!$A$85),Basisblatt!$B$69,"")</f>
        <v/>
      </c>
    </row>
    <row r="611" spans="1:34" x14ac:dyDescent="0.25">
      <c r="A611" s="107" t="str">
        <f>IF($AC611="x2","",IF($AC611="x1",IF(OR($L611=Basisblatt!$A$84,$Y611="ja"),"ja","nein"),"N/A"))</f>
        <v/>
      </c>
      <c r="B611" s="192" t="str">
        <f>IF($AC611="x2","",IF($AC611="x1",IF(OR($R611=Basisblatt!$A$84,$AA611="ja"),"ja","nein"),"N/A"))</f>
        <v/>
      </c>
      <c r="C611" s="188"/>
      <c r="D611" s="194"/>
      <c r="E611" s="144"/>
      <c r="F611" s="144"/>
      <c r="G611" s="145"/>
      <c r="H611" s="145"/>
      <c r="I611" s="145"/>
      <c r="J611" s="186"/>
      <c r="K611" s="181"/>
      <c r="L611" s="180" t="str">
        <f>IF($AC611="x1",IF(AND($H611=Basisblatt!$A$11,$J611&gt;=$E$8),Basisblatt!$A$85,Basisblatt!$A$84),"")</f>
        <v/>
      </c>
      <c r="M611" s="145"/>
      <c r="N611" s="145"/>
      <c r="O611" s="145"/>
      <c r="P611" s="178"/>
      <c r="Q611" s="181"/>
      <c r="R611" s="180" t="str">
        <f>IF($AC611="x1",IF(AND($H611=Basisblatt!$A$10,OR($J611&gt;=$E$8,$J611&gt;$E$10)),Basisblatt!$A$85,Basisblatt!$A$84),"")</f>
        <v/>
      </c>
      <c r="S611" s="145"/>
      <c r="T611" s="145"/>
      <c r="U611" s="145"/>
      <c r="V611" s="145"/>
      <c r="W611" s="178"/>
      <c r="X611" s="181"/>
      <c r="Y611" s="180" t="str">
        <f>IF(AND($AC611="x1",$L611=Basisblatt!$A$85),IF(OR($M611=Basisblatt!$A$38,AND($N611&lt;&gt;"",$N611&lt;=$AF611),$O611=Basisblatt!$A$43,AND($J611&lt;=$E$9,$P611=Basisblatt!$A$47))=TRUE,"ja","nein"),"")</f>
        <v/>
      </c>
      <c r="Z611" s="174"/>
      <c r="AA611" s="102" t="str">
        <f>IF(AND($AC611="x1",$R611=Basisblatt!$A$85),IF(OR(OR($S611=Basisblatt!$A$51,$S611=Basisblatt!$A$52,$S611=Basisblatt!$A$53,$S611=Basisblatt!$A$54,$S611=Basisblatt!$A$55),AND($T611&lt;&gt;"",$T611&lt;=AG611),AND(U611&lt;&gt;"",$U611&lt;=AH611),$V611=Basisblatt!$A638,$W611=Basisblatt!$A$47)=TRUE,"ja","nein"),"")</f>
        <v/>
      </c>
      <c r="AB611" s="102"/>
      <c r="AC611" s="175" t="str">
        <f t="shared" si="9"/>
        <v>x2</v>
      </c>
      <c r="AD611" s="161"/>
      <c r="AE611" s="19"/>
      <c r="AF611" s="106" t="str">
        <f>IF(AND($AC611="x1",$L611=Basisblatt!$A$85),VLOOKUP($G611,Basisblatt!$A$2:$B$5,2,FALSE),"")</f>
        <v/>
      </c>
      <c r="AG611" s="102" t="str">
        <f>IF(AND($AC611="x1",$R611=Basisblatt!$A$85),Basisblatt!$B$68,"")</f>
        <v/>
      </c>
      <c r="AH611" s="175" t="str">
        <f>IF(AND($AC611="x1",$R611=Basisblatt!$A$85),Basisblatt!$B$69,"")</f>
        <v/>
      </c>
    </row>
    <row r="612" spans="1:34" x14ac:dyDescent="0.25">
      <c r="A612" s="107" t="str">
        <f>IF($AC612="x2","",IF($AC612="x1",IF(OR($L612=Basisblatt!$A$84,$Y612="ja"),"ja","nein"),"N/A"))</f>
        <v/>
      </c>
      <c r="B612" s="192" t="str">
        <f>IF($AC612="x2","",IF($AC612="x1",IF(OR($R612=Basisblatt!$A$84,$AA612="ja"),"ja","nein"),"N/A"))</f>
        <v/>
      </c>
      <c r="C612" s="188"/>
      <c r="D612" s="194"/>
      <c r="E612" s="144"/>
      <c r="F612" s="144"/>
      <c r="G612" s="145"/>
      <c r="H612" s="145"/>
      <c r="I612" s="145"/>
      <c r="J612" s="186"/>
      <c r="K612" s="181"/>
      <c r="L612" s="180" t="str">
        <f>IF($AC612="x1",IF(AND($H612=Basisblatt!$A$11,$J612&gt;=$E$8),Basisblatt!$A$85,Basisblatt!$A$84),"")</f>
        <v/>
      </c>
      <c r="M612" s="145"/>
      <c r="N612" s="145"/>
      <c r="O612" s="145"/>
      <c r="P612" s="178"/>
      <c r="Q612" s="181"/>
      <c r="R612" s="180" t="str">
        <f>IF($AC612="x1",IF(AND($H612=Basisblatt!$A$10,OR($J612&gt;=$E$8,$J612&gt;$E$10)),Basisblatt!$A$85,Basisblatt!$A$84),"")</f>
        <v/>
      </c>
      <c r="S612" s="145"/>
      <c r="T612" s="145"/>
      <c r="U612" s="145"/>
      <c r="V612" s="145"/>
      <c r="W612" s="178"/>
      <c r="X612" s="181"/>
      <c r="Y612" s="180" t="str">
        <f>IF(AND($AC612="x1",$L612=Basisblatt!$A$85),IF(OR($M612=Basisblatt!$A$38,AND($N612&lt;&gt;"",$N612&lt;=$AF612),$O612=Basisblatt!$A$43,AND($J612&lt;=$E$9,$P612=Basisblatt!$A$47))=TRUE,"ja","nein"),"")</f>
        <v/>
      </c>
      <c r="Z612" s="174"/>
      <c r="AA612" s="102" t="str">
        <f>IF(AND($AC612="x1",$R612=Basisblatt!$A$85),IF(OR(OR($S612=Basisblatt!$A$51,$S612=Basisblatt!$A$52,$S612=Basisblatt!$A$53,$S612=Basisblatt!$A$54,$S612=Basisblatt!$A$55),AND($T612&lt;&gt;"",$T612&lt;=AG612),AND(U612&lt;&gt;"",$U612&lt;=AH612),$V612=Basisblatt!$A639,$W612=Basisblatt!$A$47)=TRUE,"ja","nein"),"")</f>
        <v/>
      </c>
      <c r="AB612" s="102"/>
      <c r="AC612" s="175" t="str">
        <f t="shared" si="9"/>
        <v>x2</v>
      </c>
      <c r="AD612" s="161"/>
      <c r="AE612" s="19"/>
      <c r="AF612" s="106" t="str">
        <f>IF(AND($AC612="x1",$L612=Basisblatt!$A$85),VLOOKUP($G612,Basisblatt!$A$2:$B$5,2,FALSE),"")</f>
        <v/>
      </c>
      <c r="AG612" s="102" t="str">
        <f>IF(AND($AC612="x1",$R612=Basisblatt!$A$85),Basisblatt!$B$68,"")</f>
        <v/>
      </c>
      <c r="AH612" s="175" t="str">
        <f>IF(AND($AC612="x1",$R612=Basisblatt!$A$85),Basisblatt!$B$69,"")</f>
        <v/>
      </c>
    </row>
    <row r="613" spans="1:34" x14ac:dyDescent="0.25">
      <c r="A613" s="107" t="str">
        <f>IF($AC613="x2","",IF($AC613="x1",IF(OR($L613=Basisblatt!$A$84,$Y613="ja"),"ja","nein"),"N/A"))</f>
        <v/>
      </c>
      <c r="B613" s="192" t="str">
        <f>IF($AC613="x2","",IF($AC613="x1",IF(OR($R613=Basisblatt!$A$84,$AA613="ja"),"ja","nein"),"N/A"))</f>
        <v/>
      </c>
      <c r="C613" s="188"/>
      <c r="D613" s="194"/>
      <c r="E613" s="144"/>
      <c r="F613" s="144"/>
      <c r="G613" s="145"/>
      <c r="H613" s="145"/>
      <c r="I613" s="145"/>
      <c r="J613" s="186"/>
      <c r="K613" s="181"/>
      <c r="L613" s="180" t="str">
        <f>IF($AC613="x1",IF(AND($H613=Basisblatt!$A$11,$J613&gt;=$E$8),Basisblatt!$A$85,Basisblatt!$A$84),"")</f>
        <v/>
      </c>
      <c r="M613" s="145"/>
      <c r="N613" s="145"/>
      <c r="O613" s="145"/>
      <c r="P613" s="178"/>
      <c r="Q613" s="181"/>
      <c r="R613" s="180" t="str">
        <f>IF($AC613="x1",IF(AND($H613=Basisblatt!$A$10,OR($J613&gt;=$E$8,$J613&gt;$E$10)),Basisblatt!$A$85,Basisblatt!$A$84),"")</f>
        <v/>
      </c>
      <c r="S613" s="145"/>
      <c r="T613" s="145"/>
      <c r="U613" s="145"/>
      <c r="V613" s="145"/>
      <c r="W613" s="178"/>
      <c r="X613" s="181"/>
      <c r="Y613" s="180" t="str">
        <f>IF(AND($AC613="x1",$L613=Basisblatt!$A$85),IF(OR($M613=Basisblatt!$A$38,AND($N613&lt;&gt;"",$N613&lt;=$AF613),$O613=Basisblatt!$A$43,AND($J613&lt;=$E$9,$P613=Basisblatt!$A$47))=TRUE,"ja","nein"),"")</f>
        <v/>
      </c>
      <c r="Z613" s="174"/>
      <c r="AA613" s="102" t="str">
        <f>IF(AND($AC613="x1",$R613=Basisblatt!$A$85),IF(OR(OR($S613=Basisblatt!$A$51,$S613=Basisblatt!$A$52,$S613=Basisblatt!$A$53,$S613=Basisblatt!$A$54,$S613=Basisblatt!$A$55),AND($T613&lt;&gt;"",$T613&lt;=AG613),AND(U613&lt;&gt;"",$U613&lt;=AH613),$V613=Basisblatt!$A640,$W613=Basisblatt!$A$47)=TRUE,"ja","nein"),"")</f>
        <v/>
      </c>
      <c r="AB613" s="102"/>
      <c r="AC613" s="175" t="str">
        <f t="shared" si="9"/>
        <v>x2</v>
      </c>
      <c r="AD613" s="161"/>
      <c r="AE613" s="19"/>
      <c r="AF613" s="106" t="str">
        <f>IF(AND($AC613="x1",$L613=Basisblatt!$A$85),VLOOKUP($G613,Basisblatt!$A$2:$B$5,2,FALSE),"")</f>
        <v/>
      </c>
      <c r="AG613" s="102" t="str">
        <f>IF(AND($AC613="x1",$R613=Basisblatt!$A$85),Basisblatt!$B$68,"")</f>
        <v/>
      </c>
      <c r="AH613" s="175" t="str">
        <f>IF(AND($AC613="x1",$R613=Basisblatt!$A$85),Basisblatt!$B$69,"")</f>
        <v/>
      </c>
    </row>
    <row r="614" spans="1:34" x14ac:dyDescent="0.25">
      <c r="A614" s="107" t="str">
        <f>IF($AC614="x2","",IF($AC614="x1",IF(OR($L614=Basisblatt!$A$84,$Y614="ja"),"ja","nein"),"N/A"))</f>
        <v/>
      </c>
      <c r="B614" s="192" t="str">
        <f>IF($AC614="x2","",IF($AC614="x1",IF(OR($R614=Basisblatt!$A$84,$AA614="ja"),"ja","nein"),"N/A"))</f>
        <v/>
      </c>
      <c r="C614" s="188"/>
      <c r="D614" s="194"/>
      <c r="E614" s="144"/>
      <c r="F614" s="144"/>
      <c r="G614" s="145"/>
      <c r="H614" s="145"/>
      <c r="I614" s="145"/>
      <c r="J614" s="186"/>
      <c r="K614" s="181"/>
      <c r="L614" s="180" t="str">
        <f>IF($AC614="x1",IF(AND($H614=Basisblatt!$A$11,$J614&gt;=$E$8),Basisblatt!$A$85,Basisblatt!$A$84),"")</f>
        <v/>
      </c>
      <c r="M614" s="145"/>
      <c r="N614" s="145"/>
      <c r="O614" s="145"/>
      <c r="P614" s="178"/>
      <c r="Q614" s="181"/>
      <c r="R614" s="180" t="str">
        <f>IF($AC614="x1",IF(AND($H614=Basisblatt!$A$10,OR($J614&gt;=$E$8,$J614&gt;$E$10)),Basisblatt!$A$85,Basisblatt!$A$84),"")</f>
        <v/>
      </c>
      <c r="S614" s="145"/>
      <c r="T614" s="145"/>
      <c r="U614" s="145"/>
      <c r="V614" s="145"/>
      <c r="W614" s="178"/>
      <c r="X614" s="181"/>
      <c r="Y614" s="180" t="str">
        <f>IF(AND($AC614="x1",$L614=Basisblatt!$A$85),IF(OR($M614=Basisblatt!$A$38,AND($N614&lt;&gt;"",$N614&lt;=$AF614),$O614=Basisblatt!$A$43,AND($J614&lt;=$E$9,$P614=Basisblatt!$A$47))=TRUE,"ja","nein"),"")</f>
        <v/>
      </c>
      <c r="Z614" s="174"/>
      <c r="AA614" s="102" t="str">
        <f>IF(AND($AC614="x1",$R614=Basisblatt!$A$85),IF(OR(OR($S614=Basisblatt!$A$51,$S614=Basisblatt!$A$52,$S614=Basisblatt!$A$53,$S614=Basisblatt!$A$54,$S614=Basisblatt!$A$55),AND($T614&lt;&gt;"",$T614&lt;=AG614),AND(U614&lt;&gt;"",$U614&lt;=AH614),$V614=Basisblatt!$A641,$W614=Basisblatt!$A$47)=TRUE,"ja","nein"),"")</f>
        <v/>
      </c>
      <c r="AB614" s="102"/>
      <c r="AC614" s="175" t="str">
        <f t="shared" si="9"/>
        <v>x2</v>
      </c>
      <c r="AD614" s="161"/>
      <c r="AE614" s="19"/>
      <c r="AF614" s="106" t="str">
        <f>IF(AND($AC614="x1",$L614=Basisblatt!$A$85),VLOOKUP($G614,Basisblatt!$A$2:$B$5,2,FALSE),"")</f>
        <v/>
      </c>
      <c r="AG614" s="102" t="str">
        <f>IF(AND($AC614="x1",$R614=Basisblatt!$A$85),Basisblatt!$B$68,"")</f>
        <v/>
      </c>
      <c r="AH614" s="175" t="str">
        <f>IF(AND($AC614="x1",$R614=Basisblatt!$A$85),Basisblatt!$B$69,"")</f>
        <v/>
      </c>
    </row>
    <row r="615" spans="1:34" x14ac:dyDescent="0.25">
      <c r="A615" s="107" t="str">
        <f>IF($AC615="x2","",IF($AC615="x1",IF(OR($L615=Basisblatt!$A$84,$Y615="ja"),"ja","nein"),"N/A"))</f>
        <v/>
      </c>
      <c r="B615" s="192" t="str">
        <f>IF($AC615="x2","",IF($AC615="x1",IF(OR($R615=Basisblatt!$A$84,$AA615="ja"),"ja","nein"),"N/A"))</f>
        <v/>
      </c>
      <c r="C615" s="188"/>
      <c r="D615" s="194"/>
      <c r="E615" s="144"/>
      <c r="F615" s="144"/>
      <c r="G615" s="145"/>
      <c r="H615" s="145"/>
      <c r="I615" s="145"/>
      <c r="J615" s="186"/>
      <c r="K615" s="181"/>
      <c r="L615" s="180" t="str">
        <f>IF($AC615="x1",IF(AND($H615=Basisblatt!$A$11,$J615&gt;=$E$8),Basisblatt!$A$85,Basisblatt!$A$84),"")</f>
        <v/>
      </c>
      <c r="M615" s="145"/>
      <c r="N615" s="145"/>
      <c r="O615" s="145"/>
      <c r="P615" s="178"/>
      <c r="Q615" s="181"/>
      <c r="R615" s="180" t="str">
        <f>IF($AC615="x1",IF(AND($H615=Basisblatt!$A$10,OR($J615&gt;=$E$8,$J615&gt;$E$10)),Basisblatt!$A$85,Basisblatt!$A$84),"")</f>
        <v/>
      </c>
      <c r="S615" s="145"/>
      <c r="T615" s="145"/>
      <c r="U615" s="145"/>
      <c r="V615" s="145"/>
      <c r="W615" s="178"/>
      <c r="X615" s="181"/>
      <c r="Y615" s="180" t="str">
        <f>IF(AND($AC615="x1",$L615=Basisblatt!$A$85),IF(OR($M615=Basisblatt!$A$38,AND($N615&lt;&gt;"",$N615&lt;=$AF615),$O615=Basisblatt!$A$43,AND($J615&lt;=$E$9,$P615=Basisblatt!$A$47))=TRUE,"ja","nein"),"")</f>
        <v/>
      </c>
      <c r="Z615" s="174"/>
      <c r="AA615" s="102" t="str">
        <f>IF(AND($AC615="x1",$R615=Basisblatt!$A$85),IF(OR(OR($S615=Basisblatt!$A$51,$S615=Basisblatt!$A$52,$S615=Basisblatt!$A$53,$S615=Basisblatt!$A$54,$S615=Basisblatt!$A$55),AND($T615&lt;&gt;"",$T615&lt;=AG615),AND(U615&lt;&gt;"",$U615&lt;=AH615),$V615=Basisblatt!$A642,$W615=Basisblatt!$A$47)=TRUE,"ja","nein"),"")</f>
        <v/>
      </c>
      <c r="AB615" s="102"/>
      <c r="AC615" s="175" t="str">
        <f t="shared" si="9"/>
        <v>x2</v>
      </c>
      <c r="AD615" s="161"/>
      <c r="AE615" s="19"/>
      <c r="AF615" s="106" t="str">
        <f>IF(AND($AC615="x1",$L615=Basisblatt!$A$85),VLOOKUP($G615,Basisblatt!$A$2:$B$5,2,FALSE),"")</f>
        <v/>
      </c>
      <c r="AG615" s="102" t="str">
        <f>IF(AND($AC615="x1",$R615=Basisblatt!$A$85),Basisblatt!$B$68,"")</f>
        <v/>
      </c>
      <c r="AH615" s="175" t="str">
        <f>IF(AND($AC615="x1",$R615=Basisblatt!$A$85),Basisblatt!$B$69,"")</f>
        <v/>
      </c>
    </row>
    <row r="616" spans="1:34" x14ac:dyDescent="0.25">
      <c r="A616" s="107" t="str">
        <f>IF($AC616="x2","",IF($AC616="x1",IF(OR($L616=Basisblatt!$A$84,$Y616="ja"),"ja","nein"),"N/A"))</f>
        <v/>
      </c>
      <c r="B616" s="192" t="str">
        <f>IF($AC616="x2","",IF($AC616="x1",IF(OR($R616=Basisblatt!$A$84,$AA616="ja"),"ja","nein"),"N/A"))</f>
        <v/>
      </c>
      <c r="C616" s="188"/>
      <c r="D616" s="194"/>
      <c r="E616" s="144"/>
      <c r="F616" s="144"/>
      <c r="G616" s="145"/>
      <c r="H616" s="145"/>
      <c r="I616" s="145"/>
      <c r="J616" s="186"/>
      <c r="K616" s="181"/>
      <c r="L616" s="180" t="str">
        <f>IF($AC616="x1",IF(AND($H616=Basisblatt!$A$11,$J616&gt;=$E$8),Basisblatt!$A$85,Basisblatt!$A$84),"")</f>
        <v/>
      </c>
      <c r="M616" s="145"/>
      <c r="N616" s="145"/>
      <c r="O616" s="145"/>
      <c r="P616" s="178"/>
      <c r="Q616" s="181"/>
      <c r="R616" s="180" t="str">
        <f>IF($AC616="x1",IF(AND($H616=Basisblatt!$A$10,OR($J616&gt;=$E$8,$J616&gt;$E$10)),Basisblatt!$A$85,Basisblatt!$A$84),"")</f>
        <v/>
      </c>
      <c r="S616" s="145"/>
      <c r="T616" s="145"/>
      <c r="U616" s="145"/>
      <c r="V616" s="145"/>
      <c r="W616" s="178"/>
      <c r="X616" s="181"/>
      <c r="Y616" s="180" t="str">
        <f>IF(AND($AC616="x1",$L616=Basisblatt!$A$85),IF(OR($M616=Basisblatt!$A$38,AND($N616&lt;&gt;"",$N616&lt;=$AF616),$O616=Basisblatt!$A$43,AND($J616&lt;=$E$9,$P616=Basisblatt!$A$47))=TRUE,"ja","nein"),"")</f>
        <v/>
      </c>
      <c r="Z616" s="174"/>
      <c r="AA616" s="102" t="str">
        <f>IF(AND($AC616="x1",$R616=Basisblatt!$A$85),IF(OR(OR($S616=Basisblatt!$A$51,$S616=Basisblatt!$A$52,$S616=Basisblatt!$A$53,$S616=Basisblatt!$A$54,$S616=Basisblatt!$A$55),AND($T616&lt;&gt;"",$T616&lt;=AG616),AND(U616&lt;&gt;"",$U616&lt;=AH616),$V616=Basisblatt!$A643,$W616=Basisblatt!$A$47)=TRUE,"ja","nein"),"")</f>
        <v/>
      </c>
      <c r="AB616" s="102"/>
      <c r="AC616" s="175" t="str">
        <f t="shared" si="9"/>
        <v>x2</v>
      </c>
      <c r="AD616" s="161"/>
      <c r="AE616" s="19"/>
      <c r="AF616" s="106" t="str">
        <f>IF(AND($AC616="x1",$L616=Basisblatt!$A$85),VLOOKUP($G616,Basisblatt!$A$2:$B$5,2,FALSE),"")</f>
        <v/>
      </c>
      <c r="AG616" s="102" t="str">
        <f>IF(AND($AC616="x1",$R616=Basisblatt!$A$85),Basisblatt!$B$68,"")</f>
        <v/>
      </c>
      <c r="AH616" s="175" t="str">
        <f>IF(AND($AC616="x1",$R616=Basisblatt!$A$85),Basisblatt!$B$69,"")</f>
        <v/>
      </c>
    </row>
    <row r="617" spans="1:34" x14ac:dyDescent="0.25">
      <c r="A617" s="107" t="str">
        <f>IF($AC617="x2","",IF($AC617="x1",IF(OR($L617=Basisblatt!$A$84,$Y617="ja"),"ja","nein"),"N/A"))</f>
        <v/>
      </c>
      <c r="B617" s="192" t="str">
        <f>IF($AC617="x2","",IF($AC617="x1",IF(OR($R617=Basisblatt!$A$84,$AA617="ja"),"ja","nein"),"N/A"))</f>
        <v/>
      </c>
      <c r="C617" s="188"/>
      <c r="D617" s="194"/>
      <c r="E617" s="144"/>
      <c r="F617" s="144"/>
      <c r="G617" s="145"/>
      <c r="H617" s="145"/>
      <c r="I617" s="145"/>
      <c r="J617" s="186"/>
      <c r="K617" s="181"/>
      <c r="L617" s="180" t="str">
        <f>IF($AC617="x1",IF(AND($H617=Basisblatt!$A$11,$J617&gt;=$E$8),Basisblatt!$A$85,Basisblatt!$A$84),"")</f>
        <v/>
      </c>
      <c r="M617" s="145"/>
      <c r="N617" s="145"/>
      <c r="O617" s="145"/>
      <c r="P617" s="178"/>
      <c r="Q617" s="181"/>
      <c r="R617" s="180" t="str">
        <f>IF($AC617="x1",IF(AND($H617=Basisblatt!$A$10,OR($J617&gt;=$E$8,$J617&gt;$E$10)),Basisblatt!$A$85,Basisblatt!$A$84),"")</f>
        <v/>
      </c>
      <c r="S617" s="145"/>
      <c r="T617" s="145"/>
      <c r="U617" s="145"/>
      <c r="V617" s="145"/>
      <c r="W617" s="178"/>
      <c r="X617" s="181"/>
      <c r="Y617" s="180" t="str">
        <f>IF(AND($AC617="x1",$L617=Basisblatt!$A$85),IF(OR($M617=Basisblatt!$A$38,AND($N617&lt;&gt;"",$N617&lt;=$AF617),$O617=Basisblatt!$A$43,AND($J617&lt;=$E$9,$P617=Basisblatt!$A$47))=TRUE,"ja","nein"),"")</f>
        <v/>
      </c>
      <c r="Z617" s="174"/>
      <c r="AA617" s="102" t="str">
        <f>IF(AND($AC617="x1",$R617=Basisblatt!$A$85),IF(OR(OR($S617=Basisblatt!$A$51,$S617=Basisblatt!$A$52,$S617=Basisblatt!$A$53,$S617=Basisblatt!$A$54,$S617=Basisblatt!$A$55),AND($T617&lt;&gt;"",$T617&lt;=AG617),AND(U617&lt;&gt;"",$U617&lt;=AH617),$V617=Basisblatt!$A644,$W617=Basisblatt!$A$47)=TRUE,"ja","nein"),"")</f>
        <v/>
      </c>
      <c r="AB617" s="102"/>
      <c r="AC617" s="175" t="str">
        <f t="shared" si="9"/>
        <v>x2</v>
      </c>
      <c r="AD617" s="161"/>
      <c r="AE617" s="19"/>
      <c r="AF617" s="106" t="str">
        <f>IF(AND($AC617="x1",$L617=Basisblatt!$A$85),VLOOKUP($G617,Basisblatt!$A$2:$B$5,2,FALSE),"")</f>
        <v/>
      </c>
      <c r="AG617" s="102" t="str">
        <f>IF(AND($AC617="x1",$R617=Basisblatt!$A$85),Basisblatt!$B$68,"")</f>
        <v/>
      </c>
      <c r="AH617" s="175" t="str">
        <f>IF(AND($AC617="x1",$R617=Basisblatt!$A$85),Basisblatt!$B$69,"")</f>
        <v/>
      </c>
    </row>
    <row r="618" spans="1:34" x14ac:dyDescent="0.25">
      <c r="A618" s="107" t="str">
        <f>IF($AC618="x2","",IF($AC618="x1",IF(OR($L618=Basisblatt!$A$84,$Y618="ja"),"ja","nein"),"N/A"))</f>
        <v/>
      </c>
      <c r="B618" s="192" t="str">
        <f>IF($AC618="x2","",IF($AC618="x1",IF(OR($R618=Basisblatt!$A$84,$AA618="ja"),"ja","nein"),"N/A"))</f>
        <v/>
      </c>
      <c r="C618" s="188"/>
      <c r="D618" s="194"/>
      <c r="E618" s="144"/>
      <c r="F618" s="144"/>
      <c r="G618" s="145"/>
      <c r="H618" s="145"/>
      <c r="I618" s="145"/>
      <c r="J618" s="186"/>
      <c r="K618" s="181"/>
      <c r="L618" s="180" t="str">
        <f>IF($AC618="x1",IF(AND($H618=Basisblatt!$A$11,$J618&gt;=$E$8),Basisblatt!$A$85,Basisblatt!$A$84),"")</f>
        <v/>
      </c>
      <c r="M618" s="145"/>
      <c r="N618" s="145"/>
      <c r="O618" s="145"/>
      <c r="P618" s="178"/>
      <c r="Q618" s="181"/>
      <c r="R618" s="180" t="str">
        <f>IF($AC618="x1",IF(AND($H618=Basisblatt!$A$10,OR($J618&gt;=$E$8,$J618&gt;$E$10)),Basisblatt!$A$85,Basisblatt!$A$84),"")</f>
        <v/>
      </c>
      <c r="S618" s="145"/>
      <c r="T618" s="145"/>
      <c r="U618" s="145"/>
      <c r="V618" s="145"/>
      <c r="W618" s="178"/>
      <c r="X618" s="181"/>
      <c r="Y618" s="180" t="str">
        <f>IF(AND($AC618="x1",$L618=Basisblatt!$A$85),IF(OR($M618=Basisblatt!$A$38,AND($N618&lt;&gt;"",$N618&lt;=$AF618),$O618=Basisblatt!$A$43,AND($J618&lt;=$E$9,$P618=Basisblatt!$A$47))=TRUE,"ja","nein"),"")</f>
        <v/>
      </c>
      <c r="Z618" s="174"/>
      <c r="AA618" s="102" t="str">
        <f>IF(AND($AC618="x1",$R618=Basisblatt!$A$85),IF(OR(OR($S618=Basisblatt!$A$51,$S618=Basisblatt!$A$52,$S618=Basisblatt!$A$53,$S618=Basisblatt!$A$54,$S618=Basisblatt!$A$55),AND($T618&lt;&gt;"",$T618&lt;=AG618),AND(U618&lt;&gt;"",$U618&lt;=AH618),$V618=Basisblatt!$A645,$W618=Basisblatt!$A$47)=TRUE,"ja","nein"),"")</f>
        <v/>
      </c>
      <c r="AB618" s="102"/>
      <c r="AC618" s="175" t="str">
        <f t="shared" si="9"/>
        <v>x2</v>
      </c>
      <c r="AD618" s="161"/>
      <c r="AE618" s="19"/>
      <c r="AF618" s="106" t="str">
        <f>IF(AND($AC618="x1",$L618=Basisblatt!$A$85),VLOOKUP($G618,Basisblatt!$A$2:$B$5,2,FALSE),"")</f>
        <v/>
      </c>
      <c r="AG618" s="102" t="str">
        <f>IF(AND($AC618="x1",$R618=Basisblatt!$A$85),Basisblatt!$B$68,"")</f>
        <v/>
      </c>
      <c r="AH618" s="175" t="str">
        <f>IF(AND($AC618="x1",$R618=Basisblatt!$A$85),Basisblatt!$B$69,"")</f>
        <v/>
      </c>
    </row>
    <row r="619" spans="1:34" x14ac:dyDescent="0.25">
      <c r="A619" s="107" t="str">
        <f>IF($AC619="x2","",IF($AC619="x1",IF(OR($L619=Basisblatt!$A$84,$Y619="ja"),"ja","nein"),"N/A"))</f>
        <v/>
      </c>
      <c r="B619" s="192" t="str">
        <f>IF($AC619="x2","",IF($AC619="x1",IF(OR($R619=Basisblatt!$A$84,$AA619="ja"),"ja","nein"),"N/A"))</f>
        <v/>
      </c>
      <c r="C619" s="188"/>
      <c r="D619" s="194"/>
      <c r="E619" s="144"/>
      <c r="F619" s="144"/>
      <c r="G619" s="145"/>
      <c r="H619" s="145"/>
      <c r="I619" s="145"/>
      <c r="J619" s="186"/>
      <c r="K619" s="181"/>
      <c r="L619" s="180" t="str">
        <f>IF($AC619="x1",IF(AND($H619=Basisblatt!$A$11,$J619&gt;=$E$8),Basisblatt!$A$85,Basisblatt!$A$84),"")</f>
        <v/>
      </c>
      <c r="M619" s="145"/>
      <c r="N619" s="145"/>
      <c r="O619" s="145"/>
      <c r="P619" s="178"/>
      <c r="Q619" s="181"/>
      <c r="R619" s="180" t="str">
        <f>IF($AC619="x1",IF(AND($H619=Basisblatt!$A$10,OR($J619&gt;=$E$8,$J619&gt;$E$10)),Basisblatt!$A$85,Basisblatt!$A$84),"")</f>
        <v/>
      </c>
      <c r="S619" s="145"/>
      <c r="T619" s="145"/>
      <c r="U619" s="145"/>
      <c r="V619" s="145"/>
      <c r="W619" s="178"/>
      <c r="X619" s="181"/>
      <c r="Y619" s="180" t="str">
        <f>IF(AND($AC619="x1",$L619=Basisblatt!$A$85),IF(OR($M619=Basisblatt!$A$38,AND($N619&lt;&gt;"",$N619&lt;=$AF619),$O619=Basisblatt!$A$43,AND($J619&lt;=$E$9,$P619=Basisblatt!$A$47))=TRUE,"ja","nein"),"")</f>
        <v/>
      </c>
      <c r="Z619" s="174"/>
      <c r="AA619" s="102" t="str">
        <f>IF(AND($AC619="x1",$R619=Basisblatt!$A$85),IF(OR(OR($S619=Basisblatt!$A$51,$S619=Basisblatt!$A$52,$S619=Basisblatt!$A$53,$S619=Basisblatt!$A$54,$S619=Basisblatt!$A$55),AND($T619&lt;&gt;"",$T619&lt;=AG619),AND(U619&lt;&gt;"",$U619&lt;=AH619),$V619=Basisblatt!$A646,$W619=Basisblatt!$A$47)=TRUE,"ja","nein"),"")</f>
        <v/>
      </c>
      <c r="AB619" s="102"/>
      <c r="AC619" s="175" t="str">
        <f t="shared" si="9"/>
        <v>x2</v>
      </c>
      <c r="AD619" s="161"/>
      <c r="AE619" s="19"/>
      <c r="AF619" s="106" t="str">
        <f>IF(AND($AC619="x1",$L619=Basisblatt!$A$85),VLOOKUP($G619,Basisblatt!$A$2:$B$5,2,FALSE),"")</f>
        <v/>
      </c>
      <c r="AG619" s="102" t="str">
        <f>IF(AND($AC619="x1",$R619=Basisblatt!$A$85),Basisblatt!$B$68,"")</f>
        <v/>
      </c>
      <c r="AH619" s="175" t="str">
        <f>IF(AND($AC619="x1",$R619=Basisblatt!$A$85),Basisblatt!$B$69,"")</f>
        <v/>
      </c>
    </row>
    <row r="620" spans="1:34" x14ac:dyDescent="0.25">
      <c r="A620" s="107" t="str">
        <f>IF($AC620="x2","",IF($AC620="x1",IF(OR($L620=Basisblatt!$A$84,$Y620="ja"),"ja","nein"),"N/A"))</f>
        <v/>
      </c>
      <c r="B620" s="192" t="str">
        <f>IF($AC620="x2","",IF($AC620="x1",IF(OR($R620=Basisblatt!$A$84,$AA620="ja"),"ja","nein"),"N/A"))</f>
        <v/>
      </c>
      <c r="C620" s="188"/>
      <c r="D620" s="194"/>
      <c r="E620" s="144"/>
      <c r="F620" s="144"/>
      <c r="G620" s="145"/>
      <c r="H620" s="145"/>
      <c r="I620" s="145"/>
      <c r="J620" s="186"/>
      <c r="K620" s="181"/>
      <c r="L620" s="180" t="str">
        <f>IF($AC620="x1",IF(AND($H620=Basisblatt!$A$11,$J620&gt;=$E$8),Basisblatt!$A$85,Basisblatt!$A$84),"")</f>
        <v/>
      </c>
      <c r="M620" s="145"/>
      <c r="N620" s="145"/>
      <c r="O620" s="145"/>
      <c r="P620" s="178"/>
      <c r="Q620" s="181"/>
      <c r="R620" s="180" t="str">
        <f>IF($AC620="x1",IF(AND($H620=Basisblatt!$A$10,OR($J620&gt;=$E$8,$J620&gt;$E$10)),Basisblatt!$A$85,Basisblatt!$A$84),"")</f>
        <v/>
      </c>
      <c r="S620" s="145"/>
      <c r="T620" s="145"/>
      <c r="U620" s="145"/>
      <c r="V620" s="145"/>
      <c r="W620" s="178"/>
      <c r="X620" s="181"/>
      <c r="Y620" s="180" t="str">
        <f>IF(AND($AC620="x1",$L620=Basisblatt!$A$85),IF(OR($M620=Basisblatt!$A$38,AND($N620&lt;&gt;"",$N620&lt;=$AF620),$O620=Basisblatt!$A$43,AND($J620&lt;=$E$9,$P620=Basisblatt!$A$47))=TRUE,"ja","nein"),"")</f>
        <v/>
      </c>
      <c r="Z620" s="174"/>
      <c r="AA620" s="102" t="str">
        <f>IF(AND($AC620="x1",$R620=Basisblatt!$A$85),IF(OR(OR($S620=Basisblatt!$A$51,$S620=Basisblatt!$A$52,$S620=Basisblatt!$A$53,$S620=Basisblatt!$A$54,$S620=Basisblatt!$A$55),AND($T620&lt;&gt;"",$T620&lt;=AG620),AND(U620&lt;&gt;"",$U620&lt;=AH620),$V620=Basisblatt!$A647,$W620=Basisblatt!$A$47)=TRUE,"ja","nein"),"")</f>
        <v/>
      </c>
      <c r="AB620" s="102"/>
      <c r="AC620" s="175" t="str">
        <f t="shared" si="9"/>
        <v>x2</v>
      </c>
      <c r="AD620" s="161"/>
      <c r="AE620" s="19"/>
      <c r="AF620" s="106" t="str">
        <f>IF(AND($AC620="x1",$L620=Basisblatt!$A$85),VLOOKUP($G620,Basisblatt!$A$2:$B$5,2,FALSE),"")</f>
        <v/>
      </c>
      <c r="AG620" s="102" t="str">
        <f>IF(AND($AC620="x1",$R620=Basisblatt!$A$85),Basisblatt!$B$68,"")</f>
        <v/>
      </c>
      <c r="AH620" s="175" t="str">
        <f>IF(AND($AC620="x1",$R620=Basisblatt!$A$85),Basisblatt!$B$69,"")</f>
        <v/>
      </c>
    </row>
    <row r="621" spans="1:34" x14ac:dyDescent="0.25">
      <c r="A621" s="107" t="str">
        <f>IF($AC621="x2","",IF($AC621="x1",IF(OR($L621=Basisblatt!$A$84,$Y621="ja"),"ja","nein"),"N/A"))</f>
        <v/>
      </c>
      <c r="B621" s="192" t="str">
        <f>IF($AC621="x2","",IF($AC621="x1",IF(OR($R621=Basisblatt!$A$84,$AA621="ja"),"ja","nein"),"N/A"))</f>
        <v/>
      </c>
      <c r="C621" s="188"/>
      <c r="D621" s="194"/>
      <c r="E621" s="144"/>
      <c r="F621" s="144"/>
      <c r="G621" s="145"/>
      <c r="H621" s="145"/>
      <c r="I621" s="145"/>
      <c r="J621" s="186"/>
      <c r="K621" s="181"/>
      <c r="L621" s="180" t="str">
        <f>IF($AC621="x1",IF(AND($H621=Basisblatt!$A$11,$J621&gt;=$E$8),Basisblatt!$A$85,Basisblatt!$A$84),"")</f>
        <v/>
      </c>
      <c r="M621" s="145"/>
      <c r="N621" s="145"/>
      <c r="O621" s="145"/>
      <c r="P621" s="178"/>
      <c r="Q621" s="181"/>
      <c r="R621" s="180" t="str">
        <f>IF($AC621="x1",IF(AND($H621=Basisblatt!$A$10,OR($J621&gt;=$E$8,$J621&gt;$E$10)),Basisblatt!$A$85,Basisblatt!$A$84),"")</f>
        <v/>
      </c>
      <c r="S621" s="145"/>
      <c r="T621" s="145"/>
      <c r="U621" s="145"/>
      <c r="V621" s="145"/>
      <c r="W621" s="178"/>
      <c r="X621" s="181"/>
      <c r="Y621" s="180" t="str">
        <f>IF(AND($AC621="x1",$L621=Basisblatt!$A$85),IF(OR($M621=Basisblatt!$A$38,AND($N621&lt;&gt;"",$N621&lt;=$AF621),$O621=Basisblatt!$A$43,AND($J621&lt;=$E$9,$P621=Basisblatt!$A$47))=TRUE,"ja","nein"),"")</f>
        <v/>
      </c>
      <c r="Z621" s="174"/>
      <c r="AA621" s="102" t="str">
        <f>IF(AND($AC621="x1",$R621=Basisblatt!$A$85),IF(OR(OR($S621=Basisblatt!$A$51,$S621=Basisblatt!$A$52,$S621=Basisblatt!$A$53,$S621=Basisblatt!$A$54,$S621=Basisblatt!$A$55),AND($T621&lt;&gt;"",$T621&lt;=AG621),AND(U621&lt;&gt;"",$U621&lt;=AH621),$V621=Basisblatt!$A648,$W621=Basisblatt!$A$47)=TRUE,"ja","nein"),"")</f>
        <v/>
      </c>
      <c r="AB621" s="102"/>
      <c r="AC621" s="175" t="str">
        <f t="shared" si="9"/>
        <v>x2</v>
      </c>
      <c r="AD621" s="161"/>
      <c r="AE621" s="19"/>
      <c r="AF621" s="106" t="str">
        <f>IF(AND($AC621="x1",$L621=Basisblatt!$A$85),VLOOKUP($G621,Basisblatt!$A$2:$B$5,2,FALSE),"")</f>
        <v/>
      </c>
      <c r="AG621" s="102" t="str">
        <f>IF(AND($AC621="x1",$R621=Basisblatt!$A$85),Basisblatt!$B$68,"")</f>
        <v/>
      </c>
      <c r="AH621" s="175" t="str">
        <f>IF(AND($AC621="x1",$R621=Basisblatt!$A$85),Basisblatt!$B$69,"")</f>
        <v/>
      </c>
    </row>
    <row r="622" spans="1:34" x14ac:dyDescent="0.25">
      <c r="A622" s="107" t="str">
        <f>IF($AC622="x2","",IF($AC622="x1",IF(OR($L622=Basisblatt!$A$84,$Y622="ja"),"ja","nein"),"N/A"))</f>
        <v/>
      </c>
      <c r="B622" s="192" t="str">
        <f>IF($AC622="x2","",IF($AC622="x1",IF(OR($R622=Basisblatt!$A$84,$AA622="ja"),"ja","nein"),"N/A"))</f>
        <v/>
      </c>
      <c r="C622" s="188"/>
      <c r="D622" s="194"/>
      <c r="E622" s="144"/>
      <c r="F622" s="144"/>
      <c r="G622" s="145"/>
      <c r="H622" s="145"/>
      <c r="I622" s="145"/>
      <c r="J622" s="186"/>
      <c r="K622" s="181"/>
      <c r="L622" s="180" t="str">
        <f>IF($AC622="x1",IF(AND($H622=Basisblatt!$A$11,$J622&gt;=$E$8),Basisblatt!$A$85,Basisblatt!$A$84),"")</f>
        <v/>
      </c>
      <c r="M622" s="145"/>
      <c r="N622" s="145"/>
      <c r="O622" s="145"/>
      <c r="P622" s="178"/>
      <c r="Q622" s="181"/>
      <c r="R622" s="180" t="str">
        <f>IF($AC622="x1",IF(AND($H622=Basisblatt!$A$10,OR($J622&gt;=$E$8,$J622&gt;$E$10)),Basisblatt!$A$85,Basisblatt!$A$84),"")</f>
        <v/>
      </c>
      <c r="S622" s="145"/>
      <c r="T622" s="145"/>
      <c r="U622" s="145"/>
      <c r="V622" s="145"/>
      <c r="W622" s="178"/>
      <c r="X622" s="181"/>
      <c r="Y622" s="180" t="str">
        <f>IF(AND($AC622="x1",$L622=Basisblatt!$A$85),IF(OR($M622=Basisblatt!$A$38,AND($N622&lt;&gt;"",$N622&lt;=$AF622),$O622=Basisblatt!$A$43,AND($J622&lt;=$E$9,$P622=Basisblatt!$A$47))=TRUE,"ja","nein"),"")</f>
        <v/>
      </c>
      <c r="Z622" s="174"/>
      <c r="AA622" s="102" t="str">
        <f>IF(AND($AC622="x1",$R622=Basisblatt!$A$85),IF(OR(OR($S622=Basisblatt!$A$51,$S622=Basisblatt!$A$52,$S622=Basisblatt!$A$53,$S622=Basisblatt!$A$54,$S622=Basisblatt!$A$55),AND($T622&lt;&gt;"",$T622&lt;=AG622),AND(U622&lt;&gt;"",$U622&lt;=AH622),$V622=Basisblatt!$A649,$W622=Basisblatt!$A$47)=TRUE,"ja","nein"),"")</f>
        <v/>
      </c>
      <c r="AB622" s="102"/>
      <c r="AC622" s="175" t="str">
        <f t="shared" si="9"/>
        <v>x2</v>
      </c>
      <c r="AD622" s="161"/>
      <c r="AE622" s="19"/>
      <c r="AF622" s="106" t="str">
        <f>IF(AND($AC622="x1",$L622=Basisblatt!$A$85),VLOOKUP($G622,Basisblatt!$A$2:$B$5,2,FALSE),"")</f>
        <v/>
      </c>
      <c r="AG622" s="102" t="str">
        <f>IF(AND($AC622="x1",$R622=Basisblatt!$A$85),Basisblatt!$B$68,"")</f>
        <v/>
      </c>
      <c r="AH622" s="175" t="str">
        <f>IF(AND($AC622="x1",$R622=Basisblatt!$A$85),Basisblatt!$B$69,"")</f>
        <v/>
      </c>
    </row>
    <row r="623" spans="1:34" x14ac:dyDescent="0.25">
      <c r="A623" s="107" t="str">
        <f>IF($AC623="x2","",IF($AC623="x1",IF(OR($L623=Basisblatt!$A$84,$Y623="ja"),"ja","nein"),"N/A"))</f>
        <v/>
      </c>
      <c r="B623" s="192" t="str">
        <f>IF($AC623="x2","",IF($AC623="x1",IF(OR($R623=Basisblatt!$A$84,$AA623="ja"),"ja","nein"),"N/A"))</f>
        <v/>
      </c>
      <c r="C623" s="188"/>
      <c r="D623" s="194"/>
      <c r="E623" s="144"/>
      <c r="F623" s="144"/>
      <c r="G623" s="145"/>
      <c r="H623" s="145"/>
      <c r="I623" s="145"/>
      <c r="J623" s="186"/>
      <c r="K623" s="181"/>
      <c r="L623" s="180" t="str">
        <f>IF($AC623="x1",IF(AND($H623=Basisblatt!$A$11,$J623&gt;=$E$8),Basisblatt!$A$85,Basisblatt!$A$84),"")</f>
        <v/>
      </c>
      <c r="M623" s="145"/>
      <c r="N623" s="145"/>
      <c r="O623" s="145"/>
      <c r="P623" s="178"/>
      <c r="Q623" s="181"/>
      <c r="R623" s="180" t="str">
        <f>IF($AC623="x1",IF(AND($H623=Basisblatt!$A$10,OR($J623&gt;=$E$8,$J623&gt;$E$10)),Basisblatt!$A$85,Basisblatt!$A$84),"")</f>
        <v/>
      </c>
      <c r="S623" s="145"/>
      <c r="T623" s="145"/>
      <c r="U623" s="145"/>
      <c r="V623" s="145"/>
      <c r="W623" s="178"/>
      <c r="X623" s="181"/>
      <c r="Y623" s="180" t="str">
        <f>IF(AND($AC623="x1",$L623=Basisblatt!$A$85),IF(OR($M623=Basisblatt!$A$38,AND($N623&lt;&gt;"",$N623&lt;=$AF623),$O623=Basisblatt!$A$43,AND($J623&lt;=$E$9,$P623=Basisblatt!$A$47))=TRUE,"ja","nein"),"")</f>
        <v/>
      </c>
      <c r="Z623" s="174"/>
      <c r="AA623" s="102" t="str">
        <f>IF(AND($AC623="x1",$R623=Basisblatt!$A$85),IF(OR(OR($S623=Basisblatt!$A$51,$S623=Basisblatt!$A$52,$S623=Basisblatt!$A$53,$S623=Basisblatt!$A$54,$S623=Basisblatt!$A$55),AND($T623&lt;&gt;"",$T623&lt;=AG623),AND(U623&lt;&gt;"",$U623&lt;=AH623),$V623=Basisblatt!$A650,$W623=Basisblatt!$A$47)=TRUE,"ja","nein"),"")</f>
        <v/>
      </c>
      <c r="AB623" s="102"/>
      <c r="AC623" s="175" t="str">
        <f t="shared" si="9"/>
        <v>x2</v>
      </c>
      <c r="AD623" s="161"/>
      <c r="AE623" s="19"/>
      <c r="AF623" s="106" t="str">
        <f>IF(AND($AC623="x1",$L623=Basisblatt!$A$85),VLOOKUP($G623,Basisblatt!$A$2:$B$5,2,FALSE),"")</f>
        <v/>
      </c>
      <c r="AG623" s="102" t="str">
        <f>IF(AND($AC623="x1",$R623=Basisblatt!$A$85),Basisblatt!$B$68,"")</f>
        <v/>
      </c>
      <c r="AH623" s="175" t="str">
        <f>IF(AND($AC623="x1",$R623=Basisblatt!$A$85),Basisblatt!$B$69,"")</f>
        <v/>
      </c>
    </row>
    <row r="624" spans="1:34" x14ac:dyDescent="0.25">
      <c r="A624" s="107" t="str">
        <f>IF($AC624="x2","",IF($AC624="x1",IF(OR($L624=Basisblatt!$A$84,$Y624="ja"),"ja","nein"),"N/A"))</f>
        <v/>
      </c>
      <c r="B624" s="192" t="str">
        <f>IF($AC624="x2","",IF($AC624="x1",IF(OR($R624=Basisblatt!$A$84,$AA624="ja"),"ja","nein"),"N/A"))</f>
        <v/>
      </c>
      <c r="C624" s="188"/>
      <c r="D624" s="194"/>
      <c r="E624" s="144"/>
      <c r="F624" s="144"/>
      <c r="G624" s="145"/>
      <c r="H624" s="145"/>
      <c r="I624" s="145"/>
      <c r="J624" s="186"/>
      <c r="K624" s="181"/>
      <c r="L624" s="180" t="str">
        <f>IF($AC624="x1",IF(AND($H624=Basisblatt!$A$11,$J624&gt;=$E$8),Basisblatt!$A$85,Basisblatt!$A$84),"")</f>
        <v/>
      </c>
      <c r="M624" s="145"/>
      <c r="N624" s="145"/>
      <c r="O624" s="145"/>
      <c r="P624" s="178"/>
      <c r="Q624" s="181"/>
      <c r="R624" s="180" t="str">
        <f>IF($AC624="x1",IF(AND($H624=Basisblatt!$A$10,OR($J624&gt;=$E$8,$J624&gt;$E$10)),Basisblatt!$A$85,Basisblatt!$A$84),"")</f>
        <v/>
      </c>
      <c r="S624" s="145"/>
      <c r="T624" s="145"/>
      <c r="U624" s="145"/>
      <c r="V624" s="145"/>
      <c r="W624" s="178"/>
      <c r="X624" s="181"/>
      <c r="Y624" s="180" t="str">
        <f>IF(AND($AC624="x1",$L624=Basisblatt!$A$85),IF(OR($M624=Basisblatt!$A$38,AND($N624&lt;&gt;"",$N624&lt;=$AF624),$O624=Basisblatt!$A$43,AND($J624&lt;=$E$9,$P624=Basisblatt!$A$47))=TRUE,"ja","nein"),"")</f>
        <v/>
      </c>
      <c r="Z624" s="174"/>
      <c r="AA624" s="102" t="str">
        <f>IF(AND($AC624="x1",$R624=Basisblatt!$A$85),IF(OR(OR($S624=Basisblatt!$A$51,$S624=Basisblatt!$A$52,$S624=Basisblatt!$A$53,$S624=Basisblatt!$A$54,$S624=Basisblatt!$A$55),AND($T624&lt;&gt;"",$T624&lt;=AG624),AND(U624&lt;&gt;"",$U624&lt;=AH624),$V624=Basisblatt!$A651,$W624=Basisblatt!$A$47)=TRUE,"ja","nein"),"")</f>
        <v/>
      </c>
      <c r="AB624" s="102"/>
      <c r="AC624" s="175" t="str">
        <f t="shared" si="9"/>
        <v>x2</v>
      </c>
      <c r="AD624" s="161"/>
      <c r="AE624" s="19"/>
      <c r="AF624" s="106" t="str">
        <f>IF(AND($AC624="x1",$L624=Basisblatt!$A$85),VLOOKUP($G624,Basisblatt!$A$2:$B$5,2,FALSE),"")</f>
        <v/>
      </c>
      <c r="AG624" s="102" t="str">
        <f>IF(AND($AC624="x1",$R624=Basisblatt!$A$85),Basisblatt!$B$68,"")</f>
        <v/>
      </c>
      <c r="AH624" s="175" t="str">
        <f>IF(AND($AC624="x1",$R624=Basisblatt!$A$85),Basisblatt!$B$69,"")</f>
        <v/>
      </c>
    </row>
    <row r="625" spans="1:34" x14ac:dyDescent="0.25">
      <c r="A625" s="107" t="str">
        <f>IF($AC625="x2","",IF($AC625="x1",IF(OR($L625=Basisblatt!$A$84,$Y625="ja"),"ja","nein"),"N/A"))</f>
        <v/>
      </c>
      <c r="B625" s="192" t="str">
        <f>IF($AC625="x2","",IF($AC625="x1",IF(OR($R625=Basisblatt!$A$84,$AA625="ja"),"ja","nein"),"N/A"))</f>
        <v/>
      </c>
      <c r="C625" s="188"/>
      <c r="D625" s="194"/>
      <c r="E625" s="144"/>
      <c r="F625" s="144"/>
      <c r="G625" s="145"/>
      <c r="H625" s="145"/>
      <c r="I625" s="145"/>
      <c r="J625" s="186"/>
      <c r="K625" s="181"/>
      <c r="L625" s="180" t="str">
        <f>IF($AC625="x1",IF(AND($H625=Basisblatt!$A$11,$J625&gt;=$E$8),Basisblatt!$A$85,Basisblatt!$A$84),"")</f>
        <v/>
      </c>
      <c r="M625" s="145"/>
      <c r="N625" s="145"/>
      <c r="O625" s="145"/>
      <c r="P625" s="178"/>
      <c r="Q625" s="181"/>
      <c r="R625" s="180" t="str">
        <f>IF($AC625="x1",IF(AND($H625=Basisblatt!$A$10,OR($J625&gt;=$E$8,$J625&gt;$E$10)),Basisblatt!$A$85,Basisblatt!$A$84),"")</f>
        <v/>
      </c>
      <c r="S625" s="145"/>
      <c r="T625" s="145"/>
      <c r="U625" s="145"/>
      <c r="V625" s="145"/>
      <c r="W625" s="178"/>
      <c r="X625" s="181"/>
      <c r="Y625" s="180" t="str">
        <f>IF(AND($AC625="x1",$L625=Basisblatt!$A$85),IF(OR($M625=Basisblatt!$A$38,AND($N625&lt;&gt;"",$N625&lt;=$AF625),$O625=Basisblatt!$A$43,AND($J625&lt;=$E$9,$P625=Basisblatt!$A$47))=TRUE,"ja","nein"),"")</f>
        <v/>
      </c>
      <c r="Z625" s="174"/>
      <c r="AA625" s="102" t="str">
        <f>IF(AND($AC625="x1",$R625=Basisblatt!$A$85),IF(OR(OR($S625=Basisblatt!$A$51,$S625=Basisblatt!$A$52,$S625=Basisblatt!$A$53,$S625=Basisblatt!$A$54,$S625=Basisblatt!$A$55),AND($T625&lt;&gt;"",$T625&lt;=AG625),AND(U625&lt;&gt;"",$U625&lt;=AH625),$V625=Basisblatt!$A652,$W625=Basisblatt!$A$47)=TRUE,"ja","nein"),"")</f>
        <v/>
      </c>
      <c r="AB625" s="102"/>
      <c r="AC625" s="175" t="str">
        <f t="shared" si="9"/>
        <v>x2</v>
      </c>
      <c r="AD625" s="161"/>
      <c r="AE625" s="19"/>
      <c r="AF625" s="106" t="str">
        <f>IF(AND($AC625="x1",$L625=Basisblatt!$A$85),VLOOKUP($G625,Basisblatt!$A$2:$B$5,2,FALSE),"")</f>
        <v/>
      </c>
      <c r="AG625" s="102" t="str">
        <f>IF(AND($AC625="x1",$R625=Basisblatt!$A$85),Basisblatt!$B$68,"")</f>
        <v/>
      </c>
      <c r="AH625" s="175" t="str">
        <f>IF(AND($AC625="x1",$R625=Basisblatt!$A$85),Basisblatt!$B$69,"")</f>
        <v/>
      </c>
    </row>
    <row r="626" spans="1:34" x14ac:dyDescent="0.25">
      <c r="A626" s="107" t="str">
        <f>IF($AC626="x2","",IF($AC626="x1",IF(OR($L626=Basisblatt!$A$84,$Y626="ja"),"ja","nein"),"N/A"))</f>
        <v/>
      </c>
      <c r="B626" s="192" t="str">
        <f>IF($AC626="x2","",IF($AC626="x1",IF(OR($R626=Basisblatt!$A$84,$AA626="ja"),"ja","nein"),"N/A"))</f>
        <v/>
      </c>
      <c r="C626" s="188"/>
      <c r="D626" s="194"/>
      <c r="E626" s="144"/>
      <c r="F626" s="144"/>
      <c r="G626" s="145"/>
      <c r="H626" s="145"/>
      <c r="I626" s="145"/>
      <c r="J626" s="186"/>
      <c r="K626" s="181"/>
      <c r="L626" s="180" t="str">
        <f>IF($AC626="x1",IF(AND($H626=Basisblatt!$A$11,$J626&gt;=$E$8),Basisblatt!$A$85,Basisblatt!$A$84),"")</f>
        <v/>
      </c>
      <c r="M626" s="145"/>
      <c r="N626" s="145"/>
      <c r="O626" s="145"/>
      <c r="P626" s="178"/>
      <c r="Q626" s="181"/>
      <c r="R626" s="180" t="str">
        <f>IF($AC626="x1",IF(AND($H626=Basisblatt!$A$10,OR($J626&gt;=$E$8,$J626&gt;$E$10)),Basisblatt!$A$85,Basisblatt!$A$84),"")</f>
        <v/>
      </c>
      <c r="S626" s="145"/>
      <c r="T626" s="145"/>
      <c r="U626" s="145"/>
      <c r="V626" s="145"/>
      <c r="W626" s="178"/>
      <c r="X626" s="181"/>
      <c r="Y626" s="180" t="str">
        <f>IF(AND($AC626="x1",$L626=Basisblatt!$A$85),IF(OR($M626=Basisblatt!$A$38,AND($N626&lt;&gt;"",$N626&lt;=$AF626),$O626=Basisblatt!$A$43,AND($J626&lt;=$E$9,$P626=Basisblatt!$A$47))=TRUE,"ja","nein"),"")</f>
        <v/>
      </c>
      <c r="Z626" s="174"/>
      <c r="AA626" s="102" t="str">
        <f>IF(AND($AC626="x1",$R626=Basisblatt!$A$85),IF(OR(OR($S626=Basisblatt!$A$51,$S626=Basisblatt!$A$52,$S626=Basisblatt!$A$53,$S626=Basisblatt!$A$54,$S626=Basisblatt!$A$55),AND($T626&lt;&gt;"",$T626&lt;=AG626),AND(U626&lt;&gt;"",$U626&lt;=AH626),$V626=Basisblatt!$A653,$W626=Basisblatt!$A$47)=TRUE,"ja","nein"),"")</f>
        <v/>
      </c>
      <c r="AB626" s="102"/>
      <c r="AC626" s="175" t="str">
        <f t="shared" si="9"/>
        <v>x2</v>
      </c>
      <c r="AD626" s="161"/>
      <c r="AE626" s="19"/>
      <c r="AF626" s="106" t="str">
        <f>IF(AND($AC626="x1",$L626=Basisblatt!$A$85),VLOOKUP($G626,Basisblatt!$A$2:$B$5,2,FALSE),"")</f>
        <v/>
      </c>
      <c r="AG626" s="102" t="str">
        <f>IF(AND($AC626="x1",$R626=Basisblatt!$A$85),Basisblatt!$B$68,"")</f>
        <v/>
      </c>
      <c r="AH626" s="175" t="str">
        <f>IF(AND($AC626="x1",$R626=Basisblatt!$A$85),Basisblatt!$B$69,"")</f>
        <v/>
      </c>
    </row>
    <row r="627" spans="1:34" x14ac:dyDescent="0.25">
      <c r="A627" s="107" t="str">
        <f>IF($AC627="x2","",IF($AC627="x1",IF(OR($L627=Basisblatt!$A$84,$Y627="ja"),"ja","nein"),"N/A"))</f>
        <v/>
      </c>
      <c r="B627" s="192" t="str">
        <f>IF($AC627="x2","",IF($AC627="x1",IF(OR($R627=Basisblatt!$A$84,$AA627="ja"),"ja","nein"),"N/A"))</f>
        <v/>
      </c>
      <c r="C627" s="188"/>
      <c r="D627" s="194"/>
      <c r="E627" s="144"/>
      <c r="F627" s="144"/>
      <c r="G627" s="145"/>
      <c r="H627" s="145"/>
      <c r="I627" s="145"/>
      <c r="J627" s="186"/>
      <c r="K627" s="181"/>
      <c r="L627" s="180" t="str">
        <f>IF($AC627="x1",IF(AND($H627=Basisblatt!$A$11,$J627&gt;=$E$8),Basisblatt!$A$85,Basisblatt!$A$84),"")</f>
        <v/>
      </c>
      <c r="M627" s="145"/>
      <c r="N627" s="145"/>
      <c r="O627" s="145"/>
      <c r="P627" s="178"/>
      <c r="Q627" s="181"/>
      <c r="R627" s="180" t="str">
        <f>IF($AC627="x1",IF(AND($H627=Basisblatt!$A$10,OR($J627&gt;=$E$8,$J627&gt;$E$10)),Basisblatt!$A$85,Basisblatt!$A$84),"")</f>
        <v/>
      </c>
      <c r="S627" s="145"/>
      <c r="T627" s="145"/>
      <c r="U627" s="145"/>
      <c r="V627" s="145"/>
      <c r="W627" s="178"/>
      <c r="X627" s="181"/>
      <c r="Y627" s="180" t="str">
        <f>IF(AND($AC627="x1",$L627=Basisblatt!$A$85),IF(OR($M627=Basisblatt!$A$38,AND($N627&lt;&gt;"",$N627&lt;=$AF627),$O627=Basisblatt!$A$43,AND($J627&lt;=$E$9,$P627=Basisblatt!$A$47))=TRUE,"ja","nein"),"")</f>
        <v/>
      </c>
      <c r="Z627" s="174"/>
      <c r="AA627" s="102" t="str">
        <f>IF(AND($AC627="x1",$R627=Basisblatt!$A$85),IF(OR(OR($S627=Basisblatt!$A$51,$S627=Basisblatt!$A$52,$S627=Basisblatt!$A$53,$S627=Basisblatt!$A$54,$S627=Basisblatt!$A$55),AND($T627&lt;&gt;"",$T627&lt;=AG627),AND(U627&lt;&gt;"",$U627&lt;=AH627),$V627=Basisblatt!$A654,$W627=Basisblatt!$A$47)=TRUE,"ja","nein"),"")</f>
        <v/>
      </c>
      <c r="AB627" s="102"/>
      <c r="AC627" s="175" t="str">
        <f t="shared" si="9"/>
        <v>x2</v>
      </c>
      <c r="AD627" s="161"/>
      <c r="AE627" s="19"/>
      <c r="AF627" s="106" t="str">
        <f>IF(AND($AC627="x1",$L627=Basisblatt!$A$85),VLOOKUP($G627,Basisblatt!$A$2:$B$5,2,FALSE),"")</f>
        <v/>
      </c>
      <c r="AG627" s="102" t="str">
        <f>IF(AND($AC627="x1",$R627=Basisblatt!$A$85),Basisblatt!$B$68,"")</f>
        <v/>
      </c>
      <c r="AH627" s="175" t="str">
        <f>IF(AND($AC627="x1",$R627=Basisblatt!$A$85),Basisblatt!$B$69,"")</f>
        <v/>
      </c>
    </row>
    <row r="628" spans="1:34" x14ac:dyDescent="0.25">
      <c r="A628" s="107" t="str">
        <f>IF($AC628="x2","",IF($AC628="x1",IF(OR($L628=Basisblatt!$A$84,$Y628="ja"),"ja","nein"),"N/A"))</f>
        <v/>
      </c>
      <c r="B628" s="192" t="str">
        <f>IF($AC628="x2","",IF($AC628="x1",IF(OR($R628=Basisblatt!$A$84,$AA628="ja"),"ja","nein"),"N/A"))</f>
        <v/>
      </c>
      <c r="C628" s="188"/>
      <c r="D628" s="194"/>
      <c r="E628" s="144"/>
      <c r="F628" s="144"/>
      <c r="G628" s="145"/>
      <c r="H628" s="145"/>
      <c r="I628" s="145"/>
      <c r="J628" s="186"/>
      <c r="K628" s="181"/>
      <c r="L628" s="180" t="str">
        <f>IF($AC628="x1",IF(AND($H628=Basisblatt!$A$11,$J628&gt;=$E$8),Basisblatt!$A$85,Basisblatt!$A$84),"")</f>
        <v/>
      </c>
      <c r="M628" s="145"/>
      <c r="N628" s="145"/>
      <c r="O628" s="145"/>
      <c r="P628" s="178"/>
      <c r="Q628" s="181"/>
      <c r="R628" s="180" t="str">
        <f>IF($AC628="x1",IF(AND($H628=Basisblatt!$A$10,OR($J628&gt;=$E$8,$J628&gt;$E$10)),Basisblatt!$A$85,Basisblatt!$A$84),"")</f>
        <v/>
      </c>
      <c r="S628" s="145"/>
      <c r="T628" s="145"/>
      <c r="U628" s="145"/>
      <c r="V628" s="145"/>
      <c r="W628" s="178"/>
      <c r="X628" s="181"/>
      <c r="Y628" s="180" t="str">
        <f>IF(AND($AC628="x1",$L628=Basisblatt!$A$85),IF(OR($M628=Basisblatt!$A$38,AND($N628&lt;&gt;"",$N628&lt;=$AF628),$O628=Basisblatt!$A$43,AND($J628&lt;=$E$9,$P628=Basisblatt!$A$47))=TRUE,"ja","nein"),"")</f>
        <v/>
      </c>
      <c r="Z628" s="174"/>
      <c r="AA628" s="102" t="str">
        <f>IF(AND($AC628="x1",$R628=Basisblatt!$A$85),IF(OR(OR($S628=Basisblatt!$A$51,$S628=Basisblatt!$A$52,$S628=Basisblatt!$A$53,$S628=Basisblatt!$A$54,$S628=Basisblatt!$A$55),AND($T628&lt;&gt;"",$T628&lt;=AG628),AND(U628&lt;&gt;"",$U628&lt;=AH628),$V628=Basisblatt!$A655,$W628=Basisblatt!$A$47)=TRUE,"ja","nein"),"")</f>
        <v/>
      </c>
      <c r="AB628" s="102"/>
      <c r="AC628" s="175" t="str">
        <f t="shared" si="9"/>
        <v>x2</v>
      </c>
      <c r="AD628" s="161"/>
      <c r="AE628" s="19"/>
      <c r="AF628" s="106" t="str">
        <f>IF(AND($AC628="x1",$L628=Basisblatt!$A$85),VLOOKUP($G628,Basisblatt!$A$2:$B$5,2,FALSE),"")</f>
        <v/>
      </c>
      <c r="AG628" s="102" t="str">
        <f>IF(AND($AC628="x1",$R628=Basisblatt!$A$85),Basisblatt!$B$68,"")</f>
        <v/>
      </c>
      <c r="AH628" s="175" t="str">
        <f>IF(AND($AC628="x1",$R628=Basisblatt!$A$85),Basisblatt!$B$69,"")</f>
        <v/>
      </c>
    </row>
    <row r="629" spans="1:34" x14ac:dyDescent="0.25">
      <c r="A629" s="107" t="str">
        <f>IF($AC629="x2","",IF($AC629="x1",IF(OR($L629=Basisblatt!$A$84,$Y629="ja"),"ja","nein"),"N/A"))</f>
        <v/>
      </c>
      <c r="B629" s="192" t="str">
        <f>IF($AC629="x2","",IF($AC629="x1",IF(OR($R629=Basisblatt!$A$84,$AA629="ja"),"ja","nein"),"N/A"))</f>
        <v/>
      </c>
      <c r="C629" s="188"/>
      <c r="D629" s="194"/>
      <c r="E629" s="144"/>
      <c r="F629" s="144"/>
      <c r="G629" s="145"/>
      <c r="H629" s="145"/>
      <c r="I629" s="145"/>
      <c r="J629" s="186"/>
      <c r="K629" s="181"/>
      <c r="L629" s="180" t="str">
        <f>IF($AC629="x1",IF(AND($H629=Basisblatt!$A$11,$J629&gt;=$E$8),Basisblatt!$A$85,Basisblatt!$A$84),"")</f>
        <v/>
      </c>
      <c r="M629" s="145"/>
      <c r="N629" s="145"/>
      <c r="O629" s="145"/>
      <c r="P629" s="178"/>
      <c r="Q629" s="181"/>
      <c r="R629" s="180" t="str">
        <f>IF($AC629="x1",IF(AND($H629=Basisblatt!$A$10,OR($J629&gt;=$E$8,$J629&gt;$E$10)),Basisblatt!$A$85,Basisblatt!$A$84),"")</f>
        <v/>
      </c>
      <c r="S629" s="145"/>
      <c r="T629" s="145"/>
      <c r="U629" s="145"/>
      <c r="V629" s="145"/>
      <c r="W629" s="178"/>
      <c r="X629" s="181"/>
      <c r="Y629" s="180" t="str">
        <f>IF(AND($AC629="x1",$L629=Basisblatt!$A$85),IF(OR($M629=Basisblatt!$A$38,AND($N629&lt;&gt;"",$N629&lt;=$AF629),$O629=Basisblatt!$A$43,AND($J629&lt;=$E$9,$P629=Basisblatt!$A$47))=TRUE,"ja","nein"),"")</f>
        <v/>
      </c>
      <c r="Z629" s="174"/>
      <c r="AA629" s="102" t="str">
        <f>IF(AND($AC629="x1",$R629=Basisblatt!$A$85),IF(OR(OR($S629=Basisblatt!$A$51,$S629=Basisblatt!$A$52,$S629=Basisblatt!$A$53,$S629=Basisblatt!$A$54,$S629=Basisblatt!$A$55),AND($T629&lt;&gt;"",$T629&lt;=AG629),AND(U629&lt;&gt;"",$U629&lt;=AH629),$V629=Basisblatt!$A656,$W629=Basisblatt!$A$47)=TRUE,"ja","nein"),"")</f>
        <v/>
      </c>
      <c r="AB629" s="102"/>
      <c r="AC629" s="175" t="str">
        <f t="shared" si="9"/>
        <v>x2</v>
      </c>
      <c r="AD629" s="161"/>
      <c r="AE629" s="19"/>
      <c r="AF629" s="106" t="str">
        <f>IF(AND($AC629="x1",$L629=Basisblatt!$A$85),VLOOKUP($G629,Basisblatt!$A$2:$B$5,2,FALSE),"")</f>
        <v/>
      </c>
      <c r="AG629" s="102" t="str">
        <f>IF(AND($AC629="x1",$R629=Basisblatt!$A$85),Basisblatt!$B$68,"")</f>
        <v/>
      </c>
      <c r="AH629" s="175" t="str">
        <f>IF(AND($AC629="x1",$R629=Basisblatt!$A$85),Basisblatt!$B$69,"")</f>
        <v/>
      </c>
    </row>
    <row r="630" spans="1:34" x14ac:dyDescent="0.25">
      <c r="A630" s="107" t="str">
        <f>IF($AC630="x2","",IF($AC630="x1",IF(OR($L630=Basisblatt!$A$84,$Y630="ja"),"ja","nein"),"N/A"))</f>
        <v/>
      </c>
      <c r="B630" s="192" t="str">
        <f>IF($AC630="x2","",IF($AC630="x1",IF(OR($R630=Basisblatt!$A$84,$AA630="ja"),"ja","nein"),"N/A"))</f>
        <v/>
      </c>
      <c r="C630" s="188"/>
      <c r="D630" s="194"/>
      <c r="E630" s="144"/>
      <c r="F630" s="144"/>
      <c r="G630" s="145"/>
      <c r="H630" s="145"/>
      <c r="I630" s="145"/>
      <c r="J630" s="186"/>
      <c r="K630" s="181"/>
      <c r="L630" s="180" t="str">
        <f>IF($AC630="x1",IF(AND($H630=Basisblatt!$A$11,$J630&gt;=$E$8),Basisblatt!$A$85,Basisblatt!$A$84),"")</f>
        <v/>
      </c>
      <c r="M630" s="145"/>
      <c r="N630" s="145"/>
      <c r="O630" s="145"/>
      <c r="P630" s="178"/>
      <c r="Q630" s="181"/>
      <c r="R630" s="180" t="str">
        <f>IF($AC630="x1",IF(AND($H630=Basisblatt!$A$10,OR($J630&gt;=$E$8,$J630&gt;$E$10)),Basisblatt!$A$85,Basisblatt!$A$84),"")</f>
        <v/>
      </c>
      <c r="S630" s="145"/>
      <c r="T630" s="145"/>
      <c r="U630" s="145"/>
      <c r="V630" s="145"/>
      <c r="W630" s="178"/>
      <c r="X630" s="181"/>
      <c r="Y630" s="180" t="str">
        <f>IF(AND($AC630="x1",$L630=Basisblatt!$A$85),IF(OR($M630=Basisblatt!$A$38,AND($N630&lt;&gt;"",$N630&lt;=$AF630),$O630=Basisblatt!$A$43,AND($J630&lt;=$E$9,$P630=Basisblatt!$A$47))=TRUE,"ja","nein"),"")</f>
        <v/>
      </c>
      <c r="Z630" s="174"/>
      <c r="AA630" s="102" t="str">
        <f>IF(AND($AC630="x1",$R630=Basisblatt!$A$85),IF(OR(OR($S630=Basisblatt!$A$51,$S630=Basisblatt!$A$52,$S630=Basisblatt!$A$53,$S630=Basisblatt!$A$54,$S630=Basisblatt!$A$55),AND($T630&lt;&gt;"",$T630&lt;=AG630),AND(U630&lt;&gt;"",$U630&lt;=AH630),$V630=Basisblatt!$A657,$W630=Basisblatt!$A$47)=TRUE,"ja","nein"),"")</f>
        <v/>
      </c>
      <c r="AB630" s="102"/>
      <c r="AC630" s="175" t="str">
        <f t="shared" si="9"/>
        <v>x2</v>
      </c>
      <c r="AD630" s="161"/>
      <c r="AE630" s="19"/>
      <c r="AF630" s="106" t="str">
        <f>IF(AND($AC630="x1",$L630=Basisblatt!$A$85),VLOOKUP($G630,Basisblatt!$A$2:$B$5,2,FALSE),"")</f>
        <v/>
      </c>
      <c r="AG630" s="102" t="str">
        <f>IF(AND($AC630="x1",$R630=Basisblatt!$A$85),Basisblatt!$B$68,"")</f>
        <v/>
      </c>
      <c r="AH630" s="175" t="str">
        <f>IF(AND($AC630="x1",$R630=Basisblatt!$A$85),Basisblatt!$B$69,"")</f>
        <v/>
      </c>
    </row>
    <row r="631" spans="1:34" x14ac:dyDescent="0.25">
      <c r="A631" s="107" t="str">
        <f>IF($AC631="x2","",IF($AC631="x1",IF(OR($L631=Basisblatt!$A$84,$Y631="ja"),"ja","nein"),"N/A"))</f>
        <v/>
      </c>
      <c r="B631" s="192" t="str">
        <f>IF($AC631="x2","",IF($AC631="x1",IF(OR($R631=Basisblatt!$A$84,$AA631="ja"),"ja","nein"),"N/A"))</f>
        <v/>
      </c>
      <c r="C631" s="188"/>
      <c r="D631" s="194"/>
      <c r="E631" s="144"/>
      <c r="F631" s="144"/>
      <c r="G631" s="145"/>
      <c r="H631" s="145"/>
      <c r="I631" s="145"/>
      <c r="J631" s="186"/>
      <c r="K631" s="181"/>
      <c r="L631" s="180" t="str">
        <f>IF($AC631="x1",IF(AND($H631=Basisblatt!$A$11,$J631&gt;=$E$8),Basisblatt!$A$85,Basisblatt!$A$84),"")</f>
        <v/>
      </c>
      <c r="M631" s="145"/>
      <c r="N631" s="145"/>
      <c r="O631" s="145"/>
      <c r="P631" s="178"/>
      <c r="Q631" s="181"/>
      <c r="R631" s="180" t="str">
        <f>IF($AC631="x1",IF(AND($H631=Basisblatt!$A$10,OR($J631&gt;=$E$8,$J631&gt;$E$10)),Basisblatt!$A$85,Basisblatt!$A$84),"")</f>
        <v/>
      </c>
      <c r="S631" s="145"/>
      <c r="T631" s="145"/>
      <c r="U631" s="145"/>
      <c r="V631" s="145"/>
      <c r="W631" s="178"/>
      <c r="X631" s="181"/>
      <c r="Y631" s="180" t="str">
        <f>IF(AND($AC631="x1",$L631=Basisblatt!$A$85),IF(OR($M631=Basisblatt!$A$38,AND($N631&lt;&gt;"",$N631&lt;=$AF631),$O631=Basisblatt!$A$43,AND($J631&lt;=$E$9,$P631=Basisblatt!$A$47))=TRUE,"ja","nein"),"")</f>
        <v/>
      </c>
      <c r="Z631" s="174"/>
      <c r="AA631" s="102" t="str">
        <f>IF(AND($AC631="x1",$R631=Basisblatt!$A$85),IF(OR(OR($S631=Basisblatt!$A$51,$S631=Basisblatt!$A$52,$S631=Basisblatt!$A$53,$S631=Basisblatt!$A$54,$S631=Basisblatt!$A$55),AND($T631&lt;&gt;"",$T631&lt;=AG631),AND(U631&lt;&gt;"",$U631&lt;=AH631),$V631=Basisblatt!$A658,$W631=Basisblatt!$A$47)=TRUE,"ja","nein"),"")</f>
        <v/>
      </c>
      <c r="AB631" s="102"/>
      <c r="AC631" s="175" t="str">
        <f t="shared" si="9"/>
        <v>x2</v>
      </c>
      <c r="AD631" s="161"/>
      <c r="AE631" s="19"/>
      <c r="AF631" s="106" t="str">
        <f>IF(AND($AC631="x1",$L631=Basisblatt!$A$85),VLOOKUP($G631,Basisblatt!$A$2:$B$5,2,FALSE),"")</f>
        <v/>
      </c>
      <c r="AG631" s="102" t="str">
        <f>IF(AND($AC631="x1",$R631=Basisblatt!$A$85),Basisblatt!$B$68,"")</f>
        <v/>
      </c>
      <c r="AH631" s="175" t="str">
        <f>IF(AND($AC631="x1",$R631=Basisblatt!$A$85),Basisblatt!$B$69,"")</f>
        <v/>
      </c>
    </row>
    <row r="632" spans="1:34" x14ac:dyDescent="0.25">
      <c r="A632" s="107" t="str">
        <f>IF($AC632="x2","",IF($AC632="x1",IF(OR($L632=Basisblatt!$A$84,$Y632="ja"),"ja","nein"),"N/A"))</f>
        <v/>
      </c>
      <c r="B632" s="192" t="str">
        <f>IF($AC632="x2","",IF($AC632="x1",IF(OR($R632=Basisblatt!$A$84,$AA632="ja"),"ja","nein"),"N/A"))</f>
        <v/>
      </c>
      <c r="C632" s="188"/>
      <c r="D632" s="194"/>
      <c r="E632" s="144"/>
      <c r="F632" s="144"/>
      <c r="G632" s="145"/>
      <c r="H632" s="145"/>
      <c r="I632" s="145"/>
      <c r="J632" s="186"/>
      <c r="K632" s="181"/>
      <c r="L632" s="180" t="str">
        <f>IF($AC632="x1",IF(AND($H632=Basisblatt!$A$11,$J632&gt;=$E$8),Basisblatt!$A$85,Basisblatt!$A$84),"")</f>
        <v/>
      </c>
      <c r="M632" s="145"/>
      <c r="N632" s="145"/>
      <c r="O632" s="145"/>
      <c r="P632" s="178"/>
      <c r="Q632" s="181"/>
      <c r="R632" s="180" t="str">
        <f>IF($AC632="x1",IF(AND($H632=Basisblatt!$A$10,OR($J632&gt;=$E$8,$J632&gt;$E$10)),Basisblatt!$A$85,Basisblatt!$A$84),"")</f>
        <v/>
      </c>
      <c r="S632" s="145"/>
      <c r="T632" s="145"/>
      <c r="U632" s="145"/>
      <c r="V632" s="145"/>
      <c r="W632" s="178"/>
      <c r="X632" s="181"/>
      <c r="Y632" s="180" t="str">
        <f>IF(AND($AC632="x1",$L632=Basisblatt!$A$85),IF(OR($M632=Basisblatt!$A$38,AND($N632&lt;&gt;"",$N632&lt;=$AF632),$O632=Basisblatt!$A$43,AND($J632&lt;=$E$9,$P632=Basisblatt!$A$47))=TRUE,"ja","nein"),"")</f>
        <v/>
      </c>
      <c r="Z632" s="174"/>
      <c r="AA632" s="102" t="str">
        <f>IF(AND($AC632="x1",$R632=Basisblatt!$A$85),IF(OR(OR($S632=Basisblatt!$A$51,$S632=Basisblatt!$A$52,$S632=Basisblatt!$A$53,$S632=Basisblatt!$A$54,$S632=Basisblatt!$A$55),AND($T632&lt;&gt;"",$T632&lt;=AG632),AND(U632&lt;&gt;"",$U632&lt;=AH632),$V632=Basisblatt!$A659,$W632=Basisblatt!$A$47)=TRUE,"ja","nein"),"")</f>
        <v/>
      </c>
      <c r="AB632" s="102"/>
      <c r="AC632" s="175" t="str">
        <f t="shared" si="9"/>
        <v>x2</v>
      </c>
      <c r="AD632" s="161"/>
      <c r="AE632" s="19"/>
      <c r="AF632" s="106" t="str">
        <f>IF(AND($AC632="x1",$L632=Basisblatt!$A$85),VLOOKUP($G632,Basisblatt!$A$2:$B$5,2,FALSE),"")</f>
        <v/>
      </c>
      <c r="AG632" s="102" t="str">
        <f>IF(AND($AC632="x1",$R632=Basisblatt!$A$85),Basisblatt!$B$68,"")</f>
        <v/>
      </c>
      <c r="AH632" s="175" t="str">
        <f>IF(AND($AC632="x1",$R632=Basisblatt!$A$85),Basisblatt!$B$69,"")</f>
        <v/>
      </c>
    </row>
    <row r="633" spans="1:34" x14ac:dyDescent="0.25">
      <c r="A633" s="107" t="str">
        <f>IF($AC633="x2","",IF($AC633="x1",IF(OR($L633=Basisblatt!$A$84,$Y633="ja"),"ja","nein"),"N/A"))</f>
        <v/>
      </c>
      <c r="B633" s="192" t="str">
        <f>IF($AC633="x2","",IF($AC633="x1",IF(OR($R633=Basisblatt!$A$84,$AA633="ja"),"ja","nein"),"N/A"))</f>
        <v/>
      </c>
      <c r="C633" s="188"/>
      <c r="D633" s="194"/>
      <c r="E633" s="144"/>
      <c r="F633" s="144"/>
      <c r="G633" s="145"/>
      <c r="H633" s="145"/>
      <c r="I633" s="145"/>
      <c r="J633" s="186"/>
      <c r="K633" s="181"/>
      <c r="L633" s="180" t="str">
        <f>IF($AC633="x1",IF(AND($H633=Basisblatt!$A$11,$J633&gt;=$E$8),Basisblatt!$A$85,Basisblatt!$A$84),"")</f>
        <v/>
      </c>
      <c r="M633" s="145"/>
      <c r="N633" s="145"/>
      <c r="O633" s="145"/>
      <c r="P633" s="178"/>
      <c r="Q633" s="181"/>
      <c r="R633" s="180" t="str">
        <f>IF($AC633="x1",IF(AND($H633=Basisblatt!$A$10,OR($J633&gt;=$E$8,$J633&gt;$E$10)),Basisblatt!$A$85,Basisblatt!$A$84),"")</f>
        <v/>
      </c>
      <c r="S633" s="145"/>
      <c r="T633" s="145"/>
      <c r="U633" s="145"/>
      <c r="V633" s="145"/>
      <c r="W633" s="178"/>
      <c r="X633" s="182"/>
      <c r="Y633" s="180" t="str">
        <f>IF(AND($AC633="x1",$L633=Basisblatt!$A$85),IF(OR($M633=Basisblatt!$A$38,AND($N633&lt;&gt;"",$N633&lt;=$AF633),$O633=Basisblatt!$A$43,AND($J633&lt;=$E$9,$P633=Basisblatt!$A$47))=TRUE,"ja","nein"),"")</f>
        <v/>
      </c>
      <c r="Z633" s="174"/>
      <c r="AA633" s="102" t="str">
        <f>IF(AND($AC633="x1",$R633=Basisblatt!$A$85),IF(OR(OR($S633=Basisblatt!$A$51,$S633=Basisblatt!$A$52,$S633=Basisblatt!$A$53,$S633=Basisblatt!$A$54,$S633=Basisblatt!$A$55),AND($T633&lt;&gt;"",$T633&lt;=AG633),AND(U633&lt;&gt;"",$U633&lt;=AH633),$V633=Basisblatt!$A660,$W633=Basisblatt!$A$47)=TRUE,"ja","nein"),"")</f>
        <v/>
      </c>
      <c r="AB633" s="102"/>
      <c r="AC633" s="175" t="str">
        <f t="shared" si="9"/>
        <v>x2</v>
      </c>
      <c r="AD633" s="161"/>
      <c r="AE633" s="19"/>
      <c r="AF633" s="106" t="str">
        <f>IF(AND($AC633="x1",$L633=Basisblatt!$A$85),VLOOKUP($G633,Basisblatt!$A$2:$B$5,2,FALSE),"")</f>
        <v/>
      </c>
      <c r="AG633" s="102" t="str">
        <f>IF(AND($AC633="x1",$R633=Basisblatt!$A$85),Basisblatt!$B$68,"")</f>
        <v/>
      </c>
      <c r="AH633" s="175" t="str">
        <f>IF(AND($AC633="x1",$R633=Basisblatt!$A$85),Basisblatt!$B$69,"")</f>
        <v/>
      </c>
    </row>
  </sheetData>
  <sheetProtection password="F289" sheet="1" objects="1" scenarios="1"/>
  <mergeCells count="15">
    <mergeCell ref="AF13:AH13"/>
    <mergeCell ref="AF14:AH14"/>
    <mergeCell ref="A4:J4"/>
    <mergeCell ref="F7:G7"/>
    <mergeCell ref="D14:E14"/>
    <mergeCell ref="F14:H14"/>
    <mergeCell ref="I14:J14"/>
    <mergeCell ref="Y15:Z15"/>
    <mergeCell ref="AA15:AB15"/>
    <mergeCell ref="L13:P13"/>
    <mergeCell ref="L14:P14"/>
    <mergeCell ref="D13:J13"/>
    <mergeCell ref="R13:W13"/>
    <mergeCell ref="R14:W14"/>
    <mergeCell ref="Y14:AD1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002"/>
  <sheetViews>
    <sheetView topLeftCell="H5" workbookViewId="0">
      <selection activeCell="K24" sqref="K24"/>
    </sheetView>
  </sheetViews>
  <sheetFormatPr baseColWidth="10" defaultRowHeight="15" x14ac:dyDescent="0.25"/>
  <cols>
    <col min="1" max="1" width="14.28515625" customWidth="1"/>
    <col min="2" max="2" width="3" customWidth="1"/>
    <col min="3" max="3" width="23.85546875" bestFit="1" customWidth="1"/>
    <col min="5" max="5" width="16.5703125" customWidth="1"/>
    <col min="6" max="6" width="17.28515625" customWidth="1"/>
    <col min="8" max="8" width="15.42578125" customWidth="1"/>
    <col min="9" max="9" width="15.7109375" customWidth="1"/>
    <col min="10" max="10" width="3" customWidth="1"/>
    <col min="11" max="11" width="14" customWidth="1"/>
    <col min="12" max="12" width="19.5703125" customWidth="1"/>
    <col min="13" max="13" width="25" bestFit="1" customWidth="1"/>
    <col min="14" max="14" width="23.42578125" customWidth="1"/>
    <col min="15" max="15" width="4.140625" customWidth="1"/>
    <col min="20" max="20" width="2.5703125" customWidth="1"/>
    <col min="21" max="21" width="17" customWidth="1"/>
  </cols>
  <sheetData>
    <row r="1" spans="1:22" x14ac:dyDescent="0.25">
      <c r="A1" s="45" t="s">
        <v>121</v>
      </c>
      <c r="B1" s="40"/>
      <c r="C1" s="40"/>
      <c r="D1" s="40"/>
      <c r="E1" s="40"/>
      <c r="F1" s="42"/>
      <c r="G1" s="40"/>
      <c r="H1" s="40"/>
      <c r="I1" s="40"/>
      <c r="J1" s="40"/>
      <c r="K1" s="40"/>
      <c r="L1" s="40"/>
      <c r="M1" s="40"/>
      <c r="N1" s="40"/>
      <c r="O1" s="40"/>
      <c r="P1" s="40"/>
      <c r="Q1" s="40"/>
      <c r="R1" s="40"/>
      <c r="S1" s="40"/>
      <c r="T1" s="40"/>
      <c r="U1" s="40"/>
    </row>
    <row r="2" spans="1:22" x14ac:dyDescent="0.25">
      <c r="A2" s="40"/>
      <c r="B2" s="40"/>
      <c r="C2" s="40"/>
      <c r="D2" s="40"/>
      <c r="E2" s="40"/>
      <c r="F2" s="42"/>
      <c r="G2" s="40"/>
      <c r="H2" s="40"/>
      <c r="I2" s="40"/>
      <c r="J2" s="40"/>
      <c r="K2" s="40"/>
      <c r="L2" s="40"/>
      <c r="M2" s="40"/>
      <c r="N2" s="40"/>
      <c r="O2" s="40"/>
      <c r="P2" s="40"/>
      <c r="Q2" s="40"/>
      <c r="R2" s="40"/>
      <c r="S2" s="40"/>
      <c r="T2" s="40"/>
      <c r="U2" s="40"/>
    </row>
    <row r="3" spans="1:22" x14ac:dyDescent="0.25">
      <c r="A3" s="44" t="s">
        <v>78</v>
      </c>
      <c r="B3" s="40"/>
      <c r="C3" s="40"/>
      <c r="D3" s="40"/>
      <c r="E3" s="40"/>
      <c r="F3" s="42"/>
      <c r="G3" s="40"/>
      <c r="H3" s="40"/>
      <c r="I3" s="40"/>
      <c r="J3" s="40"/>
      <c r="K3" s="40"/>
      <c r="L3" s="40"/>
      <c r="M3" s="40"/>
      <c r="N3" s="40"/>
      <c r="O3" s="40"/>
      <c r="P3" s="40"/>
      <c r="Q3" s="40"/>
      <c r="R3" s="40"/>
      <c r="S3" s="40"/>
      <c r="T3" s="40"/>
      <c r="U3" s="40"/>
    </row>
    <row r="4" spans="1:22" ht="103.15" customHeight="1" x14ac:dyDescent="0.25">
      <c r="A4" s="225" t="s">
        <v>122</v>
      </c>
      <c r="B4" s="225"/>
      <c r="C4" s="225"/>
      <c r="D4" s="225"/>
      <c r="E4" s="225"/>
      <c r="F4" s="225"/>
      <c r="G4" s="225"/>
      <c r="H4" s="225"/>
      <c r="I4" s="225"/>
      <c r="J4" s="40"/>
      <c r="K4" s="40"/>
      <c r="L4" s="40"/>
      <c r="M4" s="40"/>
      <c r="N4" s="40"/>
      <c r="O4" s="40"/>
      <c r="P4" s="40"/>
      <c r="Q4" s="40"/>
      <c r="R4" s="40"/>
      <c r="S4" s="40"/>
      <c r="T4" s="40"/>
      <c r="U4" s="40"/>
    </row>
    <row r="5" spans="1:22" ht="15.75" thickBot="1" x14ac:dyDescent="0.3">
      <c r="A5" s="40"/>
      <c r="B5" s="40"/>
      <c r="C5" s="40"/>
      <c r="D5" s="40"/>
      <c r="E5" s="40"/>
      <c r="F5" s="42"/>
      <c r="G5" s="40"/>
      <c r="H5" s="40"/>
      <c r="I5" s="40"/>
      <c r="J5" s="40"/>
      <c r="K5" s="40"/>
      <c r="L5" s="40"/>
      <c r="M5" s="40"/>
      <c r="N5" s="40"/>
      <c r="O5" s="40"/>
      <c r="P5" s="40"/>
      <c r="Q5" s="40"/>
      <c r="R5" s="40"/>
      <c r="S5" s="40"/>
      <c r="T5" s="40"/>
      <c r="U5" s="40"/>
    </row>
    <row r="6" spans="1:22" x14ac:dyDescent="0.25">
      <c r="A6" s="40"/>
      <c r="B6" s="40"/>
      <c r="C6" s="40"/>
      <c r="D6" s="40"/>
      <c r="E6" s="235" t="s">
        <v>123</v>
      </c>
      <c r="F6" s="236"/>
      <c r="G6" s="237" t="s">
        <v>64</v>
      </c>
      <c r="H6" s="238"/>
      <c r="I6" s="40"/>
      <c r="J6" s="40"/>
      <c r="K6" s="40"/>
      <c r="L6" s="40"/>
      <c r="M6" s="40"/>
      <c r="N6" s="40"/>
      <c r="O6" s="40"/>
      <c r="P6" s="40"/>
      <c r="Q6" s="40"/>
      <c r="R6" s="40"/>
      <c r="S6" s="40"/>
      <c r="T6" s="40"/>
      <c r="U6" s="40"/>
    </row>
    <row r="7" spans="1:22" ht="15.75" thickBot="1" x14ac:dyDescent="0.3">
      <c r="A7" s="40"/>
      <c r="B7" s="40"/>
      <c r="C7" s="47" t="s">
        <v>67</v>
      </c>
      <c r="D7" s="41">
        <v>2018</v>
      </c>
      <c r="E7" s="62" t="s">
        <v>124</v>
      </c>
      <c r="F7" s="63" t="s">
        <v>125</v>
      </c>
      <c r="G7" s="63" t="s">
        <v>126</v>
      </c>
      <c r="H7" s="64" t="s">
        <v>127</v>
      </c>
      <c r="I7" s="40"/>
      <c r="J7" s="40"/>
      <c r="K7" s="40"/>
      <c r="L7" s="40"/>
      <c r="M7" s="40"/>
      <c r="N7" s="40"/>
      <c r="O7" s="40"/>
      <c r="P7" s="40"/>
      <c r="Q7" s="40"/>
      <c r="R7" s="40"/>
      <c r="S7" s="40"/>
      <c r="T7" s="40"/>
      <c r="U7" s="40"/>
    </row>
    <row r="8" spans="1:22" ht="15.75" thickBot="1" x14ac:dyDescent="0.3">
      <c r="A8" s="40"/>
      <c r="B8" s="40"/>
      <c r="C8" s="47" t="s">
        <v>128</v>
      </c>
      <c r="D8" s="48">
        <v>43465</v>
      </c>
      <c r="E8" s="65">
        <f>SUM(H15:H2002)</f>
        <v>0</v>
      </c>
      <c r="F8" s="66">
        <f>IF($S$15=0,SUMIFS(H15:H2002,I15:I2002,Basisblatt!$A$60,$A15:A2002,"nein"),"N/A")</f>
        <v>0</v>
      </c>
      <c r="G8" s="67">
        <f>VLOOKUP(D7,Basisblatt!$A$73:$B$76,2)</f>
        <v>0.3</v>
      </c>
      <c r="H8" s="159" t="str">
        <f>IFERROR(IF($S$15=0,1-F8/E8,"N/A"),"ja")</f>
        <v>ja</v>
      </c>
      <c r="I8" s="40"/>
      <c r="J8" s="40"/>
      <c r="K8" s="40"/>
      <c r="L8" s="40"/>
      <c r="M8" s="40"/>
      <c r="N8" s="40"/>
      <c r="O8" s="40"/>
      <c r="P8" s="40"/>
      <c r="Q8" s="40"/>
      <c r="R8" s="40"/>
      <c r="T8" s="40"/>
      <c r="U8" s="40"/>
    </row>
    <row r="9" spans="1:22" x14ac:dyDescent="0.25">
      <c r="A9" s="40"/>
      <c r="B9" s="40"/>
      <c r="C9" s="47"/>
      <c r="D9" s="48"/>
      <c r="E9" s="73"/>
      <c r="F9" s="72"/>
      <c r="G9" s="74"/>
      <c r="H9" s="74"/>
      <c r="I9" s="40"/>
      <c r="J9" s="40"/>
      <c r="K9" s="40"/>
      <c r="L9" s="40"/>
      <c r="M9" s="40"/>
      <c r="N9" s="40"/>
      <c r="O9" s="40"/>
      <c r="P9" s="40"/>
      <c r="Q9" s="40"/>
      <c r="R9" s="40"/>
      <c r="S9" s="40"/>
      <c r="T9" s="40"/>
      <c r="U9" s="40"/>
    </row>
    <row r="10" spans="1:22" x14ac:dyDescent="0.25">
      <c r="A10" s="40"/>
      <c r="B10" s="40"/>
      <c r="C10" s="47"/>
      <c r="D10" s="48"/>
      <c r="E10" s="75" t="s">
        <v>86</v>
      </c>
      <c r="F10" s="72"/>
      <c r="G10" s="74"/>
      <c r="H10" s="74"/>
      <c r="I10" s="40"/>
      <c r="J10" s="40"/>
      <c r="K10" s="40"/>
      <c r="L10" s="40"/>
      <c r="M10" s="40"/>
      <c r="N10" s="40"/>
      <c r="O10" s="40"/>
      <c r="P10" s="40"/>
      <c r="Q10" s="40"/>
      <c r="R10" s="40"/>
      <c r="S10" s="40"/>
      <c r="T10" s="40"/>
      <c r="U10" s="40"/>
    </row>
    <row r="11" spans="1:22" ht="15.75" thickBot="1" x14ac:dyDescent="0.3">
      <c r="A11" s="40"/>
      <c r="B11" s="40"/>
      <c r="C11" s="44"/>
      <c r="D11" s="40"/>
      <c r="E11" s="40"/>
      <c r="F11" s="40"/>
      <c r="G11" s="40"/>
      <c r="H11" s="40"/>
      <c r="I11" s="40"/>
      <c r="J11" s="40"/>
      <c r="K11" s="40"/>
      <c r="L11" s="40"/>
      <c r="M11" s="40"/>
      <c r="N11" s="40"/>
      <c r="O11" s="40"/>
      <c r="P11" s="40"/>
      <c r="Q11" s="40"/>
      <c r="R11" s="40"/>
      <c r="S11" s="40"/>
      <c r="T11" s="40"/>
      <c r="U11" s="40"/>
    </row>
    <row r="12" spans="1:22" ht="15.75" thickBot="1" x14ac:dyDescent="0.3">
      <c r="A12" s="69" t="s">
        <v>87</v>
      </c>
      <c r="B12" s="40"/>
      <c r="C12" s="207" t="s">
        <v>129</v>
      </c>
      <c r="D12" s="208"/>
      <c r="E12" s="208"/>
      <c r="F12" s="208"/>
      <c r="G12" s="208"/>
      <c r="H12" s="208"/>
      <c r="I12" s="247"/>
      <c r="J12" s="40"/>
      <c r="K12" s="241" t="s">
        <v>89</v>
      </c>
      <c r="L12" s="242"/>
      <c r="M12" s="242"/>
      <c r="N12" s="243"/>
      <c r="O12" s="40"/>
      <c r="P12" s="40"/>
      <c r="Q12" s="40"/>
      <c r="R12" s="40"/>
      <c r="S12" s="40"/>
      <c r="T12" s="40"/>
      <c r="U12" s="233" t="s">
        <v>91</v>
      </c>
    </row>
    <row r="13" spans="1:22" x14ac:dyDescent="0.25">
      <c r="A13" s="70" t="s">
        <v>130</v>
      </c>
      <c r="B13" s="40"/>
      <c r="C13" s="228" t="s">
        <v>94</v>
      </c>
      <c r="D13" s="229"/>
      <c r="E13" s="230" t="s">
        <v>95</v>
      </c>
      <c r="F13" s="231"/>
      <c r="G13" s="229"/>
      <c r="H13" s="232" t="s">
        <v>131</v>
      </c>
      <c r="I13" s="248"/>
      <c r="J13" s="46"/>
      <c r="K13" s="244" t="s">
        <v>97</v>
      </c>
      <c r="L13" s="245"/>
      <c r="M13" s="245"/>
      <c r="N13" s="246"/>
      <c r="O13" s="46"/>
      <c r="P13" s="215" t="s">
        <v>99</v>
      </c>
      <c r="Q13" s="216"/>
      <c r="R13" s="217"/>
      <c r="S13" s="218"/>
      <c r="T13" s="40"/>
      <c r="U13" s="234"/>
    </row>
    <row r="14" spans="1:22" ht="15.75" thickBot="1" x14ac:dyDescent="0.3">
      <c r="A14" s="71" t="s">
        <v>100</v>
      </c>
      <c r="B14" s="40"/>
      <c r="C14" s="55" t="s">
        <v>102</v>
      </c>
      <c r="D14" s="56" t="s">
        <v>103</v>
      </c>
      <c r="E14" s="56" t="s">
        <v>104</v>
      </c>
      <c r="F14" s="56" t="s">
        <v>105</v>
      </c>
      <c r="G14" s="56" t="s">
        <v>106</v>
      </c>
      <c r="H14" s="56" t="s">
        <v>107</v>
      </c>
      <c r="I14" s="57" t="s">
        <v>132</v>
      </c>
      <c r="J14" s="58"/>
      <c r="K14" s="59" t="s">
        <v>109</v>
      </c>
      <c r="L14" s="60" t="s">
        <v>110</v>
      </c>
      <c r="M14" s="60" t="s">
        <v>111</v>
      </c>
      <c r="N14" s="61" t="s">
        <v>112</v>
      </c>
      <c r="O14" s="58"/>
      <c r="P14" s="239" t="s">
        <v>100</v>
      </c>
      <c r="Q14" s="240"/>
      <c r="R14" s="54" t="s">
        <v>117</v>
      </c>
      <c r="S14" s="51"/>
      <c r="T14" s="40"/>
      <c r="U14" s="68" t="s">
        <v>118</v>
      </c>
    </row>
    <row r="15" spans="1:22" ht="15.75" thickBot="1" x14ac:dyDescent="0.3">
      <c r="A15" s="121" t="str">
        <f>IF($R15="x2","",IF($R15="x1",IF(OR($K15=Basisblatt!$A$84,$P15="ja"),"ja","nein"),"N/A"))</f>
        <v/>
      </c>
      <c r="B15" s="40"/>
      <c r="C15" s="76"/>
      <c r="D15" s="77"/>
      <c r="E15" s="77"/>
      <c r="F15" s="78"/>
      <c r="G15" s="78"/>
      <c r="H15" s="78"/>
      <c r="I15" s="91"/>
      <c r="J15" s="43"/>
      <c r="K15" s="108" t="str">
        <f>IF($R15="x1",IF($I15=Basisblatt!$A$60,Basisblatt!$A$85,Basisblatt!$A$84),"")</f>
        <v/>
      </c>
      <c r="L15" s="78"/>
      <c r="M15" s="78"/>
      <c r="N15" s="89"/>
      <c r="O15" s="43"/>
      <c r="P15" s="108" t="str">
        <f>IF(AND($R15="x1",$K15=Basisblatt!$A$85),IF(OR($L15=Basisblatt!$A$38,AND('Modernisierung 3.2.4'!$M15&lt;&gt;"",'Modernisierung 3.2.4'!$M15&lt;='Modernisierung 3.2.4'!$U15),'Modernisierung 3.2.4'!$N15=Basisblatt!$A43)=TRUE,"ja","nein"),"")</f>
        <v/>
      </c>
      <c r="Q15" s="156">
        <f>COUNTIF($P$15:$P$2002,"nein")</f>
        <v>0</v>
      </c>
      <c r="R15" s="105" t="str">
        <f>IF(COUNTA($C15:$I15)=7,"x1",IF(COUNTA($C15:$I15)=0,"x2","o"))</f>
        <v>x2</v>
      </c>
      <c r="S15" s="112">
        <f>COUNTIF($R$15:$R$2002,"o")</f>
        <v>0</v>
      </c>
      <c r="T15" s="40"/>
      <c r="U15" s="139" t="str">
        <f>IF(AND($R15="x1",$K15=Basisblatt!$A$85),VLOOKUP('EMob_Segmente 3.2.5_3.2.6'!$F15,Basisblatt!$A$2:$B$5,2,FALSE),"")</f>
        <v/>
      </c>
      <c r="V15" s="139"/>
    </row>
    <row r="16" spans="1:22" ht="15.75" thickBot="1" x14ac:dyDescent="0.3">
      <c r="A16" s="121" t="str">
        <f>IF($R16="x2","",IF($R16="x1",IF(OR($K16=Basisblatt!$A$84,$P16="ja"),"ja","nein"),"N/A"))</f>
        <v/>
      </c>
      <c r="B16" s="40"/>
      <c r="C16" s="79"/>
      <c r="D16" s="80"/>
      <c r="E16" s="80"/>
      <c r="F16" s="81"/>
      <c r="G16" s="81"/>
      <c r="H16" s="81"/>
      <c r="I16" s="92"/>
      <c r="J16" s="43"/>
      <c r="K16" s="106" t="str">
        <f>IF($R16="x1",IF($I16=Basisblatt!$A$60,Basisblatt!$A$85,Basisblatt!$A$84),"")</f>
        <v/>
      </c>
      <c r="L16" s="81"/>
      <c r="M16" s="81"/>
      <c r="N16" s="83"/>
      <c r="O16" s="43"/>
      <c r="P16" s="106" t="str">
        <f>IF(AND($R16="x1",$K16=Basisblatt!$A$85),IF(OR($L16=Basisblatt!$A$38,AND('Modernisierung 3.2.4'!$M16&lt;&gt;"",'Modernisierung 3.2.4'!$M16&lt;='Modernisierung 3.2.4'!$U16),'Modernisierung 3.2.4'!$N16=Basisblatt!$A44)=TRUE,"ja","nein"),"")</f>
        <v/>
      </c>
      <c r="Q16" s="157"/>
      <c r="R16" s="102" t="str">
        <f>IF(COUNTA($C16:$I16)=7,"x1",IF(COUNTA($C16:$I16)=0,"x2","o"))</f>
        <v>x2</v>
      </c>
      <c r="S16" s="53"/>
      <c r="T16" s="40"/>
      <c r="U16" s="139" t="str">
        <f>IF(AND($R16="x1",$K16=Basisblatt!$A$85),VLOOKUP('EMob_Segmente 3.2.5_3.2.6'!$F16,Basisblatt!$A$2:$B$5,2,FALSE),"")</f>
        <v/>
      </c>
    </row>
    <row r="17" spans="1:21" ht="15.75" thickBot="1" x14ac:dyDescent="0.3">
      <c r="A17" s="121" t="str">
        <f>IF($R17="x2","",IF($R17="x1",IF(OR($K17=Basisblatt!$A$84,$P17="ja"),"ja","nein"),"N/A"))</f>
        <v/>
      </c>
      <c r="B17" s="40"/>
      <c r="C17" s="79"/>
      <c r="D17" s="80"/>
      <c r="E17" s="80"/>
      <c r="F17" s="81"/>
      <c r="G17" s="81"/>
      <c r="H17" s="81"/>
      <c r="I17" s="92"/>
      <c r="J17" s="43"/>
      <c r="K17" s="106" t="str">
        <f>IF($R17="x1",IF($I17=Basisblatt!$A$60,Basisblatt!$A$85,Basisblatt!$A$84),"")</f>
        <v/>
      </c>
      <c r="L17" s="81"/>
      <c r="M17" s="81"/>
      <c r="N17" s="83"/>
      <c r="O17" s="43"/>
      <c r="P17" s="106" t="str">
        <f>IF(AND($R17="x1",$K17=Basisblatt!$A$85),IF(OR($L17=Basisblatt!$A$38,AND('Modernisierung 3.2.4'!$M17&lt;&gt;"",'Modernisierung 3.2.4'!$M17&lt;='Modernisierung 3.2.4'!$U17),'Modernisierung 3.2.4'!$N17=Basisblatt!$A45)=TRUE,"ja","nein"),"")</f>
        <v/>
      </c>
      <c r="Q17" s="157"/>
      <c r="R17" s="102" t="str">
        <f t="shared" ref="R17:R80" si="0">IF(COUNTA($C17:$I17)=7,"x1",IF(COUNTA($C17:$I17)=0,"x2","o"))</f>
        <v>x2</v>
      </c>
      <c r="S17" s="53"/>
      <c r="T17" s="40"/>
      <c r="U17" s="139" t="str">
        <f>IF(AND($R17="x1",$K17=Basisblatt!$A$85),VLOOKUP('EMob_Segmente 3.2.5_3.2.6'!$F17,Basisblatt!$A$2:$B$5,2,FALSE),"")</f>
        <v/>
      </c>
    </row>
    <row r="18" spans="1:21" ht="15.75" thickBot="1" x14ac:dyDescent="0.3">
      <c r="A18" s="121" t="str">
        <f>IF($R18="x2","",IF($R18="x1",IF(OR($K18=Basisblatt!$A$84,$P18="ja"),"ja","nein"),"N/A"))</f>
        <v/>
      </c>
      <c r="B18" s="40"/>
      <c r="C18" s="79"/>
      <c r="D18" s="80"/>
      <c r="E18" s="80"/>
      <c r="F18" s="81"/>
      <c r="G18" s="81"/>
      <c r="H18" s="93"/>
      <c r="I18" s="92"/>
      <c r="J18" s="43"/>
      <c r="K18" s="106" t="str">
        <f>IF($R18="x1",IF($I18=Basisblatt!$A$60,Basisblatt!$A$85,Basisblatt!$A$84),"")</f>
        <v/>
      </c>
      <c r="L18" s="81"/>
      <c r="M18" s="81"/>
      <c r="N18" s="83"/>
      <c r="O18" s="43"/>
      <c r="P18" s="106" t="str">
        <f>IF(AND($R18="x1",$K18=Basisblatt!$A$85),IF(OR($L18=Basisblatt!$A$38,AND('Modernisierung 3.2.4'!$M18&lt;&gt;"",'Modernisierung 3.2.4'!$M18&lt;='Modernisierung 3.2.4'!$U18),'Modernisierung 3.2.4'!$N18=Basisblatt!$A46)=TRUE,"ja","nein"),"")</f>
        <v/>
      </c>
      <c r="Q18" s="157"/>
      <c r="R18" s="102" t="str">
        <f t="shared" si="0"/>
        <v>x2</v>
      </c>
      <c r="S18" s="53"/>
      <c r="T18" s="40"/>
      <c r="U18" s="139" t="str">
        <f>IF(AND($R18="x1",$K18=Basisblatt!$A$85),VLOOKUP('EMob_Segmente 3.2.5_3.2.6'!$F18,Basisblatt!$A$2:$B$5,2,FALSE),"")</f>
        <v/>
      </c>
    </row>
    <row r="19" spans="1:21" ht="15.75" thickBot="1" x14ac:dyDescent="0.3">
      <c r="A19" s="121"/>
      <c r="B19" s="40"/>
      <c r="C19" s="79"/>
      <c r="D19" s="80"/>
      <c r="E19" s="80"/>
      <c r="F19" s="81"/>
      <c r="G19" s="81"/>
      <c r="H19" s="81"/>
      <c r="I19" s="92"/>
      <c r="J19" s="43"/>
      <c r="K19" s="106" t="str">
        <f>IF($R19="x1",IF($I19=Basisblatt!$A$60,Basisblatt!$A$85,Basisblatt!$A$84),"")</f>
        <v/>
      </c>
      <c r="L19" s="81"/>
      <c r="M19" s="81"/>
      <c r="N19" s="83"/>
      <c r="O19" s="43"/>
      <c r="P19" s="106" t="str">
        <f>IF(AND($R19="x1",$K19=Basisblatt!$A$85),IF(OR($L19=Basisblatt!$A$38,AND('Modernisierung 3.2.4'!$M19&lt;&gt;"",'Modernisierung 3.2.4'!$M19&lt;='Modernisierung 3.2.4'!$U19),'Modernisierung 3.2.4'!$N19=Basisblatt!$A47)=TRUE,"ja","nein"),"")</f>
        <v/>
      </c>
      <c r="Q19" s="157"/>
      <c r="R19" s="102" t="str">
        <f t="shared" si="0"/>
        <v>x2</v>
      </c>
      <c r="S19" s="53"/>
      <c r="T19" s="40"/>
      <c r="U19" s="139" t="str">
        <f>IF(AND($R19="x1",$K19=Basisblatt!$A$85),VLOOKUP('EMob_Segmente 3.2.5_3.2.6'!$F19,Basisblatt!$A$2:$B$5,2,FALSE),"")</f>
        <v/>
      </c>
    </row>
    <row r="20" spans="1:21" ht="15.75" thickBot="1" x14ac:dyDescent="0.3">
      <c r="A20" s="121" t="str">
        <f>IF($R20="x2","",IF($R20="x1",IF(OR($K20=Basisblatt!$A$84,$P20="ja"),"ja","nein"),"N/A"))</f>
        <v/>
      </c>
      <c r="B20" s="40"/>
      <c r="C20" s="79"/>
      <c r="D20" s="80"/>
      <c r="E20" s="80"/>
      <c r="F20" s="81"/>
      <c r="G20" s="81"/>
      <c r="H20" s="81"/>
      <c r="I20" s="92"/>
      <c r="J20" s="43"/>
      <c r="K20" s="106" t="str">
        <f>IF($R20="x1",IF($I20=Basisblatt!$A$60,Basisblatt!$A$85,Basisblatt!$A$84),"")</f>
        <v/>
      </c>
      <c r="L20" s="81"/>
      <c r="M20" s="81"/>
      <c r="N20" s="83"/>
      <c r="O20" s="43"/>
      <c r="P20" s="106" t="str">
        <f>IF(AND($R20="x1",$K20=Basisblatt!$A$85),IF(OR($L20=Basisblatt!$A$38,AND('Modernisierung 3.2.4'!$M20&lt;&gt;"",'Modernisierung 3.2.4'!$M20&lt;='Modernisierung 3.2.4'!$U20),'Modernisierung 3.2.4'!$N20=Basisblatt!$A48)=TRUE,"ja","nein"),"")</f>
        <v/>
      </c>
      <c r="Q20" s="157"/>
      <c r="R20" s="102" t="str">
        <f t="shared" si="0"/>
        <v>x2</v>
      </c>
      <c r="S20" s="53"/>
      <c r="T20" s="40"/>
      <c r="U20" s="139" t="str">
        <f>IF(AND($R20="x1",$K20=Basisblatt!$A$85),VLOOKUP('EMob_Segmente 3.2.5_3.2.6'!$F20,Basisblatt!$A$2:$B$5,2,FALSE),"")</f>
        <v/>
      </c>
    </row>
    <row r="21" spans="1:21" ht="15.75" thickBot="1" x14ac:dyDescent="0.3">
      <c r="A21" s="121" t="str">
        <f>IF($R21="x2","",IF($R21="x1",IF(OR($K21=Basisblatt!$A$84,$P21="ja"),"ja","nein"),"N/A"))</f>
        <v/>
      </c>
      <c r="B21" s="40"/>
      <c r="C21" s="79"/>
      <c r="D21" s="80"/>
      <c r="E21" s="80"/>
      <c r="F21" s="81"/>
      <c r="G21" s="81"/>
      <c r="H21" s="81"/>
      <c r="I21" s="92"/>
      <c r="J21" s="43"/>
      <c r="K21" s="106" t="str">
        <f>IF($R21="x1",IF($I21=Basisblatt!$A$60,Basisblatt!$A$85,Basisblatt!$A$84),"")</f>
        <v/>
      </c>
      <c r="L21" s="81"/>
      <c r="M21" s="81"/>
      <c r="N21" s="83"/>
      <c r="O21" s="43"/>
      <c r="P21" s="106" t="str">
        <f>IF(AND($R21="x1",$K21=Basisblatt!$A$85),IF(OR($L21=Basisblatt!$A$38,AND('Modernisierung 3.2.4'!$M21&lt;&gt;"",'Modernisierung 3.2.4'!$M21&lt;='Modernisierung 3.2.4'!$U21),'Modernisierung 3.2.4'!$N21=Basisblatt!$A49)=TRUE,"ja","nein"),"")</f>
        <v/>
      </c>
      <c r="Q21" s="157"/>
      <c r="R21" s="102" t="str">
        <f t="shared" si="0"/>
        <v>x2</v>
      </c>
      <c r="S21" s="53"/>
      <c r="T21" s="40"/>
      <c r="U21" s="139" t="str">
        <f>IF(AND($R21="x1",$K21=Basisblatt!$A$85),VLOOKUP('EMob_Segmente 3.2.5_3.2.6'!$F21,Basisblatt!$A$2:$B$5,2,FALSE),"")</f>
        <v/>
      </c>
    </row>
    <row r="22" spans="1:21" ht="15.75" thickBot="1" x14ac:dyDescent="0.3">
      <c r="A22" s="121" t="str">
        <f>IF($R22="x2","",IF($R22="x1",IF(OR($K22=Basisblatt!$A$84,$P22="ja"),"ja","nein"),"N/A"))</f>
        <v/>
      </c>
      <c r="B22" s="40"/>
      <c r="C22" s="79"/>
      <c r="D22" s="80"/>
      <c r="E22" s="80"/>
      <c r="F22" s="81"/>
      <c r="G22" s="81"/>
      <c r="H22" s="81"/>
      <c r="I22" s="92"/>
      <c r="J22" s="43"/>
      <c r="K22" s="106" t="str">
        <f>IF($R22="x1",IF($I22=Basisblatt!$A$60,Basisblatt!$A$85,Basisblatt!$A$84),"")</f>
        <v/>
      </c>
      <c r="L22" s="81"/>
      <c r="M22" s="81"/>
      <c r="N22" s="83"/>
      <c r="O22" s="43"/>
      <c r="P22" s="106" t="str">
        <f>IF(AND($R22="x1",$K22=Basisblatt!$A$85),IF(OR($L22=Basisblatt!$A$38,AND('Modernisierung 3.2.4'!$M22&lt;&gt;"",'Modernisierung 3.2.4'!$M22&lt;='Modernisierung 3.2.4'!$U22),'Modernisierung 3.2.4'!$N22=Basisblatt!$A50)=TRUE,"ja","nein"),"")</f>
        <v/>
      </c>
      <c r="Q22" s="157"/>
      <c r="R22" s="102" t="str">
        <f t="shared" si="0"/>
        <v>x2</v>
      </c>
      <c r="S22" s="53"/>
      <c r="T22" s="40"/>
      <c r="U22" s="139" t="str">
        <f>IF(AND($R22="x1",$K22=Basisblatt!$A$85),VLOOKUP('EMob_Segmente 3.2.5_3.2.6'!$F22,Basisblatt!$A$2:$B$5,2,FALSE),"")</f>
        <v/>
      </c>
    </row>
    <row r="23" spans="1:21" ht="15.75" thickBot="1" x14ac:dyDescent="0.3">
      <c r="A23" s="121" t="str">
        <f>IF($R23="x2","",IF($R23="x1",IF(OR($K23=Basisblatt!$A$84,$P23="ja"),"ja","nein"),"N/A"))</f>
        <v/>
      </c>
      <c r="B23" s="40"/>
      <c r="C23" s="79"/>
      <c r="D23" s="80"/>
      <c r="E23" s="80"/>
      <c r="F23" s="81"/>
      <c r="G23" s="81"/>
      <c r="H23" s="81"/>
      <c r="I23" s="92"/>
      <c r="J23" s="43"/>
      <c r="K23" s="106" t="str">
        <f>IF($R23="x1",IF($I23=Basisblatt!$A$60,Basisblatt!$A$85,Basisblatt!$A$84),"")</f>
        <v/>
      </c>
      <c r="L23" s="81"/>
      <c r="M23" s="81"/>
      <c r="N23" s="83"/>
      <c r="O23" s="43"/>
      <c r="P23" s="106" t="str">
        <f>IF(AND($R23="x1",$K23=Basisblatt!$A$85),IF(OR($L23=Basisblatt!$A$38,AND('Modernisierung 3.2.4'!$M23&lt;&gt;"",'Modernisierung 3.2.4'!$M23&lt;='Modernisierung 3.2.4'!$U23),'Modernisierung 3.2.4'!$N23=Basisblatt!$A51)=TRUE,"ja","nein"),"")</f>
        <v/>
      </c>
      <c r="Q23" s="157"/>
      <c r="R23" s="102" t="str">
        <f t="shared" si="0"/>
        <v>x2</v>
      </c>
      <c r="S23" s="53"/>
      <c r="T23" s="40"/>
      <c r="U23" s="139" t="str">
        <f>IF(AND($R23="x1",$K23=Basisblatt!$A$85),VLOOKUP('EMob_Segmente 3.2.5_3.2.6'!$F23,Basisblatt!$A$2:$B$5,2,FALSE),"")</f>
        <v/>
      </c>
    </row>
    <row r="24" spans="1:21" ht="15.75" thickBot="1" x14ac:dyDescent="0.3">
      <c r="A24" s="121" t="str">
        <f>IF($R24="x2","",IF($R24="x1",IF(OR($K24=Basisblatt!$A$84,$P24="ja"),"ja","nein"),"N/A"))</f>
        <v/>
      </c>
      <c r="B24" s="40"/>
      <c r="C24" s="79"/>
      <c r="D24" s="80"/>
      <c r="E24" s="80"/>
      <c r="F24" s="81"/>
      <c r="G24" s="81"/>
      <c r="H24" s="81"/>
      <c r="I24" s="92"/>
      <c r="J24" s="43"/>
      <c r="K24" s="106" t="str">
        <f>IF($R24="x1",IF($I24=Basisblatt!$A$60,Basisblatt!$A$85,Basisblatt!$A$84),"")</f>
        <v/>
      </c>
      <c r="L24" s="81"/>
      <c r="M24" s="81"/>
      <c r="N24" s="83"/>
      <c r="O24" s="43"/>
      <c r="P24" s="106" t="str">
        <f>IF(AND($R24="x1",$K24=Basisblatt!$A$85),IF(OR($L24=Basisblatt!$A$38,AND('Modernisierung 3.2.4'!$M24&lt;&gt;"",'Modernisierung 3.2.4'!$M24&lt;='Modernisierung 3.2.4'!$U24),'Modernisierung 3.2.4'!$N24=Basisblatt!$A52)=TRUE,"ja","nein"),"")</f>
        <v/>
      </c>
      <c r="Q24" s="157"/>
      <c r="R24" s="102" t="str">
        <f t="shared" si="0"/>
        <v>x2</v>
      </c>
      <c r="S24" s="53"/>
      <c r="T24" s="40"/>
      <c r="U24" s="139" t="str">
        <f>IF(AND($R24="x1",$K24=Basisblatt!$A$85),VLOOKUP('EMob_Segmente 3.2.5_3.2.6'!$F24,Basisblatt!$A$2:$B$5,2,FALSE),"")</f>
        <v/>
      </c>
    </row>
    <row r="25" spans="1:21" ht="15.75" thickBot="1" x14ac:dyDescent="0.3">
      <c r="A25" s="121" t="str">
        <f>IF($R25="x2","",IF($R25="x1",IF(OR($K25=Basisblatt!$A$84,$P25="ja"),"ja","nein"),"N/A"))</f>
        <v/>
      </c>
      <c r="B25" s="40"/>
      <c r="C25" s="79"/>
      <c r="D25" s="80"/>
      <c r="E25" s="80"/>
      <c r="F25" s="81"/>
      <c r="G25" s="81"/>
      <c r="H25" s="81"/>
      <c r="I25" s="92"/>
      <c r="J25" s="43"/>
      <c r="K25" s="106" t="str">
        <f>IF($R25="x1",IF($I25=Basisblatt!$A$60,Basisblatt!$A$85,Basisblatt!$A$84),"")</f>
        <v/>
      </c>
      <c r="L25" s="81"/>
      <c r="M25" s="81"/>
      <c r="N25" s="83"/>
      <c r="O25" s="43"/>
      <c r="P25" s="106" t="str">
        <f>IF(AND($R25="x1",$K25=Basisblatt!$A$85),IF(OR($L25=Basisblatt!$A$38,AND('Modernisierung 3.2.4'!$M25&lt;&gt;"",'Modernisierung 3.2.4'!$M25&lt;='Modernisierung 3.2.4'!$U25),'Modernisierung 3.2.4'!$N25=Basisblatt!$A53)=TRUE,"ja","nein"),"")</f>
        <v/>
      </c>
      <c r="Q25" s="157"/>
      <c r="R25" s="102" t="str">
        <f t="shared" si="0"/>
        <v>x2</v>
      </c>
      <c r="S25" s="53"/>
      <c r="T25" s="40"/>
      <c r="U25" s="139" t="str">
        <f>IF(AND($R25="x1",$K25=Basisblatt!$A$85),VLOOKUP('EMob_Segmente 3.2.5_3.2.6'!$F25,Basisblatt!$A$2:$B$5,2,FALSE),"")</f>
        <v/>
      </c>
    </row>
    <row r="26" spans="1:21" ht="15.75" thickBot="1" x14ac:dyDescent="0.3">
      <c r="A26" s="121" t="str">
        <f>IF($R26="x2","",IF($R26="x1",IF(OR($K26=Basisblatt!$A$84,$P26="ja"),"ja","nein"),"N/A"))</f>
        <v/>
      </c>
      <c r="B26" s="40"/>
      <c r="C26" s="79"/>
      <c r="D26" s="80"/>
      <c r="E26" s="80"/>
      <c r="F26" s="81"/>
      <c r="G26" s="81"/>
      <c r="H26" s="81"/>
      <c r="I26" s="92"/>
      <c r="J26" s="43"/>
      <c r="K26" s="106" t="str">
        <f>IF($R26="x1",IF($I26=Basisblatt!$A$60,Basisblatt!$A$85,Basisblatt!$A$84),"")</f>
        <v/>
      </c>
      <c r="L26" s="81"/>
      <c r="M26" s="81"/>
      <c r="N26" s="83"/>
      <c r="O26" s="43"/>
      <c r="P26" s="106" t="str">
        <f>IF(AND($R26="x1",$K26=Basisblatt!$A$85),IF(OR($L26=Basisblatt!$A$38,AND('Modernisierung 3.2.4'!$M26&lt;&gt;"",'Modernisierung 3.2.4'!$M26&lt;='Modernisierung 3.2.4'!$U26),'Modernisierung 3.2.4'!$N26=Basisblatt!$A54)=TRUE,"ja","nein"),"")</f>
        <v/>
      </c>
      <c r="Q26" s="157"/>
      <c r="R26" s="102" t="str">
        <f t="shared" si="0"/>
        <v>x2</v>
      </c>
      <c r="S26" s="53"/>
      <c r="T26" s="40"/>
      <c r="U26" s="139" t="str">
        <f>IF(AND($R26="x1",$K26=Basisblatt!$A$85),VLOOKUP('EMob_Segmente 3.2.5_3.2.6'!$F26,Basisblatt!$A$2:$B$5,2,FALSE),"")</f>
        <v/>
      </c>
    </row>
    <row r="27" spans="1:21" ht="15.75" thickBot="1" x14ac:dyDescent="0.3">
      <c r="A27" s="121" t="str">
        <f>IF($R27="x2","",IF($R27="x1",IF(OR($K27=Basisblatt!$A$84,$P27="ja"),"ja","nein"),"N/A"))</f>
        <v/>
      </c>
      <c r="B27" s="40"/>
      <c r="C27" s="79"/>
      <c r="D27" s="80"/>
      <c r="E27" s="80"/>
      <c r="F27" s="81"/>
      <c r="G27" s="81"/>
      <c r="H27" s="81"/>
      <c r="I27" s="92"/>
      <c r="J27" s="43"/>
      <c r="K27" s="106" t="str">
        <f>IF($R27="x1",IF($I27=Basisblatt!$A$60,Basisblatt!$A$85,Basisblatt!$A$84),"")</f>
        <v/>
      </c>
      <c r="L27" s="81"/>
      <c r="M27" s="81"/>
      <c r="N27" s="83"/>
      <c r="O27" s="43"/>
      <c r="P27" s="106" t="str">
        <f>IF(AND($R27="x1",$K27=Basisblatt!$A$85),IF(OR($L27=Basisblatt!$A$38,AND('Modernisierung 3.2.4'!$M27&lt;&gt;"",'Modernisierung 3.2.4'!$M27&lt;='Modernisierung 3.2.4'!$U27),'Modernisierung 3.2.4'!$N27=Basisblatt!$A55)=TRUE,"ja","nein"),"")</f>
        <v/>
      </c>
      <c r="Q27" s="157"/>
      <c r="R27" s="102" t="str">
        <f t="shared" si="0"/>
        <v>x2</v>
      </c>
      <c r="S27" s="53"/>
      <c r="T27" s="40"/>
      <c r="U27" s="139" t="str">
        <f>IF(AND($R27="x1",$K27=Basisblatt!$A$85),VLOOKUP('EMob_Segmente 3.2.5_3.2.6'!$F27,Basisblatt!$A$2:$B$5,2,FALSE),"")</f>
        <v/>
      </c>
    </row>
    <row r="28" spans="1:21" ht="15.75" thickBot="1" x14ac:dyDescent="0.3">
      <c r="A28" s="121" t="str">
        <f>IF($R28="x2","",IF($R28="x1",IF(OR($K28=Basisblatt!$A$84,$P28="ja"),"ja","nein"),"N/A"))</f>
        <v/>
      </c>
      <c r="B28" s="40"/>
      <c r="C28" s="79"/>
      <c r="D28" s="80"/>
      <c r="E28" s="80"/>
      <c r="F28" s="81"/>
      <c r="G28" s="81"/>
      <c r="H28" s="81"/>
      <c r="I28" s="92"/>
      <c r="J28" s="43"/>
      <c r="K28" s="106" t="str">
        <f>IF($R28="x1",IF($I28=Basisblatt!$A$60,Basisblatt!$A$85,Basisblatt!$A$84),"")</f>
        <v/>
      </c>
      <c r="L28" s="81"/>
      <c r="M28" s="81"/>
      <c r="N28" s="83"/>
      <c r="O28" s="43"/>
      <c r="P28" s="106" t="str">
        <f>IF(AND($R28="x1",$K28=Basisblatt!$A$85),IF(OR($L28=Basisblatt!$A$38,AND('Modernisierung 3.2.4'!$M28&lt;&gt;"",'Modernisierung 3.2.4'!$M28&lt;='Modernisierung 3.2.4'!$U28),'Modernisierung 3.2.4'!$N28=Basisblatt!$A56)=TRUE,"ja","nein"),"")</f>
        <v/>
      </c>
      <c r="Q28" s="157"/>
      <c r="R28" s="102" t="str">
        <f t="shared" si="0"/>
        <v>x2</v>
      </c>
      <c r="S28" s="53"/>
      <c r="T28" s="40"/>
      <c r="U28" s="139" t="str">
        <f>IF(AND($R28="x1",$K28=Basisblatt!$A$85),VLOOKUP('EMob_Segmente 3.2.5_3.2.6'!$F28,Basisblatt!$A$2:$B$5,2,FALSE),"")</f>
        <v/>
      </c>
    </row>
    <row r="29" spans="1:21" ht="15.75" thickBot="1" x14ac:dyDescent="0.3">
      <c r="A29" s="121" t="str">
        <f>IF($R29="x2","",IF($R29="x1",IF(OR($K29=Basisblatt!$A$84,$P29="ja"),"ja","nein"),"N/A"))</f>
        <v/>
      </c>
      <c r="B29" s="40"/>
      <c r="C29" s="79"/>
      <c r="D29" s="80"/>
      <c r="E29" s="80"/>
      <c r="F29" s="81"/>
      <c r="G29" s="81"/>
      <c r="H29" s="81"/>
      <c r="I29" s="92"/>
      <c r="J29" s="43"/>
      <c r="K29" s="106" t="str">
        <f>IF($R29="x1",IF($I29=Basisblatt!$A$60,Basisblatt!$A$85,Basisblatt!$A$84),"")</f>
        <v/>
      </c>
      <c r="L29" s="81"/>
      <c r="M29" s="81"/>
      <c r="N29" s="83"/>
      <c r="O29" s="43"/>
      <c r="P29" s="106" t="str">
        <f>IF(AND($R29="x1",$K29=Basisblatt!$A$85),IF(OR($L29=Basisblatt!$A$38,AND('Modernisierung 3.2.4'!$M29&lt;&gt;"",'Modernisierung 3.2.4'!$M29&lt;='Modernisierung 3.2.4'!$U29),'Modernisierung 3.2.4'!$N29=Basisblatt!$A57)=TRUE,"ja","nein"),"")</f>
        <v/>
      </c>
      <c r="Q29" s="157"/>
      <c r="R29" s="102" t="str">
        <f t="shared" si="0"/>
        <v>x2</v>
      </c>
      <c r="S29" s="53"/>
      <c r="T29" s="40"/>
      <c r="U29" s="139" t="str">
        <f>IF(AND($R29="x1",$K29=Basisblatt!$A$85),VLOOKUP('EMob_Segmente 3.2.5_3.2.6'!$F29,Basisblatt!$A$2:$B$5,2,FALSE),"")</f>
        <v/>
      </c>
    </row>
    <row r="30" spans="1:21" ht="15.75" thickBot="1" x14ac:dyDescent="0.3">
      <c r="A30" s="121" t="str">
        <f>IF($R30="x2","",IF($R30="x1",IF(OR($K30=Basisblatt!$A$84,$P30="ja"),"ja","nein"),"N/A"))</f>
        <v/>
      </c>
      <c r="B30" s="40"/>
      <c r="C30" s="79"/>
      <c r="D30" s="80"/>
      <c r="E30" s="80"/>
      <c r="F30" s="81"/>
      <c r="G30" s="81"/>
      <c r="H30" s="81"/>
      <c r="I30" s="92"/>
      <c r="J30" s="43"/>
      <c r="K30" s="106" t="str">
        <f>IF($R30="x1",IF($I30=Basisblatt!$A$60,Basisblatt!$A$85,Basisblatt!$A$84),"")</f>
        <v/>
      </c>
      <c r="L30" s="81"/>
      <c r="M30" s="81"/>
      <c r="N30" s="83"/>
      <c r="O30" s="43"/>
      <c r="P30" s="106" t="str">
        <f>IF(AND($R30="x1",$K30=Basisblatt!$A$85),IF(OR($L30=Basisblatt!$A$38,AND('Modernisierung 3.2.4'!$M30&lt;&gt;"",'Modernisierung 3.2.4'!$M30&lt;='Modernisierung 3.2.4'!$U30),'Modernisierung 3.2.4'!$N30=Basisblatt!$A58)=TRUE,"ja","nein"),"")</f>
        <v/>
      </c>
      <c r="Q30" s="157"/>
      <c r="R30" s="102" t="str">
        <f t="shared" si="0"/>
        <v>x2</v>
      </c>
      <c r="S30" s="53"/>
      <c r="T30" s="40"/>
      <c r="U30" s="139" t="str">
        <f>IF(AND($R30="x1",$K30=Basisblatt!$A$85),VLOOKUP('EMob_Segmente 3.2.5_3.2.6'!$F30,Basisblatt!$A$2:$B$5,2,FALSE),"")</f>
        <v/>
      </c>
    </row>
    <row r="31" spans="1:21" ht="15.75" thickBot="1" x14ac:dyDescent="0.3">
      <c r="A31" s="121" t="str">
        <f>IF($R31="x2","",IF($R31="x1",IF(OR($K31=Basisblatt!$A$84,$P31="ja"),"ja","nein"),"N/A"))</f>
        <v/>
      </c>
      <c r="B31" s="40"/>
      <c r="C31" s="79"/>
      <c r="D31" s="80"/>
      <c r="E31" s="80"/>
      <c r="F31" s="81"/>
      <c r="G31" s="81"/>
      <c r="H31" s="81"/>
      <c r="I31" s="92"/>
      <c r="J31" s="43"/>
      <c r="K31" s="106" t="str">
        <f>IF($R31="x1",IF($I31=Basisblatt!$A$60,Basisblatt!$A$85,Basisblatt!$A$84),"")</f>
        <v/>
      </c>
      <c r="L31" s="81"/>
      <c r="M31" s="81"/>
      <c r="N31" s="83"/>
      <c r="O31" s="43"/>
      <c r="P31" s="106" t="str">
        <f>IF(AND($R31="x1",$K31=Basisblatt!$A$85),IF(OR($L31=Basisblatt!$A$38,AND('Modernisierung 3.2.4'!$M31&lt;&gt;"",'Modernisierung 3.2.4'!$M31&lt;='Modernisierung 3.2.4'!$U31),'Modernisierung 3.2.4'!$N31=Basisblatt!$A59)=TRUE,"ja","nein"),"")</f>
        <v/>
      </c>
      <c r="Q31" s="157"/>
      <c r="R31" s="102" t="str">
        <f t="shared" si="0"/>
        <v>x2</v>
      </c>
      <c r="S31" s="53"/>
      <c r="T31" s="40"/>
      <c r="U31" s="139" t="str">
        <f>IF(AND($R31="x1",$K31=Basisblatt!$A$85),VLOOKUP('EMob_Segmente 3.2.5_3.2.6'!$F31,Basisblatt!$A$2:$B$5,2,FALSE),"")</f>
        <v/>
      </c>
    </row>
    <row r="32" spans="1:21" ht="15.75" thickBot="1" x14ac:dyDescent="0.3">
      <c r="A32" s="121" t="str">
        <f>IF($R32="x2","",IF($R32="x1",IF(OR($K32=Basisblatt!$A$84,$P32="ja"),"ja","nein"),"N/A"))</f>
        <v/>
      </c>
      <c r="B32" s="40"/>
      <c r="C32" s="79"/>
      <c r="D32" s="80"/>
      <c r="E32" s="80"/>
      <c r="F32" s="81"/>
      <c r="G32" s="81"/>
      <c r="H32" s="81"/>
      <c r="I32" s="92"/>
      <c r="J32" s="43"/>
      <c r="K32" s="106" t="str">
        <f>IF($R32="x1",IF($I32=Basisblatt!$A$60,Basisblatt!$A$85,Basisblatt!$A$84),"")</f>
        <v/>
      </c>
      <c r="L32" s="81"/>
      <c r="M32" s="81"/>
      <c r="N32" s="83"/>
      <c r="O32" s="43"/>
      <c r="P32" s="106" t="str">
        <f>IF(AND($R32="x1",$K32=Basisblatt!$A$85),IF(OR($L32=Basisblatt!$A$38,AND('Modernisierung 3.2.4'!$M32&lt;&gt;"",'Modernisierung 3.2.4'!$M32&lt;='Modernisierung 3.2.4'!$U32),'Modernisierung 3.2.4'!$N32=Basisblatt!$A60)=TRUE,"ja","nein"),"")</f>
        <v/>
      </c>
      <c r="Q32" s="157"/>
      <c r="R32" s="102" t="str">
        <f t="shared" si="0"/>
        <v>x2</v>
      </c>
      <c r="S32" s="53"/>
      <c r="T32" s="40"/>
      <c r="U32" s="139" t="str">
        <f>IF(AND($R32="x1",$K32=Basisblatt!$A$85),VLOOKUP('EMob_Segmente 3.2.5_3.2.6'!$F32,Basisblatt!$A$2:$B$5,2,FALSE),"")</f>
        <v/>
      </c>
    </row>
    <row r="33" spans="1:21" ht="15.75" thickBot="1" x14ac:dyDescent="0.3">
      <c r="A33" s="121" t="str">
        <f>IF($R33="x2","",IF($R33="x1",IF(OR($K33=Basisblatt!$A$84,$P33="ja"),"ja","nein"),"N/A"))</f>
        <v/>
      </c>
      <c r="B33" s="40"/>
      <c r="C33" s="79"/>
      <c r="D33" s="80"/>
      <c r="E33" s="80"/>
      <c r="F33" s="81"/>
      <c r="G33" s="81"/>
      <c r="H33" s="81"/>
      <c r="I33" s="92"/>
      <c r="J33" s="43"/>
      <c r="K33" s="106" t="str">
        <f>IF($R33="x1",IF($I33=Basisblatt!$A$60,Basisblatt!$A$85,Basisblatt!$A$84),"")</f>
        <v/>
      </c>
      <c r="L33" s="81"/>
      <c r="M33" s="81"/>
      <c r="N33" s="83"/>
      <c r="O33" s="43"/>
      <c r="P33" s="106" t="str">
        <f>IF(AND($R33="x1",$K33=Basisblatt!$A$85),IF(OR($L33=Basisblatt!$A$38,AND('Modernisierung 3.2.4'!$M33&lt;&gt;"",'Modernisierung 3.2.4'!$M33&lt;='Modernisierung 3.2.4'!$U33),'Modernisierung 3.2.4'!$N33=Basisblatt!$A61)=TRUE,"ja","nein"),"")</f>
        <v/>
      </c>
      <c r="Q33" s="157"/>
      <c r="R33" s="102" t="str">
        <f t="shared" si="0"/>
        <v>x2</v>
      </c>
      <c r="S33" s="53"/>
      <c r="T33" s="40"/>
      <c r="U33" s="139" t="str">
        <f>IF(AND($R33="x1",$K33=Basisblatt!$A$85),VLOOKUP('EMob_Segmente 3.2.5_3.2.6'!$F33,Basisblatt!$A$2:$B$5,2,FALSE),"")</f>
        <v/>
      </c>
    </row>
    <row r="34" spans="1:21" ht="15.75" thickBot="1" x14ac:dyDescent="0.3">
      <c r="A34" s="121" t="str">
        <f>IF($R34="x2","",IF($R34="x1",IF(OR($K34=Basisblatt!$A$84,$P34="ja"),"ja","nein"),"N/A"))</f>
        <v/>
      </c>
      <c r="B34" s="40"/>
      <c r="C34" s="79"/>
      <c r="D34" s="80"/>
      <c r="E34" s="80"/>
      <c r="F34" s="81"/>
      <c r="G34" s="81"/>
      <c r="H34" s="81"/>
      <c r="I34" s="92"/>
      <c r="J34" s="43"/>
      <c r="K34" s="106" t="str">
        <f>IF($R34="x1",IF($I34=Basisblatt!$A$60,Basisblatt!$A$85,Basisblatt!$A$84),"")</f>
        <v/>
      </c>
      <c r="L34" s="81"/>
      <c r="M34" s="81"/>
      <c r="N34" s="83"/>
      <c r="O34" s="43"/>
      <c r="P34" s="106" t="str">
        <f>IF(AND($R34="x1",$K34=Basisblatt!$A$85),IF(OR($L34=Basisblatt!$A$38,AND('Modernisierung 3.2.4'!$M34&lt;&gt;"",'Modernisierung 3.2.4'!$M34&lt;='Modernisierung 3.2.4'!$U34),'Modernisierung 3.2.4'!$N34=Basisblatt!$A62)=TRUE,"ja","nein"),"")</f>
        <v/>
      </c>
      <c r="Q34" s="157"/>
      <c r="R34" s="102" t="str">
        <f t="shared" si="0"/>
        <v>x2</v>
      </c>
      <c r="S34" s="53"/>
      <c r="T34" s="40"/>
      <c r="U34" s="139" t="str">
        <f>IF(AND($R34="x1",$K34=Basisblatt!$A$85),VLOOKUP('EMob_Segmente 3.2.5_3.2.6'!$F34,Basisblatt!$A$2:$B$5,2,FALSE),"")</f>
        <v/>
      </c>
    </row>
    <row r="35" spans="1:21" ht="15.75" thickBot="1" x14ac:dyDescent="0.3">
      <c r="A35" s="121" t="str">
        <f>IF($R35="x2","",IF($R35="x1",IF(OR($K35=Basisblatt!$A$84,$P35="ja"),"ja","nein"),"N/A"))</f>
        <v/>
      </c>
      <c r="B35" s="40"/>
      <c r="C35" s="79"/>
      <c r="D35" s="80"/>
      <c r="E35" s="80"/>
      <c r="F35" s="81"/>
      <c r="G35" s="81"/>
      <c r="H35" s="81"/>
      <c r="I35" s="92"/>
      <c r="J35" s="43"/>
      <c r="K35" s="106" t="str">
        <f>IF($R35="x1",IF($I35=Basisblatt!$A$60,Basisblatt!$A$85,Basisblatt!$A$84),"")</f>
        <v/>
      </c>
      <c r="L35" s="81"/>
      <c r="M35" s="81"/>
      <c r="N35" s="83"/>
      <c r="O35" s="43"/>
      <c r="P35" s="106" t="str">
        <f>IF(AND($R35="x1",$K35=Basisblatt!$A$85),IF(OR($L35=Basisblatt!$A$38,AND('Modernisierung 3.2.4'!$M35&lt;&gt;"",'Modernisierung 3.2.4'!$M35&lt;='Modernisierung 3.2.4'!$U35),'Modernisierung 3.2.4'!$N35=Basisblatt!$A63)=TRUE,"ja","nein"),"")</f>
        <v/>
      </c>
      <c r="Q35" s="157"/>
      <c r="R35" s="102" t="str">
        <f t="shared" si="0"/>
        <v>x2</v>
      </c>
      <c r="S35" s="53"/>
      <c r="T35" s="40"/>
      <c r="U35" s="139" t="str">
        <f>IF(AND($R35="x1",$K35=Basisblatt!$A$85),VLOOKUP('EMob_Segmente 3.2.5_3.2.6'!$F35,Basisblatt!$A$2:$B$5,2,FALSE),"")</f>
        <v/>
      </c>
    </row>
    <row r="36" spans="1:21" ht="15.75" thickBot="1" x14ac:dyDescent="0.3">
      <c r="A36" s="121" t="str">
        <f>IF($R36="x2","",IF($R36="x1",IF(OR($K36=Basisblatt!$A$84,$P36="ja"),"ja","nein"),"N/A"))</f>
        <v/>
      </c>
      <c r="B36" s="40"/>
      <c r="C36" s="79"/>
      <c r="D36" s="80"/>
      <c r="E36" s="80"/>
      <c r="F36" s="81"/>
      <c r="G36" s="81"/>
      <c r="H36" s="81"/>
      <c r="I36" s="92"/>
      <c r="J36" s="43"/>
      <c r="K36" s="106" t="str">
        <f>IF($R36="x1",IF($I36=Basisblatt!$A$60,Basisblatt!$A$85,Basisblatt!$A$84),"")</f>
        <v/>
      </c>
      <c r="L36" s="81"/>
      <c r="M36" s="81"/>
      <c r="N36" s="83"/>
      <c r="O36" s="43"/>
      <c r="P36" s="106" t="str">
        <f>IF(AND($R36="x1",$K36=Basisblatt!$A$85),IF(OR($L36=Basisblatt!$A$38,AND('Modernisierung 3.2.4'!$M36&lt;&gt;"",'Modernisierung 3.2.4'!$M36&lt;='Modernisierung 3.2.4'!$U36),'Modernisierung 3.2.4'!$N36=Basisblatt!$A64)=TRUE,"ja","nein"),"")</f>
        <v/>
      </c>
      <c r="Q36" s="157"/>
      <c r="R36" s="102" t="str">
        <f t="shared" si="0"/>
        <v>x2</v>
      </c>
      <c r="S36" s="53"/>
      <c r="T36" s="40"/>
      <c r="U36" s="139" t="str">
        <f>IF(AND($R36="x1",$K36=Basisblatt!$A$85),VLOOKUP('EMob_Segmente 3.2.5_3.2.6'!$F36,Basisblatt!$A$2:$B$5,2,FALSE),"")</f>
        <v/>
      </c>
    </row>
    <row r="37" spans="1:21" ht="15.75" thickBot="1" x14ac:dyDescent="0.3">
      <c r="A37" s="121" t="str">
        <f>IF($R37="x2","",IF($R37="x1",IF(OR($K37=Basisblatt!$A$84,$P37="ja"),"ja","nein"),"N/A"))</f>
        <v/>
      </c>
      <c r="B37" s="40"/>
      <c r="C37" s="79"/>
      <c r="D37" s="80"/>
      <c r="E37" s="80"/>
      <c r="F37" s="81"/>
      <c r="G37" s="81"/>
      <c r="H37" s="81"/>
      <c r="I37" s="92"/>
      <c r="J37" s="43"/>
      <c r="K37" s="106" t="str">
        <f>IF($R37="x1",IF($I37=Basisblatt!$A$60,Basisblatt!$A$85,Basisblatt!$A$84),"")</f>
        <v/>
      </c>
      <c r="L37" s="81"/>
      <c r="M37" s="81"/>
      <c r="N37" s="83"/>
      <c r="O37" s="43"/>
      <c r="P37" s="106" t="str">
        <f>IF(AND($R37="x1",$K37=Basisblatt!$A$85),IF(OR($L37=Basisblatt!$A$38,AND('Modernisierung 3.2.4'!$M37&lt;&gt;"",'Modernisierung 3.2.4'!$M37&lt;='Modernisierung 3.2.4'!$U37),'Modernisierung 3.2.4'!$N37=Basisblatt!$A65)=TRUE,"ja","nein"),"")</f>
        <v/>
      </c>
      <c r="Q37" s="157"/>
      <c r="R37" s="102" t="str">
        <f t="shared" si="0"/>
        <v>x2</v>
      </c>
      <c r="S37" s="53"/>
      <c r="T37" s="40"/>
      <c r="U37" s="139" t="str">
        <f>IF(AND($R37="x1",$K37=Basisblatt!$A$85),VLOOKUP('EMob_Segmente 3.2.5_3.2.6'!$F37,Basisblatt!$A$2:$B$5,2,FALSE),"")</f>
        <v/>
      </c>
    </row>
    <row r="38" spans="1:21" ht="15.75" thickBot="1" x14ac:dyDescent="0.3">
      <c r="A38" s="121" t="str">
        <f>IF($R38="x2","",IF($R38="x1",IF(OR($K38=Basisblatt!$A$84,$P38="ja"),"ja","nein"),"N/A"))</f>
        <v/>
      </c>
      <c r="B38" s="40"/>
      <c r="C38" s="79"/>
      <c r="D38" s="80"/>
      <c r="E38" s="80"/>
      <c r="F38" s="81"/>
      <c r="G38" s="81"/>
      <c r="H38" s="81"/>
      <c r="I38" s="92"/>
      <c r="J38" s="43"/>
      <c r="K38" s="106" t="str">
        <f>IF($R38="x1",IF($I38=Basisblatt!$A$60,Basisblatt!$A$85,Basisblatt!$A$84),"")</f>
        <v/>
      </c>
      <c r="L38" s="81"/>
      <c r="M38" s="81"/>
      <c r="N38" s="83"/>
      <c r="O38" s="43"/>
      <c r="P38" s="106" t="str">
        <f>IF(AND($R38="x1",$K38=Basisblatt!$A$85),IF(OR($L38=Basisblatt!$A$38,AND('Modernisierung 3.2.4'!$M38&lt;&gt;"",'Modernisierung 3.2.4'!$M38&lt;='Modernisierung 3.2.4'!$U38),'Modernisierung 3.2.4'!$N38=Basisblatt!$A66)=TRUE,"ja","nein"),"")</f>
        <v/>
      </c>
      <c r="Q38" s="157"/>
      <c r="R38" s="102" t="str">
        <f t="shared" si="0"/>
        <v>x2</v>
      </c>
      <c r="S38" s="53"/>
      <c r="T38" s="40"/>
      <c r="U38" s="139" t="str">
        <f>IF(AND($R38="x1",$K38=Basisblatt!$A$85),VLOOKUP('EMob_Segmente 3.2.5_3.2.6'!$F38,Basisblatt!$A$2:$B$5,2,FALSE),"")</f>
        <v/>
      </c>
    </row>
    <row r="39" spans="1:21" ht="15.75" thickBot="1" x14ac:dyDescent="0.3">
      <c r="A39" s="121" t="str">
        <f>IF($R39="x2","",IF($R39="x1",IF(OR($K39=Basisblatt!$A$84,$P39="ja"),"ja","nein"),"N/A"))</f>
        <v/>
      </c>
      <c r="B39" s="40"/>
      <c r="C39" s="79"/>
      <c r="D39" s="80"/>
      <c r="E39" s="80"/>
      <c r="F39" s="81"/>
      <c r="G39" s="81"/>
      <c r="H39" s="81"/>
      <c r="I39" s="92"/>
      <c r="J39" s="43"/>
      <c r="K39" s="106" t="str">
        <f>IF($R39="x1",IF($I39=Basisblatt!$A$60,Basisblatt!$A$85,Basisblatt!$A$84),"")</f>
        <v/>
      </c>
      <c r="L39" s="81"/>
      <c r="M39" s="81"/>
      <c r="N39" s="83"/>
      <c r="O39" s="43"/>
      <c r="P39" s="106" t="str">
        <f>IF(AND($R39="x1",$K39=Basisblatt!$A$85),IF(OR($L39=Basisblatt!$A$38,AND('Modernisierung 3.2.4'!$M39&lt;&gt;"",'Modernisierung 3.2.4'!$M39&lt;='Modernisierung 3.2.4'!$U39),'Modernisierung 3.2.4'!$N39=Basisblatt!$A67)=TRUE,"ja","nein"),"")</f>
        <v/>
      </c>
      <c r="Q39" s="157"/>
      <c r="R39" s="102" t="str">
        <f t="shared" si="0"/>
        <v>x2</v>
      </c>
      <c r="S39" s="53"/>
      <c r="T39" s="40"/>
      <c r="U39" s="139" t="str">
        <f>IF(AND($R39="x1",$K39=Basisblatt!$A$85),VLOOKUP('EMob_Segmente 3.2.5_3.2.6'!$F39,Basisblatt!$A$2:$B$5,2,FALSE),"")</f>
        <v/>
      </c>
    </row>
    <row r="40" spans="1:21" ht="15.75" thickBot="1" x14ac:dyDescent="0.3">
      <c r="A40" s="121" t="str">
        <f>IF($R40="x2","",IF($R40="x1",IF(OR($K40=Basisblatt!$A$84,$P40="ja"),"ja","nein"),"N/A"))</f>
        <v/>
      </c>
      <c r="B40" s="40"/>
      <c r="C40" s="79"/>
      <c r="D40" s="80"/>
      <c r="E40" s="80"/>
      <c r="F40" s="81"/>
      <c r="G40" s="81"/>
      <c r="H40" s="81"/>
      <c r="I40" s="92"/>
      <c r="J40" s="43"/>
      <c r="K40" s="106" t="str">
        <f>IF($R40="x1",IF($I40=Basisblatt!$A$60,Basisblatt!$A$85,Basisblatt!$A$84),"")</f>
        <v/>
      </c>
      <c r="L40" s="81"/>
      <c r="M40" s="81"/>
      <c r="N40" s="83"/>
      <c r="O40" s="43"/>
      <c r="P40" s="106" t="str">
        <f>IF(AND($R40="x1",$K40=Basisblatt!$A$85),IF(OR($L40=Basisblatt!$A$38,AND('Modernisierung 3.2.4'!$M40&lt;&gt;"",'Modernisierung 3.2.4'!$M40&lt;='Modernisierung 3.2.4'!$U40),'Modernisierung 3.2.4'!$N40=Basisblatt!$A68)=TRUE,"ja","nein"),"")</f>
        <v/>
      </c>
      <c r="Q40" s="157"/>
      <c r="R40" s="102" t="str">
        <f t="shared" si="0"/>
        <v>x2</v>
      </c>
      <c r="S40" s="53"/>
      <c r="T40" s="40"/>
      <c r="U40" s="139" t="str">
        <f>IF(AND($R40="x1",$K40=Basisblatt!$A$85),VLOOKUP('EMob_Segmente 3.2.5_3.2.6'!$F40,Basisblatt!$A$2:$B$5,2,FALSE),"")</f>
        <v/>
      </c>
    </row>
    <row r="41" spans="1:21" ht="15.75" thickBot="1" x14ac:dyDescent="0.3">
      <c r="A41" s="121" t="str">
        <f>IF($R41="x2","",IF($R41="x1",IF(OR($K41=Basisblatt!$A$84,$P41="ja"),"ja","nein"),"N/A"))</f>
        <v/>
      </c>
      <c r="B41" s="40"/>
      <c r="C41" s="79"/>
      <c r="D41" s="80"/>
      <c r="E41" s="80"/>
      <c r="F41" s="81"/>
      <c r="G41" s="81"/>
      <c r="H41" s="81"/>
      <c r="I41" s="92"/>
      <c r="J41" s="43"/>
      <c r="K41" s="106" t="str">
        <f>IF($R41="x1",IF($I41=Basisblatt!$A$60,Basisblatt!$A$85,Basisblatt!$A$84),"")</f>
        <v/>
      </c>
      <c r="L41" s="81"/>
      <c r="M41" s="81"/>
      <c r="N41" s="83"/>
      <c r="O41" s="43"/>
      <c r="P41" s="106" t="str">
        <f>IF(AND($R41="x1",$K41=Basisblatt!$A$85),IF(OR($L41=Basisblatt!$A$38,AND('Modernisierung 3.2.4'!$M41&lt;&gt;"",'Modernisierung 3.2.4'!$M41&lt;='Modernisierung 3.2.4'!$U41),'Modernisierung 3.2.4'!$N41=Basisblatt!$A69)=TRUE,"ja","nein"),"")</f>
        <v/>
      </c>
      <c r="Q41" s="157"/>
      <c r="R41" s="102" t="str">
        <f t="shared" si="0"/>
        <v>x2</v>
      </c>
      <c r="S41" s="53"/>
      <c r="T41" s="40"/>
      <c r="U41" s="139" t="str">
        <f>IF(AND($R41="x1",$K41=Basisblatt!$A$85),VLOOKUP('EMob_Segmente 3.2.5_3.2.6'!$F41,Basisblatt!$A$2:$B$5,2,FALSE),"")</f>
        <v/>
      </c>
    </row>
    <row r="42" spans="1:21" ht="15.75" thickBot="1" x14ac:dyDescent="0.3">
      <c r="A42" s="121" t="str">
        <f>IF($R42="x2","",IF($R42="x1",IF(OR($K42=Basisblatt!$A$84,$P42="ja"),"ja","nein"),"N/A"))</f>
        <v/>
      </c>
      <c r="B42" s="40"/>
      <c r="C42" s="79"/>
      <c r="D42" s="80"/>
      <c r="E42" s="80"/>
      <c r="F42" s="81"/>
      <c r="G42" s="81"/>
      <c r="H42" s="81"/>
      <c r="I42" s="92"/>
      <c r="J42" s="43"/>
      <c r="K42" s="106" t="str">
        <f>IF($R42="x1",IF($I42=Basisblatt!$A$60,Basisblatt!$A$85,Basisblatt!$A$84),"")</f>
        <v/>
      </c>
      <c r="L42" s="81"/>
      <c r="M42" s="81"/>
      <c r="N42" s="83"/>
      <c r="O42" s="43"/>
      <c r="P42" s="106" t="str">
        <f>IF(AND($R42="x1",$K42=Basisblatt!$A$85),IF(OR($L42=Basisblatt!$A$38,AND('Modernisierung 3.2.4'!$M42&lt;&gt;"",'Modernisierung 3.2.4'!$M42&lt;='Modernisierung 3.2.4'!$U42),'Modernisierung 3.2.4'!$N42=Basisblatt!$A70)=TRUE,"ja","nein"),"")</f>
        <v/>
      </c>
      <c r="Q42" s="157"/>
      <c r="R42" s="102" t="str">
        <f t="shared" si="0"/>
        <v>x2</v>
      </c>
      <c r="S42" s="53"/>
      <c r="T42" s="40"/>
      <c r="U42" s="139" t="str">
        <f>IF(AND($R42="x1",$K42=Basisblatt!$A$85),VLOOKUP('EMob_Segmente 3.2.5_3.2.6'!$F42,Basisblatt!$A$2:$B$5,2,FALSE),"")</f>
        <v/>
      </c>
    </row>
    <row r="43" spans="1:21" ht="15.75" thickBot="1" x14ac:dyDescent="0.3">
      <c r="A43" s="121" t="str">
        <f>IF($R43="x2","",IF($R43="x1",IF(OR($K43=Basisblatt!$A$84,$P43="ja"),"ja","nein"),"N/A"))</f>
        <v/>
      </c>
      <c r="B43" s="40"/>
      <c r="C43" s="79"/>
      <c r="D43" s="80"/>
      <c r="E43" s="80"/>
      <c r="F43" s="81"/>
      <c r="G43" s="81"/>
      <c r="H43" s="81"/>
      <c r="I43" s="92"/>
      <c r="J43" s="43"/>
      <c r="K43" s="106" t="str">
        <f>IF($R43="x1",IF($I43=Basisblatt!$A$60,Basisblatt!$A$85,Basisblatt!$A$84),"")</f>
        <v/>
      </c>
      <c r="L43" s="81"/>
      <c r="M43" s="81"/>
      <c r="N43" s="83"/>
      <c r="O43" s="43"/>
      <c r="P43" s="106" t="str">
        <f>IF(AND($R43="x1",$K43=Basisblatt!$A$85),IF(OR($L43=Basisblatt!$A$38,AND('Modernisierung 3.2.4'!$M43&lt;&gt;"",'Modernisierung 3.2.4'!$M43&lt;='Modernisierung 3.2.4'!$U43),'Modernisierung 3.2.4'!$N43=Basisblatt!$A71)=TRUE,"ja","nein"),"")</f>
        <v/>
      </c>
      <c r="Q43" s="157"/>
      <c r="R43" s="102" t="str">
        <f t="shared" si="0"/>
        <v>x2</v>
      </c>
      <c r="S43" s="53"/>
      <c r="T43" s="40"/>
      <c r="U43" s="139" t="str">
        <f>IF(AND($R43="x1",$K43=Basisblatt!$A$85),VLOOKUP('EMob_Segmente 3.2.5_3.2.6'!$F43,Basisblatt!$A$2:$B$5,2,FALSE),"")</f>
        <v/>
      </c>
    </row>
    <row r="44" spans="1:21" ht="15.75" thickBot="1" x14ac:dyDescent="0.3">
      <c r="A44" s="121" t="str">
        <f>IF($R44="x2","",IF($R44="x1",IF(OR($K44=Basisblatt!$A$84,$P44="ja"),"ja","nein"),"N/A"))</f>
        <v/>
      </c>
      <c r="B44" s="40"/>
      <c r="C44" s="79"/>
      <c r="D44" s="80"/>
      <c r="E44" s="80"/>
      <c r="F44" s="81"/>
      <c r="G44" s="81"/>
      <c r="H44" s="81"/>
      <c r="I44" s="92"/>
      <c r="J44" s="43"/>
      <c r="K44" s="106" t="str">
        <f>IF($R44="x1",IF($I44=Basisblatt!$A$60,Basisblatt!$A$85,Basisblatt!$A$84),"")</f>
        <v/>
      </c>
      <c r="L44" s="81"/>
      <c r="M44" s="81"/>
      <c r="N44" s="83"/>
      <c r="O44" s="43"/>
      <c r="P44" s="106" t="str">
        <f>IF(AND($R44="x1",$K44=Basisblatt!$A$85),IF(OR($L44=Basisblatt!$A$38,AND('Modernisierung 3.2.4'!$M44&lt;&gt;"",'Modernisierung 3.2.4'!$M44&lt;='Modernisierung 3.2.4'!$U44),'Modernisierung 3.2.4'!$N44=Basisblatt!$A72)=TRUE,"ja","nein"),"")</f>
        <v/>
      </c>
      <c r="Q44" s="157"/>
      <c r="R44" s="102" t="str">
        <f t="shared" si="0"/>
        <v>x2</v>
      </c>
      <c r="S44" s="53"/>
      <c r="T44" s="40"/>
      <c r="U44" s="139" t="str">
        <f>IF(AND($R44="x1",$K44=Basisblatt!$A$85),VLOOKUP('EMob_Segmente 3.2.5_3.2.6'!$F44,Basisblatt!$A$2:$B$5,2,FALSE),"")</f>
        <v/>
      </c>
    </row>
    <row r="45" spans="1:21" ht="15.75" thickBot="1" x14ac:dyDescent="0.3">
      <c r="A45" s="121" t="str">
        <f>IF($R45="x2","",IF($R45="x1",IF(OR($K45=Basisblatt!$A$84,$P45="ja"),"ja","nein"),"N/A"))</f>
        <v/>
      </c>
      <c r="B45" s="40"/>
      <c r="C45" s="79"/>
      <c r="D45" s="80"/>
      <c r="E45" s="80"/>
      <c r="F45" s="81"/>
      <c r="G45" s="81"/>
      <c r="H45" s="81"/>
      <c r="I45" s="92"/>
      <c r="J45" s="43"/>
      <c r="K45" s="106" t="str">
        <f>IF($R45="x1",IF($I45=Basisblatt!$A$60,Basisblatt!$A$85,Basisblatt!$A$84),"")</f>
        <v/>
      </c>
      <c r="L45" s="81"/>
      <c r="M45" s="81"/>
      <c r="N45" s="83"/>
      <c r="O45" s="43"/>
      <c r="P45" s="106" t="str">
        <f>IF(AND($R45="x1",$K45=Basisblatt!$A$85),IF(OR($L45=Basisblatt!$A$38,AND('Modernisierung 3.2.4'!$M45&lt;&gt;"",'Modernisierung 3.2.4'!$M45&lt;='Modernisierung 3.2.4'!$U45),'Modernisierung 3.2.4'!$N45=Basisblatt!$A73)=TRUE,"ja","nein"),"")</f>
        <v/>
      </c>
      <c r="Q45" s="157"/>
      <c r="R45" s="102" t="str">
        <f t="shared" si="0"/>
        <v>x2</v>
      </c>
      <c r="S45" s="53"/>
      <c r="T45" s="40"/>
      <c r="U45" s="139" t="str">
        <f>IF(AND($R45="x1",$K45=Basisblatt!$A$85),VLOOKUP('EMob_Segmente 3.2.5_3.2.6'!$F45,Basisblatt!$A$2:$B$5,2,FALSE),"")</f>
        <v/>
      </c>
    </row>
    <row r="46" spans="1:21" ht="15.75" thickBot="1" x14ac:dyDescent="0.3">
      <c r="A46" s="121" t="str">
        <f>IF($R46="x2","",IF($R46="x1",IF(OR($K46=Basisblatt!$A$84,$P46="ja"),"ja","nein"),"N/A"))</f>
        <v/>
      </c>
      <c r="B46" s="40"/>
      <c r="C46" s="79"/>
      <c r="D46" s="80"/>
      <c r="E46" s="80"/>
      <c r="F46" s="81"/>
      <c r="G46" s="81"/>
      <c r="H46" s="81"/>
      <c r="I46" s="92"/>
      <c r="J46" s="43"/>
      <c r="K46" s="106" t="str">
        <f>IF($R46="x1",IF($I46=Basisblatt!$A$60,Basisblatt!$A$85,Basisblatt!$A$84),"")</f>
        <v/>
      </c>
      <c r="L46" s="81"/>
      <c r="M46" s="81"/>
      <c r="N46" s="83"/>
      <c r="O46" s="43"/>
      <c r="P46" s="106" t="str">
        <f>IF(AND($R46="x1",$K46=Basisblatt!$A$85),IF(OR($L46=Basisblatt!$A$38,AND('Modernisierung 3.2.4'!$M46&lt;&gt;"",'Modernisierung 3.2.4'!$M46&lt;='Modernisierung 3.2.4'!$U46),'Modernisierung 3.2.4'!$N46=Basisblatt!$A74)=TRUE,"ja","nein"),"")</f>
        <v/>
      </c>
      <c r="Q46" s="157"/>
      <c r="R46" s="102" t="str">
        <f t="shared" si="0"/>
        <v>x2</v>
      </c>
      <c r="S46" s="53"/>
      <c r="T46" s="40"/>
      <c r="U46" s="139" t="str">
        <f>IF(AND($R46="x1",$K46=Basisblatt!$A$85),VLOOKUP('EMob_Segmente 3.2.5_3.2.6'!$F46,Basisblatt!$A$2:$B$5,2,FALSE),"")</f>
        <v/>
      </c>
    </row>
    <row r="47" spans="1:21" ht="15.75" thickBot="1" x14ac:dyDescent="0.3">
      <c r="A47" s="121" t="str">
        <f>IF($R47="x2","",IF($R47="x1",IF(OR($K47=Basisblatt!$A$84,$P47="ja"),"ja","nein"),"N/A"))</f>
        <v/>
      </c>
      <c r="B47" s="40"/>
      <c r="C47" s="79"/>
      <c r="D47" s="80"/>
      <c r="E47" s="80"/>
      <c r="F47" s="81"/>
      <c r="G47" s="81"/>
      <c r="H47" s="81"/>
      <c r="I47" s="92"/>
      <c r="J47" s="43"/>
      <c r="K47" s="106" t="str">
        <f>IF($R47="x1",IF($I47=Basisblatt!$A$60,Basisblatt!$A$85,Basisblatt!$A$84),"")</f>
        <v/>
      </c>
      <c r="L47" s="81"/>
      <c r="M47" s="81"/>
      <c r="N47" s="83"/>
      <c r="O47" s="43"/>
      <c r="P47" s="106" t="str">
        <f>IF(AND($R47="x1",$K47=Basisblatt!$A$85),IF(OR($L47=Basisblatt!$A$38,AND('Modernisierung 3.2.4'!$M47&lt;&gt;"",'Modernisierung 3.2.4'!$M47&lt;='Modernisierung 3.2.4'!$U47),'Modernisierung 3.2.4'!$N47=Basisblatt!$A75)=TRUE,"ja","nein"),"")</f>
        <v/>
      </c>
      <c r="Q47" s="157"/>
      <c r="R47" s="102" t="str">
        <f t="shared" si="0"/>
        <v>x2</v>
      </c>
      <c r="S47" s="53"/>
      <c r="T47" s="40"/>
      <c r="U47" s="139" t="str">
        <f>IF(AND($R47="x1",$K47=Basisblatt!$A$85),VLOOKUP('EMob_Segmente 3.2.5_3.2.6'!$F47,Basisblatt!$A$2:$B$5,2,FALSE),"")</f>
        <v/>
      </c>
    </row>
    <row r="48" spans="1:21" ht="15.75" thickBot="1" x14ac:dyDescent="0.3">
      <c r="A48" s="121" t="str">
        <f>IF($R48="x2","",IF($R48="x1",IF(OR($K48=Basisblatt!$A$84,$P48="ja"),"ja","nein"),"N/A"))</f>
        <v/>
      </c>
      <c r="B48" s="40"/>
      <c r="C48" s="79"/>
      <c r="D48" s="80"/>
      <c r="E48" s="80"/>
      <c r="F48" s="81"/>
      <c r="G48" s="81"/>
      <c r="H48" s="81"/>
      <c r="I48" s="92"/>
      <c r="J48" s="43"/>
      <c r="K48" s="106" t="str">
        <f>IF($R48="x1",IF($I48=Basisblatt!$A$60,Basisblatt!$A$85,Basisblatt!$A$84),"")</f>
        <v/>
      </c>
      <c r="L48" s="81"/>
      <c r="M48" s="81"/>
      <c r="N48" s="83"/>
      <c r="O48" s="43"/>
      <c r="P48" s="106" t="str">
        <f>IF(AND($R48="x1",$K48=Basisblatt!$A$85),IF(OR($L48=Basisblatt!$A$38,AND('Modernisierung 3.2.4'!$M48&lt;&gt;"",'Modernisierung 3.2.4'!$M48&lt;='Modernisierung 3.2.4'!$U48),'Modernisierung 3.2.4'!$N48=Basisblatt!$A76)=TRUE,"ja","nein"),"")</f>
        <v/>
      </c>
      <c r="Q48" s="157"/>
      <c r="R48" s="102" t="str">
        <f t="shared" si="0"/>
        <v>x2</v>
      </c>
      <c r="S48" s="53"/>
      <c r="T48" s="40"/>
      <c r="U48" s="139" t="str">
        <f>IF(AND($R48="x1",$K48=Basisblatt!$A$85),VLOOKUP('EMob_Segmente 3.2.5_3.2.6'!$F48,Basisblatt!$A$2:$B$5,2,FALSE),"")</f>
        <v/>
      </c>
    </row>
    <row r="49" spans="1:21" ht="15.75" thickBot="1" x14ac:dyDescent="0.3">
      <c r="A49" s="121" t="str">
        <f>IF($R49="x2","",IF($R49="x1",IF(OR($K49=Basisblatt!$A$84,$P49="ja"),"ja","nein"),"N/A"))</f>
        <v/>
      </c>
      <c r="B49" s="40"/>
      <c r="C49" s="79"/>
      <c r="D49" s="80"/>
      <c r="E49" s="80"/>
      <c r="F49" s="81"/>
      <c r="G49" s="81"/>
      <c r="H49" s="81"/>
      <c r="I49" s="92"/>
      <c r="J49" s="43"/>
      <c r="K49" s="106" t="str">
        <f>IF($R49="x1",IF($I49=Basisblatt!$A$60,Basisblatt!$A$85,Basisblatt!$A$84),"")</f>
        <v/>
      </c>
      <c r="L49" s="81"/>
      <c r="M49" s="81"/>
      <c r="N49" s="83"/>
      <c r="O49" s="43"/>
      <c r="P49" s="106" t="str">
        <f>IF(AND($R49="x1",$K49=Basisblatt!$A$85),IF(OR($L49=Basisblatt!$A$38,AND('Modernisierung 3.2.4'!$M49&lt;&gt;"",'Modernisierung 3.2.4'!$M49&lt;='Modernisierung 3.2.4'!$U49),'Modernisierung 3.2.4'!$N49=Basisblatt!$A77)=TRUE,"ja","nein"),"")</f>
        <v/>
      </c>
      <c r="Q49" s="157"/>
      <c r="R49" s="102" t="str">
        <f t="shared" si="0"/>
        <v>x2</v>
      </c>
      <c r="S49" s="53"/>
      <c r="T49" s="40"/>
      <c r="U49" s="139" t="str">
        <f>IF(AND($R49="x1",$K49=Basisblatt!$A$85),VLOOKUP('EMob_Segmente 3.2.5_3.2.6'!$F49,Basisblatt!$A$2:$B$5,2,FALSE),"")</f>
        <v/>
      </c>
    </row>
    <row r="50" spans="1:21" ht="15.75" thickBot="1" x14ac:dyDescent="0.3">
      <c r="A50" s="121" t="str">
        <f>IF($R50="x2","",IF($R50="x1",IF(OR($K50=Basisblatt!$A$84,$P50="ja"),"ja","nein"),"N/A"))</f>
        <v/>
      </c>
      <c r="B50" s="40"/>
      <c r="C50" s="79"/>
      <c r="D50" s="80"/>
      <c r="E50" s="80"/>
      <c r="F50" s="81"/>
      <c r="G50" s="81"/>
      <c r="H50" s="81"/>
      <c r="I50" s="92"/>
      <c r="J50" s="43"/>
      <c r="K50" s="106" t="str">
        <f>IF($R50="x1",IF($I50=Basisblatt!$A$60,Basisblatt!$A$85,Basisblatt!$A$84),"")</f>
        <v/>
      </c>
      <c r="L50" s="81"/>
      <c r="M50" s="81"/>
      <c r="N50" s="83"/>
      <c r="O50" s="43"/>
      <c r="P50" s="106" t="str">
        <f>IF(AND($R50="x1",$K50=Basisblatt!$A$85),IF(OR($L50=Basisblatt!$A$38,AND('Modernisierung 3.2.4'!$M50&lt;&gt;"",'Modernisierung 3.2.4'!$M50&lt;='Modernisierung 3.2.4'!$U50),'Modernisierung 3.2.4'!$N50=Basisblatt!$A78)=TRUE,"ja","nein"),"")</f>
        <v/>
      </c>
      <c r="Q50" s="157"/>
      <c r="R50" s="102" t="str">
        <f t="shared" si="0"/>
        <v>x2</v>
      </c>
      <c r="S50" s="53"/>
      <c r="T50" s="40"/>
      <c r="U50" s="139" t="str">
        <f>IF(AND($R50="x1",$K50=Basisblatt!$A$85),VLOOKUP('EMob_Segmente 3.2.5_3.2.6'!$F50,Basisblatt!$A$2:$B$5,2,FALSE),"")</f>
        <v/>
      </c>
    </row>
    <row r="51" spans="1:21" ht="15.75" thickBot="1" x14ac:dyDescent="0.3">
      <c r="A51" s="121" t="str">
        <f>IF($R51="x2","",IF($R51="x1",IF(OR($K51=Basisblatt!$A$84,$P51="ja"),"ja","nein"),"N/A"))</f>
        <v/>
      </c>
      <c r="B51" s="40"/>
      <c r="C51" s="79"/>
      <c r="D51" s="80"/>
      <c r="E51" s="80"/>
      <c r="F51" s="81"/>
      <c r="G51" s="81"/>
      <c r="H51" s="81"/>
      <c r="I51" s="92"/>
      <c r="J51" s="43"/>
      <c r="K51" s="106" t="str">
        <f>IF($R51="x1",IF($I51=Basisblatt!$A$60,Basisblatt!$A$85,Basisblatt!$A$84),"")</f>
        <v/>
      </c>
      <c r="L51" s="81"/>
      <c r="M51" s="81"/>
      <c r="N51" s="83"/>
      <c r="O51" s="43"/>
      <c r="P51" s="106" t="str">
        <f>IF(AND($R51="x1",$K51=Basisblatt!$A$85),IF(OR($L51=Basisblatt!$A$38,AND('Modernisierung 3.2.4'!$M51&lt;&gt;"",'Modernisierung 3.2.4'!$M51&lt;='Modernisierung 3.2.4'!$U51),'Modernisierung 3.2.4'!$N51=Basisblatt!$A79)=TRUE,"ja","nein"),"")</f>
        <v/>
      </c>
      <c r="Q51" s="157"/>
      <c r="R51" s="102" t="str">
        <f t="shared" si="0"/>
        <v>x2</v>
      </c>
      <c r="S51" s="53"/>
      <c r="T51" s="40"/>
      <c r="U51" s="139" t="str">
        <f>IF(AND($R51="x1",$K51=Basisblatt!$A$85),VLOOKUP('EMob_Segmente 3.2.5_3.2.6'!$F51,Basisblatt!$A$2:$B$5,2,FALSE),"")</f>
        <v/>
      </c>
    </row>
    <row r="52" spans="1:21" ht="15.75" thickBot="1" x14ac:dyDescent="0.3">
      <c r="A52" s="121" t="str">
        <f>IF($R52="x2","",IF($R52="x1",IF(OR($K52=Basisblatt!$A$84,$P52="ja"),"ja","nein"),"N/A"))</f>
        <v/>
      </c>
      <c r="B52" s="40"/>
      <c r="C52" s="79"/>
      <c r="D52" s="80"/>
      <c r="E52" s="80"/>
      <c r="F52" s="81"/>
      <c r="G52" s="81"/>
      <c r="H52" s="81"/>
      <c r="I52" s="92"/>
      <c r="J52" s="43"/>
      <c r="K52" s="106" t="str">
        <f>IF($R52="x1",IF($I52=Basisblatt!$A$60,Basisblatt!$A$85,Basisblatt!$A$84),"")</f>
        <v/>
      </c>
      <c r="L52" s="81"/>
      <c r="M52" s="81"/>
      <c r="N52" s="83"/>
      <c r="O52" s="43"/>
      <c r="P52" s="106" t="str">
        <f>IF(AND($R52="x1",$K52=Basisblatt!$A$85),IF(OR($L52=Basisblatt!$A$38,AND('Modernisierung 3.2.4'!$M52&lt;&gt;"",'Modernisierung 3.2.4'!$M52&lt;='Modernisierung 3.2.4'!$U52),'Modernisierung 3.2.4'!$N52=Basisblatt!$A80)=TRUE,"ja","nein"),"")</f>
        <v/>
      </c>
      <c r="Q52" s="157"/>
      <c r="R52" s="102" t="str">
        <f t="shared" si="0"/>
        <v>x2</v>
      </c>
      <c r="S52" s="53"/>
      <c r="T52" s="40"/>
      <c r="U52" s="139" t="str">
        <f>IF(AND($R52="x1",$K52=Basisblatt!$A$85),VLOOKUP('EMob_Segmente 3.2.5_3.2.6'!$F52,Basisblatt!$A$2:$B$5,2,FALSE),"")</f>
        <v/>
      </c>
    </row>
    <row r="53" spans="1:21" ht="15.75" thickBot="1" x14ac:dyDescent="0.3">
      <c r="A53" s="121" t="str">
        <f>IF($R53="x2","",IF($R53="x1",IF(OR($K53=Basisblatt!$A$84,$P53="ja"),"ja","nein"),"N/A"))</f>
        <v/>
      </c>
      <c r="B53" s="40"/>
      <c r="C53" s="79"/>
      <c r="D53" s="80"/>
      <c r="E53" s="80"/>
      <c r="F53" s="81"/>
      <c r="G53" s="81"/>
      <c r="H53" s="81"/>
      <c r="I53" s="92"/>
      <c r="J53" s="43"/>
      <c r="K53" s="106" t="str">
        <f>IF($R53="x1",IF($I53=Basisblatt!$A$60,Basisblatt!$A$85,Basisblatt!$A$84),"")</f>
        <v/>
      </c>
      <c r="L53" s="81"/>
      <c r="M53" s="81"/>
      <c r="N53" s="83"/>
      <c r="O53" s="43"/>
      <c r="P53" s="106" t="str">
        <f>IF(AND($R53="x1",$K53=Basisblatt!$A$85),IF(OR($L53=Basisblatt!$A$38,AND('Modernisierung 3.2.4'!$M53&lt;&gt;"",'Modernisierung 3.2.4'!$M53&lt;='Modernisierung 3.2.4'!$U53),'Modernisierung 3.2.4'!$N53=Basisblatt!$A81)=TRUE,"ja","nein"),"")</f>
        <v/>
      </c>
      <c r="Q53" s="157"/>
      <c r="R53" s="102" t="str">
        <f t="shared" si="0"/>
        <v>x2</v>
      </c>
      <c r="S53" s="53"/>
      <c r="T53" s="40"/>
      <c r="U53" s="139" t="str">
        <f>IF(AND($R53="x1",$K53=Basisblatt!$A$85),VLOOKUP('EMob_Segmente 3.2.5_3.2.6'!$F53,Basisblatt!$A$2:$B$5,2,FALSE),"")</f>
        <v/>
      </c>
    </row>
    <row r="54" spans="1:21" ht="15.75" thickBot="1" x14ac:dyDescent="0.3">
      <c r="A54" s="121" t="str">
        <f>IF($R54="x2","",IF($R54="x1",IF(OR($K54=Basisblatt!$A$84,$P54="ja"),"ja","nein"),"N/A"))</f>
        <v/>
      </c>
      <c r="B54" s="40"/>
      <c r="C54" s="79"/>
      <c r="D54" s="80"/>
      <c r="E54" s="80"/>
      <c r="F54" s="81"/>
      <c r="G54" s="81"/>
      <c r="H54" s="81"/>
      <c r="I54" s="92"/>
      <c r="J54" s="43"/>
      <c r="K54" s="106" t="str">
        <f>IF($R54="x1",IF($I54=Basisblatt!$A$60,Basisblatt!$A$85,Basisblatt!$A$84),"")</f>
        <v/>
      </c>
      <c r="L54" s="81"/>
      <c r="M54" s="81"/>
      <c r="N54" s="83"/>
      <c r="O54" s="43"/>
      <c r="P54" s="106" t="str">
        <f>IF(AND($R54="x1",$K54=Basisblatt!$A$85),IF(OR($L54=Basisblatt!$A$38,AND('Modernisierung 3.2.4'!$M54&lt;&gt;"",'Modernisierung 3.2.4'!$M54&lt;='Modernisierung 3.2.4'!$U54),'Modernisierung 3.2.4'!$N54=Basisblatt!$A82)=TRUE,"ja","nein"),"")</f>
        <v/>
      </c>
      <c r="Q54" s="157"/>
      <c r="R54" s="102" t="str">
        <f t="shared" si="0"/>
        <v>x2</v>
      </c>
      <c r="S54" s="53"/>
      <c r="T54" s="40"/>
      <c r="U54" s="139" t="str">
        <f>IF(AND($R54="x1",$K54=Basisblatt!$A$85),VLOOKUP('EMob_Segmente 3.2.5_3.2.6'!$F54,Basisblatt!$A$2:$B$5,2,FALSE),"")</f>
        <v/>
      </c>
    </row>
    <row r="55" spans="1:21" ht="15.75" thickBot="1" x14ac:dyDescent="0.3">
      <c r="A55" s="121" t="str">
        <f>IF($R55="x2","",IF($R55="x1",IF(OR($K55=Basisblatt!$A$84,$P55="ja"),"ja","nein"),"N/A"))</f>
        <v/>
      </c>
      <c r="B55" s="40"/>
      <c r="C55" s="79"/>
      <c r="D55" s="80"/>
      <c r="E55" s="80"/>
      <c r="F55" s="81"/>
      <c r="G55" s="81"/>
      <c r="H55" s="81"/>
      <c r="I55" s="92"/>
      <c r="J55" s="43"/>
      <c r="K55" s="106" t="str">
        <f>IF($R55="x1",IF($I55=Basisblatt!$A$60,Basisblatt!$A$85,Basisblatt!$A$84),"")</f>
        <v/>
      </c>
      <c r="L55" s="81"/>
      <c r="M55" s="81"/>
      <c r="N55" s="83"/>
      <c r="O55" s="43"/>
      <c r="P55" s="106" t="str">
        <f>IF(AND($R55="x1",$K55=Basisblatt!$A$85),IF(OR($L55=Basisblatt!$A$38,AND('Modernisierung 3.2.4'!$M55&lt;&gt;"",'Modernisierung 3.2.4'!$M55&lt;='Modernisierung 3.2.4'!$U55),'Modernisierung 3.2.4'!$N55=Basisblatt!$A83)=TRUE,"ja","nein"),"")</f>
        <v/>
      </c>
      <c r="Q55" s="157"/>
      <c r="R55" s="102" t="str">
        <f t="shared" si="0"/>
        <v>x2</v>
      </c>
      <c r="S55" s="53"/>
      <c r="T55" s="40"/>
      <c r="U55" s="139" t="str">
        <f>IF(AND($R55="x1",$K55=Basisblatt!$A$85),VLOOKUP('EMob_Segmente 3.2.5_3.2.6'!$F55,Basisblatt!$A$2:$B$5,2,FALSE),"")</f>
        <v/>
      </c>
    </row>
    <row r="56" spans="1:21" ht="15.75" thickBot="1" x14ac:dyDescent="0.3">
      <c r="A56" s="121" t="str">
        <f>IF($R56="x2","",IF($R56="x1",IF(OR($K56=Basisblatt!$A$84,$P56="ja"),"ja","nein"),"N/A"))</f>
        <v/>
      </c>
      <c r="B56" s="40"/>
      <c r="C56" s="79"/>
      <c r="D56" s="80"/>
      <c r="E56" s="80"/>
      <c r="F56" s="81"/>
      <c r="G56" s="81"/>
      <c r="H56" s="81"/>
      <c r="I56" s="92"/>
      <c r="J56" s="43"/>
      <c r="K56" s="106" t="str">
        <f>IF($R56="x1",IF($I56=Basisblatt!$A$60,Basisblatt!$A$85,Basisblatt!$A$84),"")</f>
        <v/>
      </c>
      <c r="L56" s="81"/>
      <c r="M56" s="81"/>
      <c r="N56" s="83"/>
      <c r="O56" s="43"/>
      <c r="P56" s="106" t="str">
        <f>IF(AND($R56="x1",$K56=Basisblatt!$A$85),IF(OR($L56=Basisblatt!$A$38,AND('Modernisierung 3.2.4'!$M56&lt;&gt;"",'Modernisierung 3.2.4'!$M56&lt;='Modernisierung 3.2.4'!$U56),'Modernisierung 3.2.4'!$N56=Basisblatt!$A84)=TRUE,"ja","nein"),"")</f>
        <v/>
      </c>
      <c r="Q56" s="157"/>
      <c r="R56" s="102" t="str">
        <f t="shared" si="0"/>
        <v>x2</v>
      </c>
      <c r="S56" s="53"/>
      <c r="T56" s="40"/>
      <c r="U56" s="139" t="str">
        <f>IF(AND($R56="x1",$K56=Basisblatt!$A$85),VLOOKUP('EMob_Segmente 3.2.5_3.2.6'!$F56,Basisblatt!$A$2:$B$5,2,FALSE),"")</f>
        <v/>
      </c>
    </row>
    <row r="57" spans="1:21" ht="15.75" thickBot="1" x14ac:dyDescent="0.3">
      <c r="A57" s="121" t="str">
        <f>IF($R57="x2","",IF($R57="x1",IF(OR($K57=Basisblatt!$A$84,$P57="ja"),"ja","nein"),"N/A"))</f>
        <v/>
      </c>
      <c r="B57" s="40"/>
      <c r="C57" s="79"/>
      <c r="D57" s="80"/>
      <c r="E57" s="80"/>
      <c r="F57" s="81"/>
      <c r="G57" s="81"/>
      <c r="H57" s="81"/>
      <c r="I57" s="92"/>
      <c r="J57" s="43"/>
      <c r="K57" s="106" t="str">
        <f>IF($R57="x1",IF($I57=Basisblatt!$A$60,Basisblatt!$A$85,Basisblatt!$A$84),"")</f>
        <v/>
      </c>
      <c r="L57" s="81"/>
      <c r="M57" s="81"/>
      <c r="N57" s="83"/>
      <c r="O57" s="43"/>
      <c r="P57" s="106" t="str">
        <f>IF(AND($R57="x1",$K57=Basisblatt!$A$85),IF(OR($L57=Basisblatt!$A$38,AND('Modernisierung 3.2.4'!$M57&lt;&gt;"",'Modernisierung 3.2.4'!$M57&lt;='Modernisierung 3.2.4'!$U57),'Modernisierung 3.2.4'!$N57=Basisblatt!$A85)=TRUE,"ja","nein"),"")</f>
        <v/>
      </c>
      <c r="Q57" s="157"/>
      <c r="R57" s="102" t="str">
        <f t="shared" si="0"/>
        <v>x2</v>
      </c>
      <c r="S57" s="53"/>
      <c r="T57" s="40"/>
      <c r="U57" s="139" t="str">
        <f>IF(AND($R57="x1",$K57=Basisblatt!$A$85),VLOOKUP('EMob_Segmente 3.2.5_3.2.6'!$F57,Basisblatt!$A$2:$B$5,2,FALSE),"")</f>
        <v/>
      </c>
    </row>
    <row r="58" spans="1:21" ht="15.75" thickBot="1" x14ac:dyDescent="0.3">
      <c r="A58" s="121" t="str">
        <f>IF($R58="x2","",IF($R58="x1",IF(OR($K58=Basisblatt!$A$84,$P58="ja"),"ja","nein"),"N/A"))</f>
        <v/>
      </c>
      <c r="B58" s="40"/>
      <c r="C58" s="79"/>
      <c r="D58" s="80"/>
      <c r="E58" s="80"/>
      <c r="F58" s="81"/>
      <c r="G58" s="81"/>
      <c r="H58" s="81"/>
      <c r="I58" s="92"/>
      <c r="J58" s="43"/>
      <c r="K58" s="106" t="str">
        <f>IF($R58="x1",IF($I58=Basisblatt!$A$60,Basisblatt!$A$85,Basisblatt!$A$84),"")</f>
        <v/>
      </c>
      <c r="L58" s="81"/>
      <c r="M58" s="81"/>
      <c r="N58" s="83"/>
      <c r="O58" s="43"/>
      <c r="P58" s="106" t="str">
        <f>IF(AND($R58="x1",$K58=Basisblatt!$A$85),IF(OR($L58=Basisblatt!$A$38,AND('Modernisierung 3.2.4'!$M58&lt;&gt;"",'Modernisierung 3.2.4'!$M58&lt;='Modernisierung 3.2.4'!$U58),'Modernisierung 3.2.4'!$N58=Basisblatt!$A86)=TRUE,"ja","nein"),"")</f>
        <v/>
      </c>
      <c r="Q58" s="157"/>
      <c r="R58" s="102" t="str">
        <f t="shared" si="0"/>
        <v>x2</v>
      </c>
      <c r="S58" s="53"/>
      <c r="T58" s="40"/>
      <c r="U58" s="139" t="str">
        <f>IF(AND($R58="x1",$K58=Basisblatt!$A$85),VLOOKUP('EMob_Segmente 3.2.5_3.2.6'!$F58,Basisblatt!$A$2:$B$5,2,FALSE),"")</f>
        <v/>
      </c>
    </row>
    <row r="59" spans="1:21" ht="15.75" thickBot="1" x14ac:dyDescent="0.3">
      <c r="A59" s="121" t="str">
        <f>IF($R59="x2","",IF($R59="x1",IF(OR($K59=Basisblatt!$A$84,$P59="ja"),"ja","nein"),"N/A"))</f>
        <v/>
      </c>
      <c r="B59" s="40"/>
      <c r="C59" s="79"/>
      <c r="D59" s="80"/>
      <c r="E59" s="80"/>
      <c r="F59" s="81"/>
      <c r="G59" s="81"/>
      <c r="H59" s="81"/>
      <c r="I59" s="92"/>
      <c r="J59" s="43"/>
      <c r="K59" s="106" t="str">
        <f>IF($R59="x1",IF($I59=Basisblatt!$A$60,Basisblatt!$A$85,Basisblatt!$A$84),"")</f>
        <v/>
      </c>
      <c r="L59" s="81"/>
      <c r="M59" s="81"/>
      <c r="N59" s="83"/>
      <c r="O59" s="43"/>
      <c r="P59" s="106" t="str">
        <f>IF(AND($R59="x1",$K59=Basisblatt!$A$85),IF(OR($L59=Basisblatt!$A$38,AND('Modernisierung 3.2.4'!$M59&lt;&gt;"",'Modernisierung 3.2.4'!$M59&lt;='Modernisierung 3.2.4'!$U59),'Modernisierung 3.2.4'!$N59=Basisblatt!$A87)=TRUE,"ja","nein"),"")</f>
        <v/>
      </c>
      <c r="Q59" s="157"/>
      <c r="R59" s="102" t="str">
        <f t="shared" si="0"/>
        <v>x2</v>
      </c>
      <c r="S59" s="53"/>
      <c r="T59" s="40"/>
      <c r="U59" s="139" t="str">
        <f>IF(AND($R59="x1",$K59=Basisblatt!$A$85),VLOOKUP('EMob_Segmente 3.2.5_3.2.6'!$F59,Basisblatt!$A$2:$B$5,2,FALSE),"")</f>
        <v/>
      </c>
    </row>
    <row r="60" spans="1:21" ht="15.75" thickBot="1" x14ac:dyDescent="0.3">
      <c r="A60" s="121" t="str">
        <f>IF($R60="x2","",IF($R60="x1",IF(OR($K60=Basisblatt!$A$84,$P60="ja"),"ja","nein"),"N/A"))</f>
        <v/>
      </c>
      <c r="B60" s="40"/>
      <c r="C60" s="79"/>
      <c r="D60" s="80"/>
      <c r="E60" s="80"/>
      <c r="F60" s="81"/>
      <c r="G60" s="81"/>
      <c r="H60" s="81"/>
      <c r="I60" s="92"/>
      <c r="J60" s="43"/>
      <c r="K60" s="106" t="str">
        <f>IF($R60="x1",IF($I60=Basisblatt!$A$60,Basisblatt!$A$85,Basisblatt!$A$84),"")</f>
        <v/>
      </c>
      <c r="L60" s="81"/>
      <c r="M60" s="81"/>
      <c r="N60" s="83"/>
      <c r="O60" s="43"/>
      <c r="P60" s="106" t="str">
        <f>IF(AND($R60="x1",$K60=Basisblatt!$A$85),IF(OR($L60=Basisblatt!$A$38,AND('Modernisierung 3.2.4'!$M60&lt;&gt;"",'Modernisierung 3.2.4'!$M60&lt;='Modernisierung 3.2.4'!$U60),'Modernisierung 3.2.4'!$N60=Basisblatt!$A88)=TRUE,"ja","nein"),"")</f>
        <v/>
      </c>
      <c r="Q60" s="157"/>
      <c r="R60" s="102" t="str">
        <f t="shared" si="0"/>
        <v>x2</v>
      </c>
      <c r="S60" s="53"/>
      <c r="T60" s="40"/>
      <c r="U60" s="139" t="str">
        <f>IF(AND($R60="x1",$K60=Basisblatt!$A$85),VLOOKUP('EMob_Segmente 3.2.5_3.2.6'!$F60,Basisblatt!$A$2:$B$5,2,FALSE),"")</f>
        <v/>
      </c>
    </row>
    <row r="61" spans="1:21" ht="15.75" thickBot="1" x14ac:dyDescent="0.3">
      <c r="A61" s="121" t="str">
        <f>IF($R61="x2","",IF($R61="x1",IF(OR($K61=Basisblatt!$A$84,$P61="ja"),"ja","nein"),"N/A"))</f>
        <v/>
      </c>
      <c r="B61" s="40"/>
      <c r="C61" s="79"/>
      <c r="D61" s="80"/>
      <c r="E61" s="80"/>
      <c r="F61" s="81"/>
      <c r="G61" s="81"/>
      <c r="H61" s="81"/>
      <c r="I61" s="92"/>
      <c r="J61" s="43"/>
      <c r="K61" s="106" t="str">
        <f>IF($R61="x1",IF($I61=Basisblatt!$A$60,Basisblatt!$A$85,Basisblatt!$A$84),"")</f>
        <v/>
      </c>
      <c r="L61" s="81"/>
      <c r="M61" s="81"/>
      <c r="N61" s="83"/>
      <c r="O61" s="43"/>
      <c r="P61" s="106" t="str">
        <f>IF(AND($R61="x1",$K61=Basisblatt!$A$85),IF(OR($L61=Basisblatt!$A$38,AND('Modernisierung 3.2.4'!$M61&lt;&gt;"",'Modernisierung 3.2.4'!$M61&lt;='Modernisierung 3.2.4'!$U61),'Modernisierung 3.2.4'!$N61=Basisblatt!$A89)=TRUE,"ja","nein"),"")</f>
        <v/>
      </c>
      <c r="Q61" s="157"/>
      <c r="R61" s="102" t="str">
        <f t="shared" si="0"/>
        <v>x2</v>
      </c>
      <c r="S61" s="53"/>
      <c r="T61" s="40"/>
      <c r="U61" s="139" t="str">
        <f>IF(AND($R61="x1",$K61=Basisblatt!$A$85),VLOOKUP('EMob_Segmente 3.2.5_3.2.6'!$F61,Basisblatt!$A$2:$B$5,2,FALSE),"")</f>
        <v/>
      </c>
    </row>
    <row r="62" spans="1:21" ht="15.75" thickBot="1" x14ac:dyDescent="0.3">
      <c r="A62" s="121" t="str">
        <f>IF($R62="x2","",IF($R62="x1",IF(OR($K62=Basisblatt!$A$84,$P62="ja"),"ja","nein"),"N/A"))</f>
        <v/>
      </c>
      <c r="B62" s="40"/>
      <c r="C62" s="79"/>
      <c r="D62" s="80"/>
      <c r="E62" s="80"/>
      <c r="F62" s="81"/>
      <c r="G62" s="81"/>
      <c r="H62" s="81"/>
      <c r="I62" s="92"/>
      <c r="J62" s="43"/>
      <c r="K62" s="106" t="str">
        <f>IF($R62="x1",IF($I62=Basisblatt!$A$60,Basisblatt!$A$85,Basisblatt!$A$84),"")</f>
        <v/>
      </c>
      <c r="L62" s="81"/>
      <c r="M62" s="81"/>
      <c r="N62" s="83"/>
      <c r="O62" s="43"/>
      <c r="P62" s="106" t="str">
        <f>IF(AND($R62="x1",$K62=Basisblatt!$A$85),IF(OR($L62=Basisblatt!$A$38,AND('Modernisierung 3.2.4'!$M62&lt;&gt;"",'Modernisierung 3.2.4'!$M62&lt;='Modernisierung 3.2.4'!$U62),'Modernisierung 3.2.4'!$N62=Basisblatt!$A90)=TRUE,"ja","nein"),"")</f>
        <v/>
      </c>
      <c r="Q62" s="157"/>
      <c r="R62" s="102" t="str">
        <f t="shared" si="0"/>
        <v>x2</v>
      </c>
      <c r="S62" s="53"/>
      <c r="T62" s="40"/>
      <c r="U62" s="139" t="str">
        <f>IF(AND($R62="x1",$K62=Basisblatt!$A$85),VLOOKUP('EMob_Segmente 3.2.5_3.2.6'!$F62,Basisblatt!$A$2:$B$5,2,FALSE),"")</f>
        <v/>
      </c>
    </row>
    <row r="63" spans="1:21" ht="15.75" thickBot="1" x14ac:dyDescent="0.3">
      <c r="A63" s="121" t="str">
        <f>IF($R63="x2","",IF($R63="x1",IF(OR($K63=Basisblatt!$A$84,$P63="ja"),"ja","nein"),"N/A"))</f>
        <v/>
      </c>
      <c r="B63" s="40"/>
      <c r="C63" s="79"/>
      <c r="D63" s="80"/>
      <c r="E63" s="80"/>
      <c r="F63" s="81"/>
      <c r="G63" s="81"/>
      <c r="H63" s="81"/>
      <c r="I63" s="92"/>
      <c r="J63" s="43"/>
      <c r="K63" s="106" t="str">
        <f>IF($R63="x1",IF($I63=Basisblatt!$A$60,Basisblatt!$A$85,Basisblatt!$A$84),"")</f>
        <v/>
      </c>
      <c r="L63" s="81"/>
      <c r="M63" s="81"/>
      <c r="N63" s="83"/>
      <c r="O63" s="43"/>
      <c r="P63" s="106" t="str">
        <f>IF(AND($R63="x1",$K63=Basisblatt!$A$85),IF(OR($L63=Basisblatt!$A$38,AND('Modernisierung 3.2.4'!$M63&lt;&gt;"",'Modernisierung 3.2.4'!$M63&lt;='Modernisierung 3.2.4'!$U63),'Modernisierung 3.2.4'!$N63=Basisblatt!$A91)=TRUE,"ja","nein"),"")</f>
        <v/>
      </c>
      <c r="Q63" s="157"/>
      <c r="R63" s="102" t="str">
        <f t="shared" si="0"/>
        <v>x2</v>
      </c>
      <c r="S63" s="53"/>
      <c r="T63" s="40"/>
      <c r="U63" s="139" t="str">
        <f>IF(AND($R63="x1",$K63=Basisblatt!$A$85),VLOOKUP('EMob_Segmente 3.2.5_3.2.6'!$F63,Basisblatt!$A$2:$B$5,2,FALSE),"")</f>
        <v/>
      </c>
    </row>
    <row r="64" spans="1:21" ht="15.75" thickBot="1" x14ac:dyDescent="0.3">
      <c r="A64" s="121" t="str">
        <f>IF($R64="x2","",IF($R64="x1",IF(OR($K64=Basisblatt!$A$84,$P64="ja"),"ja","nein"),"N/A"))</f>
        <v/>
      </c>
      <c r="B64" s="40"/>
      <c r="C64" s="79"/>
      <c r="D64" s="80"/>
      <c r="E64" s="80"/>
      <c r="F64" s="81"/>
      <c r="G64" s="81"/>
      <c r="H64" s="81"/>
      <c r="I64" s="92"/>
      <c r="J64" s="43"/>
      <c r="K64" s="106" t="str">
        <f>IF($R64="x1",IF($I64=Basisblatt!$A$60,Basisblatt!$A$85,Basisblatt!$A$84),"")</f>
        <v/>
      </c>
      <c r="L64" s="81"/>
      <c r="M64" s="81"/>
      <c r="N64" s="83"/>
      <c r="O64" s="43"/>
      <c r="P64" s="106" t="str">
        <f>IF(AND($R64="x1",$K64=Basisblatt!$A$85),IF(OR($L64=Basisblatt!$A$38,AND('Modernisierung 3.2.4'!$M64&lt;&gt;"",'Modernisierung 3.2.4'!$M64&lt;='Modernisierung 3.2.4'!$U64),'Modernisierung 3.2.4'!$N64=Basisblatt!$A92)=TRUE,"ja","nein"),"")</f>
        <v/>
      </c>
      <c r="Q64" s="157"/>
      <c r="R64" s="102" t="str">
        <f t="shared" si="0"/>
        <v>x2</v>
      </c>
      <c r="S64" s="53"/>
      <c r="T64" s="40"/>
      <c r="U64" s="139" t="str">
        <f>IF(AND($R64="x1",$K64=Basisblatt!$A$85),VLOOKUP('EMob_Segmente 3.2.5_3.2.6'!$F64,Basisblatt!$A$2:$B$5,2,FALSE),"")</f>
        <v/>
      </c>
    </row>
    <row r="65" spans="1:21" ht="15.75" thickBot="1" x14ac:dyDescent="0.3">
      <c r="A65" s="121" t="str">
        <f>IF($R65="x2","",IF($R65="x1",IF(OR($K65=Basisblatt!$A$84,$P65="ja"),"ja","nein"),"N/A"))</f>
        <v/>
      </c>
      <c r="B65" s="40"/>
      <c r="C65" s="79"/>
      <c r="D65" s="80"/>
      <c r="E65" s="80"/>
      <c r="F65" s="81"/>
      <c r="G65" s="81"/>
      <c r="H65" s="81"/>
      <c r="I65" s="92"/>
      <c r="J65" s="43"/>
      <c r="K65" s="106" t="str">
        <f>IF($R65="x1",IF($I65=Basisblatt!$A$60,Basisblatt!$A$85,Basisblatt!$A$84),"")</f>
        <v/>
      </c>
      <c r="L65" s="81"/>
      <c r="M65" s="81"/>
      <c r="N65" s="83"/>
      <c r="O65" s="43"/>
      <c r="P65" s="106" t="str">
        <f>IF(AND($R65="x1",$K65=Basisblatt!$A$85),IF(OR($L65=Basisblatt!$A$38,AND('Modernisierung 3.2.4'!$M65&lt;&gt;"",'Modernisierung 3.2.4'!$M65&lt;='Modernisierung 3.2.4'!$U65),'Modernisierung 3.2.4'!$N65=Basisblatt!$A93)=TRUE,"ja","nein"),"")</f>
        <v/>
      </c>
      <c r="Q65" s="157"/>
      <c r="R65" s="102" t="str">
        <f t="shared" si="0"/>
        <v>x2</v>
      </c>
      <c r="S65" s="53"/>
      <c r="T65" s="40"/>
      <c r="U65" s="139" t="str">
        <f>IF(AND($R65="x1",$K65=Basisblatt!$A$85),VLOOKUP('EMob_Segmente 3.2.5_3.2.6'!$F65,Basisblatt!$A$2:$B$5,2,FALSE),"")</f>
        <v/>
      </c>
    </row>
    <row r="66" spans="1:21" ht="15.75" thickBot="1" x14ac:dyDescent="0.3">
      <c r="A66" s="121" t="str">
        <f>IF($R66="x2","",IF($R66="x1",IF(OR($K66=Basisblatt!$A$84,$P66="ja"),"ja","nein"),"N/A"))</f>
        <v/>
      </c>
      <c r="B66" s="40"/>
      <c r="C66" s="79"/>
      <c r="D66" s="80"/>
      <c r="E66" s="80"/>
      <c r="F66" s="81"/>
      <c r="G66" s="81"/>
      <c r="H66" s="81"/>
      <c r="I66" s="92"/>
      <c r="J66" s="43"/>
      <c r="K66" s="106" t="str">
        <f>IF($R66="x1",IF($I66=Basisblatt!$A$60,Basisblatt!$A$85,Basisblatt!$A$84),"")</f>
        <v/>
      </c>
      <c r="L66" s="81"/>
      <c r="M66" s="81"/>
      <c r="N66" s="83"/>
      <c r="O66" s="43"/>
      <c r="P66" s="106" t="str">
        <f>IF(AND($R66="x1",$K66=Basisblatt!$A$85),IF(OR($L66=Basisblatt!$A$38,AND('Modernisierung 3.2.4'!$M66&lt;&gt;"",'Modernisierung 3.2.4'!$M66&lt;='Modernisierung 3.2.4'!$U66),'Modernisierung 3.2.4'!$N66=Basisblatt!$A94)=TRUE,"ja","nein"),"")</f>
        <v/>
      </c>
      <c r="Q66" s="157"/>
      <c r="R66" s="102" t="str">
        <f t="shared" si="0"/>
        <v>x2</v>
      </c>
      <c r="S66" s="53"/>
      <c r="T66" s="40"/>
      <c r="U66" s="139" t="str">
        <f>IF(AND($R66="x1",$K66=Basisblatt!$A$85),VLOOKUP('EMob_Segmente 3.2.5_3.2.6'!$F66,Basisblatt!$A$2:$B$5,2,FALSE),"")</f>
        <v/>
      </c>
    </row>
    <row r="67" spans="1:21" ht="15.75" thickBot="1" x14ac:dyDescent="0.3">
      <c r="A67" s="121" t="str">
        <f>IF($R67="x2","",IF($R67="x1",IF(OR($K67=Basisblatt!$A$84,$P67="ja"),"ja","nein"),"N/A"))</f>
        <v/>
      </c>
      <c r="B67" s="40"/>
      <c r="C67" s="79"/>
      <c r="D67" s="80"/>
      <c r="E67" s="80"/>
      <c r="F67" s="81"/>
      <c r="G67" s="81"/>
      <c r="H67" s="81"/>
      <c r="I67" s="92"/>
      <c r="J67" s="43"/>
      <c r="K67" s="106" t="str">
        <f>IF($R67="x1",IF($I67=Basisblatt!$A$60,Basisblatt!$A$85,Basisblatt!$A$84),"")</f>
        <v/>
      </c>
      <c r="L67" s="81"/>
      <c r="M67" s="81"/>
      <c r="N67" s="83"/>
      <c r="O67" s="43"/>
      <c r="P67" s="106" t="str">
        <f>IF(AND($R67="x1",$K67=Basisblatt!$A$85),IF(OR($L67=Basisblatt!$A$38,AND('Modernisierung 3.2.4'!$M67&lt;&gt;"",'Modernisierung 3.2.4'!$M67&lt;='Modernisierung 3.2.4'!$U67),'Modernisierung 3.2.4'!$N67=Basisblatt!$A95)=TRUE,"ja","nein"),"")</f>
        <v/>
      </c>
      <c r="Q67" s="157"/>
      <c r="R67" s="102" t="str">
        <f t="shared" si="0"/>
        <v>x2</v>
      </c>
      <c r="S67" s="53"/>
      <c r="T67" s="40"/>
      <c r="U67" s="139" t="str">
        <f>IF(AND($R67="x1",$K67=Basisblatt!$A$85),VLOOKUP('EMob_Segmente 3.2.5_3.2.6'!$F67,Basisblatt!$A$2:$B$5,2,FALSE),"")</f>
        <v/>
      </c>
    </row>
    <row r="68" spans="1:21" ht="15.75" thickBot="1" x14ac:dyDescent="0.3">
      <c r="A68" s="121" t="str">
        <f>IF($R68="x2","",IF($R68="x1",IF(OR($K68=Basisblatt!$A$84,$P68="ja"),"ja","nein"),"N/A"))</f>
        <v/>
      </c>
      <c r="B68" s="40"/>
      <c r="C68" s="79"/>
      <c r="D68" s="80"/>
      <c r="E68" s="80"/>
      <c r="F68" s="81"/>
      <c r="G68" s="81"/>
      <c r="H68" s="81"/>
      <c r="I68" s="92"/>
      <c r="J68" s="43"/>
      <c r="K68" s="106" t="str">
        <f>IF($R68="x1",IF($I68=Basisblatt!$A$60,Basisblatt!$A$85,Basisblatt!$A$84),"")</f>
        <v/>
      </c>
      <c r="L68" s="81"/>
      <c r="M68" s="81"/>
      <c r="N68" s="83"/>
      <c r="O68" s="43"/>
      <c r="P68" s="106" t="str">
        <f>IF(AND($R68="x1",$K68=Basisblatt!$A$85),IF(OR($L68=Basisblatt!$A$38,AND('Modernisierung 3.2.4'!$M68&lt;&gt;"",'Modernisierung 3.2.4'!$M68&lt;='Modernisierung 3.2.4'!$U68),'Modernisierung 3.2.4'!$N68=Basisblatt!$A96)=TRUE,"ja","nein"),"")</f>
        <v/>
      </c>
      <c r="Q68" s="157"/>
      <c r="R68" s="102" t="str">
        <f t="shared" si="0"/>
        <v>x2</v>
      </c>
      <c r="S68" s="53"/>
      <c r="T68" s="40"/>
      <c r="U68" s="139" t="str">
        <f>IF(AND($R68="x1",$K68=Basisblatt!$A$85),VLOOKUP('EMob_Segmente 3.2.5_3.2.6'!$F68,Basisblatt!$A$2:$B$5,2,FALSE),"")</f>
        <v/>
      </c>
    </row>
    <row r="69" spans="1:21" ht="15.75" thickBot="1" x14ac:dyDescent="0.3">
      <c r="A69" s="121" t="str">
        <f>IF($R69="x2","",IF($R69="x1",IF(OR($K69=Basisblatt!$A$84,$P69="ja"),"ja","nein"),"N/A"))</f>
        <v/>
      </c>
      <c r="B69" s="40"/>
      <c r="C69" s="79"/>
      <c r="D69" s="80"/>
      <c r="E69" s="80"/>
      <c r="F69" s="81"/>
      <c r="G69" s="81"/>
      <c r="H69" s="81"/>
      <c r="I69" s="92"/>
      <c r="J69" s="43"/>
      <c r="K69" s="106" t="str">
        <f>IF($R69="x1",IF($I69=Basisblatt!$A$60,Basisblatt!$A$85,Basisblatt!$A$84),"")</f>
        <v/>
      </c>
      <c r="L69" s="81"/>
      <c r="M69" s="81"/>
      <c r="N69" s="83"/>
      <c r="O69" s="43"/>
      <c r="P69" s="106" t="str">
        <f>IF(AND($R69="x1",$K69=Basisblatt!$A$85),IF(OR($L69=Basisblatt!$A$38,AND('Modernisierung 3.2.4'!$M69&lt;&gt;"",'Modernisierung 3.2.4'!$M69&lt;='Modernisierung 3.2.4'!$U69),'Modernisierung 3.2.4'!$N69=Basisblatt!$A97)=TRUE,"ja","nein"),"")</f>
        <v/>
      </c>
      <c r="Q69" s="157"/>
      <c r="R69" s="102" t="str">
        <f t="shared" si="0"/>
        <v>x2</v>
      </c>
      <c r="S69" s="53"/>
      <c r="T69" s="40"/>
      <c r="U69" s="139" t="str">
        <f>IF(AND($R69="x1",$K69=Basisblatt!$A$85),VLOOKUP('EMob_Segmente 3.2.5_3.2.6'!$F69,Basisblatt!$A$2:$B$5,2,FALSE),"")</f>
        <v/>
      </c>
    </row>
    <row r="70" spans="1:21" ht="15.75" thickBot="1" x14ac:dyDescent="0.3">
      <c r="A70" s="121" t="str">
        <f>IF($R70="x2","",IF($R70="x1",IF(OR($K70=Basisblatt!$A$84,$P70="ja"),"ja","nein"),"N/A"))</f>
        <v/>
      </c>
      <c r="B70" s="40"/>
      <c r="C70" s="79"/>
      <c r="D70" s="80"/>
      <c r="E70" s="80"/>
      <c r="F70" s="81"/>
      <c r="G70" s="81"/>
      <c r="H70" s="81"/>
      <c r="I70" s="92"/>
      <c r="J70" s="43"/>
      <c r="K70" s="106" t="str">
        <f>IF($R70="x1",IF($I70=Basisblatt!$A$60,Basisblatt!$A$85,Basisblatt!$A$84),"")</f>
        <v/>
      </c>
      <c r="L70" s="81"/>
      <c r="M70" s="81"/>
      <c r="N70" s="83"/>
      <c r="O70" s="43"/>
      <c r="P70" s="106" t="str">
        <f>IF(AND($R70="x1",$K70=Basisblatt!$A$85),IF(OR($L70=Basisblatt!$A$38,AND('Modernisierung 3.2.4'!$M70&lt;&gt;"",'Modernisierung 3.2.4'!$M70&lt;='Modernisierung 3.2.4'!$U70),'Modernisierung 3.2.4'!$N70=Basisblatt!$A98)=TRUE,"ja","nein"),"")</f>
        <v/>
      </c>
      <c r="Q70" s="157"/>
      <c r="R70" s="102" t="str">
        <f t="shared" si="0"/>
        <v>x2</v>
      </c>
      <c r="S70" s="53"/>
      <c r="T70" s="40"/>
      <c r="U70" s="139" t="str">
        <f>IF(AND($R70="x1",$K70=Basisblatt!$A$85),VLOOKUP('EMob_Segmente 3.2.5_3.2.6'!$F70,Basisblatt!$A$2:$B$5,2,FALSE),"")</f>
        <v/>
      </c>
    </row>
    <row r="71" spans="1:21" ht="15.75" thickBot="1" x14ac:dyDescent="0.3">
      <c r="A71" s="121" t="str">
        <f>IF($R71="x2","",IF($R71="x1",IF(OR($K71=Basisblatt!$A$84,$P71="ja"),"ja","nein"),"N/A"))</f>
        <v/>
      </c>
      <c r="B71" s="40"/>
      <c r="C71" s="79"/>
      <c r="D71" s="80"/>
      <c r="E71" s="80"/>
      <c r="F71" s="81"/>
      <c r="G71" s="81"/>
      <c r="H71" s="81"/>
      <c r="I71" s="92"/>
      <c r="J71" s="43"/>
      <c r="K71" s="106" t="str">
        <f>IF($R71="x1",IF($I71=Basisblatt!$A$60,Basisblatt!$A$85,Basisblatt!$A$84),"")</f>
        <v/>
      </c>
      <c r="L71" s="81"/>
      <c r="M71" s="81"/>
      <c r="N71" s="83"/>
      <c r="O71" s="43"/>
      <c r="P71" s="106" t="str">
        <f>IF(AND($R71="x1",$K71=Basisblatt!$A$85),IF(OR($L71=Basisblatt!$A$38,AND('Modernisierung 3.2.4'!$M71&lt;&gt;"",'Modernisierung 3.2.4'!$M71&lt;='Modernisierung 3.2.4'!$U71),'Modernisierung 3.2.4'!$N71=Basisblatt!$A99)=TRUE,"ja","nein"),"")</f>
        <v/>
      </c>
      <c r="Q71" s="157"/>
      <c r="R71" s="102" t="str">
        <f t="shared" si="0"/>
        <v>x2</v>
      </c>
      <c r="S71" s="53"/>
      <c r="T71" s="40"/>
      <c r="U71" s="139" t="str">
        <f>IF(AND($R71="x1",$K71=Basisblatt!$A$85),VLOOKUP('EMob_Segmente 3.2.5_3.2.6'!$F71,Basisblatt!$A$2:$B$5,2,FALSE),"")</f>
        <v/>
      </c>
    </row>
    <row r="72" spans="1:21" ht="15.75" thickBot="1" x14ac:dyDescent="0.3">
      <c r="A72" s="121" t="str">
        <f>IF($R72="x2","",IF($R72="x1",IF(OR($K72=Basisblatt!$A$84,$P72="ja"),"ja","nein"),"N/A"))</f>
        <v/>
      </c>
      <c r="B72" s="40"/>
      <c r="C72" s="79"/>
      <c r="D72" s="80"/>
      <c r="E72" s="80"/>
      <c r="F72" s="81"/>
      <c r="G72" s="81"/>
      <c r="H72" s="81"/>
      <c r="I72" s="92"/>
      <c r="J72" s="43"/>
      <c r="K72" s="106" t="str">
        <f>IF($R72="x1",IF($I72=Basisblatt!$A$60,Basisblatt!$A$85,Basisblatt!$A$84),"")</f>
        <v/>
      </c>
      <c r="L72" s="81"/>
      <c r="M72" s="81"/>
      <c r="N72" s="83"/>
      <c r="O72" s="43"/>
      <c r="P72" s="106" t="str">
        <f>IF(AND($R72="x1",$K72=Basisblatt!$A$85),IF(OR($L72=Basisblatt!$A$38,AND('Modernisierung 3.2.4'!$M72&lt;&gt;"",'Modernisierung 3.2.4'!$M72&lt;='Modernisierung 3.2.4'!$U72),'Modernisierung 3.2.4'!$N72=Basisblatt!$A100)=TRUE,"ja","nein"),"")</f>
        <v/>
      </c>
      <c r="Q72" s="157"/>
      <c r="R72" s="102" t="str">
        <f t="shared" si="0"/>
        <v>x2</v>
      </c>
      <c r="S72" s="53"/>
      <c r="T72" s="40"/>
      <c r="U72" s="139" t="str">
        <f>IF(AND($R72="x1",$K72=Basisblatt!$A$85),VLOOKUP('EMob_Segmente 3.2.5_3.2.6'!$F72,Basisblatt!$A$2:$B$5,2,FALSE),"")</f>
        <v/>
      </c>
    </row>
    <row r="73" spans="1:21" ht="15.75" thickBot="1" x14ac:dyDescent="0.3">
      <c r="A73" s="121" t="str">
        <f>IF($R73="x2","",IF($R73="x1",IF(OR($K73=Basisblatt!$A$84,$P73="ja"),"ja","nein"),"N/A"))</f>
        <v/>
      </c>
      <c r="B73" s="40"/>
      <c r="C73" s="79"/>
      <c r="D73" s="80"/>
      <c r="E73" s="80"/>
      <c r="F73" s="81"/>
      <c r="G73" s="81"/>
      <c r="H73" s="81"/>
      <c r="I73" s="92"/>
      <c r="J73" s="43"/>
      <c r="K73" s="106" t="str">
        <f>IF($R73="x1",IF($I73=Basisblatt!$A$60,Basisblatt!$A$85,Basisblatt!$A$84),"")</f>
        <v/>
      </c>
      <c r="L73" s="81"/>
      <c r="M73" s="81"/>
      <c r="N73" s="83"/>
      <c r="O73" s="43"/>
      <c r="P73" s="106" t="str">
        <f>IF(AND($R73="x1",$K73=Basisblatt!$A$85),IF(OR($L73=Basisblatt!$A$38,AND('Modernisierung 3.2.4'!$M73&lt;&gt;"",'Modernisierung 3.2.4'!$M73&lt;='Modernisierung 3.2.4'!$U73),'Modernisierung 3.2.4'!$N73=Basisblatt!$A101)=TRUE,"ja","nein"),"")</f>
        <v/>
      </c>
      <c r="Q73" s="157"/>
      <c r="R73" s="102" t="str">
        <f t="shared" si="0"/>
        <v>x2</v>
      </c>
      <c r="S73" s="53"/>
      <c r="T73" s="40"/>
      <c r="U73" s="139" t="str">
        <f>IF(AND($R73="x1",$K73=Basisblatt!$A$85),VLOOKUP('EMob_Segmente 3.2.5_3.2.6'!$F73,Basisblatt!$A$2:$B$5,2,FALSE),"")</f>
        <v/>
      </c>
    </row>
    <row r="74" spans="1:21" ht="15.75" thickBot="1" x14ac:dyDescent="0.3">
      <c r="A74" s="121" t="str">
        <f>IF($R74="x2","",IF($R74="x1",IF(OR($K74=Basisblatt!$A$84,$P74="ja"),"ja","nein"),"N/A"))</f>
        <v/>
      </c>
      <c r="B74" s="40"/>
      <c r="C74" s="79"/>
      <c r="D74" s="80"/>
      <c r="E74" s="80"/>
      <c r="F74" s="81"/>
      <c r="G74" s="81"/>
      <c r="H74" s="81"/>
      <c r="I74" s="92"/>
      <c r="J74" s="43"/>
      <c r="K74" s="106" t="str">
        <f>IF($R74="x1",IF($I74=Basisblatt!$A$60,Basisblatt!$A$85,Basisblatt!$A$84),"")</f>
        <v/>
      </c>
      <c r="L74" s="81"/>
      <c r="M74" s="81"/>
      <c r="N74" s="83"/>
      <c r="O74" s="43"/>
      <c r="P74" s="106" t="str">
        <f>IF(AND($R74="x1",$K74=Basisblatt!$A$85),IF(OR($L74=Basisblatt!$A$38,AND('Modernisierung 3.2.4'!$M74&lt;&gt;"",'Modernisierung 3.2.4'!$M74&lt;='Modernisierung 3.2.4'!$U74),'Modernisierung 3.2.4'!$N74=Basisblatt!$A102)=TRUE,"ja","nein"),"")</f>
        <v/>
      </c>
      <c r="Q74" s="157"/>
      <c r="R74" s="102" t="str">
        <f t="shared" si="0"/>
        <v>x2</v>
      </c>
      <c r="S74" s="53"/>
      <c r="T74" s="40"/>
      <c r="U74" s="139" t="str">
        <f>IF(AND($R74="x1",$K74=Basisblatt!$A$85),VLOOKUP('EMob_Segmente 3.2.5_3.2.6'!$F74,Basisblatt!$A$2:$B$5,2,FALSE),"")</f>
        <v/>
      </c>
    </row>
    <row r="75" spans="1:21" ht="15.75" thickBot="1" x14ac:dyDescent="0.3">
      <c r="A75" s="121" t="str">
        <f>IF($R75="x2","",IF($R75="x1",IF(OR($K75=Basisblatt!$A$84,$P75="ja"),"ja","nein"),"N/A"))</f>
        <v/>
      </c>
      <c r="B75" s="40"/>
      <c r="C75" s="79"/>
      <c r="D75" s="80"/>
      <c r="E75" s="80"/>
      <c r="F75" s="81"/>
      <c r="G75" s="81"/>
      <c r="H75" s="81"/>
      <c r="I75" s="92"/>
      <c r="J75" s="43"/>
      <c r="K75" s="106" t="str">
        <f>IF($R75="x1",IF($I75=Basisblatt!$A$60,Basisblatt!$A$85,Basisblatt!$A$84),"")</f>
        <v/>
      </c>
      <c r="L75" s="81"/>
      <c r="M75" s="81"/>
      <c r="N75" s="83"/>
      <c r="O75" s="43"/>
      <c r="P75" s="106" t="str">
        <f>IF(AND($R75="x1",$K75=Basisblatt!$A$85),IF(OR($L75=Basisblatt!$A$38,AND('Modernisierung 3.2.4'!$M75&lt;&gt;"",'Modernisierung 3.2.4'!$M75&lt;='Modernisierung 3.2.4'!$U75),'Modernisierung 3.2.4'!$N75=Basisblatt!$A103)=TRUE,"ja","nein"),"")</f>
        <v/>
      </c>
      <c r="Q75" s="157"/>
      <c r="R75" s="102" t="str">
        <f t="shared" si="0"/>
        <v>x2</v>
      </c>
      <c r="S75" s="53"/>
      <c r="T75" s="40"/>
      <c r="U75" s="139" t="str">
        <f>IF(AND($R75="x1",$K75=Basisblatt!$A$85),VLOOKUP('EMob_Segmente 3.2.5_3.2.6'!$F75,Basisblatt!$A$2:$B$5,2,FALSE),"")</f>
        <v/>
      </c>
    </row>
    <row r="76" spans="1:21" ht="15.75" thickBot="1" x14ac:dyDescent="0.3">
      <c r="A76" s="121" t="str">
        <f>IF($R76="x2","",IF($R76="x1",IF(OR($K76=Basisblatt!$A$84,$P76="ja"),"ja","nein"),"N/A"))</f>
        <v/>
      </c>
      <c r="B76" s="40"/>
      <c r="C76" s="79"/>
      <c r="D76" s="80"/>
      <c r="E76" s="80"/>
      <c r="F76" s="81"/>
      <c r="G76" s="81"/>
      <c r="H76" s="81"/>
      <c r="I76" s="92"/>
      <c r="J76" s="43"/>
      <c r="K76" s="106" t="str">
        <f>IF($R76="x1",IF($I76=Basisblatt!$A$60,Basisblatt!$A$85,Basisblatt!$A$84),"")</f>
        <v/>
      </c>
      <c r="L76" s="81"/>
      <c r="M76" s="81"/>
      <c r="N76" s="83"/>
      <c r="O76" s="43"/>
      <c r="P76" s="106" t="str">
        <f>IF(AND($R76="x1",$K76=Basisblatt!$A$85),IF(OR($L76=Basisblatt!$A$38,AND('Modernisierung 3.2.4'!$M76&lt;&gt;"",'Modernisierung 3.2.4'!$M76&lt;='Modernisierung 3.2.4'!$U76),'Modernisierung 3.2.4'!$N76=Basisblatt!$A104)=TRUE,"ja","nein"),"")</f>
        <v/>
      </c>
      <c r="Q76" s="157"/>
      <c r="R76" s="102" t="str">
        <f t="shared" si="0"/>
        <v>x2</v>
      </c>
      <c r="S76" s="53"/>
      <c r="T76" s="40"/>
      <c r="U76" s="139" t="str">
        <f>IF(AND($R76="x1",$K76=Basisblatt!$A$85),VLOOKUP('EMob_Segmente 3.2.5_3.2.6'!$F76,Basisblatt!$A$2:$B$5,2,FALSE),"")</f>
        <v/>
      </c>
    </row>
    <row r="77" spans="1:21" ht="15.75" thickBot="1" x14ac:dyDescent="0.3">
      <c r="A77" s="121" t="str">
        <f>IF($R77="x2","",IF($R77="x1",IF(OR($K77=Basisblatt!$A$84,$P77="ja"),"ja","nein"),"N/A"))</f>
        <v/>
      </c>
      <c r="B77" s="40"/>
      <c r="C77" s="79"/>
      <c r="D77" s="80"/>
      <c r="E77" s="80"/>
      <c r="F77" s="81"/>
      <c r="G77" s="81"/>
      <c r="H77" s="81"/>
      <c r="I77" s="92"/>
      <c r="J77" s="43"/>
      <c r="K77" s="106" t="str">
        <f>IF($R77="x1",IF($I77=Basisblatt!$A$60,Basisblatt!$A$85,Basisblatt!$A$84),"")</f>
        <v/>
      </c>
      <c r="L77" s="81"/>
      <c r="M77" s="81"/>
      <c r="N77" s="83"/>
      <c r="O77" s="43"/>
      <c r="P77" s="106" t="str">
        <f>IF(AND($R77="x1",$K77=Basisblatt!$A$85),IF(OR($L77=Basisblatt!$A$38,AND('Modernisierung 3.2.4'!$M77&lt;&gt;"",'Modernisierung 3.2.4'!$M77&lt;='Modernisierung 3.2.4'!$U77),'Modernisierung 3.2.4'!$N77=Basisblatt!$A105)=TRUE,"ja","nein"),"")</f>
        <v/>
      </c>
      <c r="Q77" s="157"/>
      <c r="R77" s="102" t="str">
        <f t="shared" si="0"/>
        <v>x2</v>
      </c>
      <c r="S77" s="53"/>
      <c r="T77" s="40"/>
      <c r="U77" s="139" t="str">
        <f>IF(AND($R77="x1",$K77=Basisblatt!$A$85),VLOOKUP('EMob_Segmente 3.2.5_3.2.6'!$F77,Basisblatt!$A$2:$B$5,2,FALSE),"")</f>
        <v/>
      </c>
    </row>
    <row r="78" spans="1:21" ht="15.75" thickBot="1" x14ac:dyDescent="0.3">
      <c r="A78" s="121" t="str">
        <f>IF($R78="x2","",IF($R78="x1",IF(OR($K78=Basisblatt!$A$84,$P78="ja"),"ja","nein"),"N/A"))</f>
        <v/>
      </c>
      <c r="B78" s="40"/>
      <c r="C78" s="79"/>
      <c r="D78" s="80"/>
      <c r="E78" s="80"/>
      <c r="F78" s="81"/>
      <c r="G78" s="81"/>
      <c r="H78" s="81"/>
      <c r="I78" s="92"/>
      <c r="J78" s="43"/>
      <c r="K78" s="106" t="str">
        <f>IF($R78="x1",IF($I78=Basisblatt!$A$60,Basisblatt!$A$85,Basisblatt!$A$84),"")</f>
        <v/>
      </c>
      <c r="L78" s="81"/>
      <c r="M78" s="81"/>
      <c r="N78" s="83"/>
      <c r="O78" s="43"/>
      <c r="P78" s="106" t="str">
        <f>IF(AND($R78="x1",$K78=Basisblatt!$A$85),IF(OR($L78=Basisblatt!$A$38,AND('Modernisierung 3.2.4'!$M78&lt;&gt;"",'Modernisierung 3.2.4'!$M78&lt;='Modernisierung 3.2.4'!$U78),'Modernisierung 3.2.4'!$N78=Basisblatt!$A106)=TRUE,"ja","nein"),"")</f>
        <v/>
      </c>
      <c r="Q78" s="157"/>
      <c r="R78" s="102" t="str">
        <f t="shared" si="0"/>
        <v>x2</v>
      </c>
      <c r="S78" s="53"/>
      <c r="T78" s="40"/>
      <c r="U78" s="139" t="str">
        <f>IF(AND($R78="x1",$K78=Basisblatt!$A$85),VLOOKUP('EMob_Segmente 3.2.5_3.2.6'!$F78,Basisblatt!$A$2:$B$5,2,FALSE),"")</f>
        <v/>
      </c>
    </row>
    <row r="79" spans="1:21" ht="15.75" thickBot="1" x14ac:dyDescent="0.3">
      <c r="A79" s="121" t="str">
        <f>IF($R79="x2","",IF($R79="x1",IF(OR($K79=Basisblatt!$A$84,$P79="ja"),"ja","nein"),"N/A"))</f>
        <v/>
      </c>
      <c r="B79" s="40"/>
      <c r="C79" s="79"/>
      <c r="D79" s="80"/>
      <c r="E79" s="80"/>
      <c r="F79" s="81"/>
      <c r="G79" s="81"/>
      <c r="H79" s="81"/>
      <c r="I79" s="92"/>
      <c r="J79" s="43"/>
      <c r="K79" s="106" t="str">
        <f>IF($R79="x1",IF($I79=Basisblatt!$A$60,Basisblatt!$A$85,Basisblatt!$A$84),"")</f>
        <v/>
      </c>
      <c r="L79" s="81"/>
      <c r="M79" s="81"/>
      <c r="N79" s="83"/>
      <c r="O79" s="43"/>
      <c r="P79" s="106" t="str">
        <f>IF(AND($R79="x1",$K79=Basisblatt!$A$85),IF(OR($L79=Basisblatt!$A$38,AND('Modernisierung 3.2.4'!$M79&lt;&gt;"",'Modernisierung 3.2.4'!$M79&lt;='Modernisierung 3.2.4'!$U79),'Modernisierung 3.2.4'!$N79=Basisblatt!$A107)=TRUE,"ja","nein"),"")</f>
        <v/>
      </c>
      <c r="Q79" s="157"/>
      <c r="R79" s="102" t="str">
        <f t="shared" si="0"/>
        <v>x2</v>
      </c>
      <c r="S79" s="53"/>
      <c r="T79" s="40"/>
      <c r="U79" s="139" t="str">
        <f>IF(AND($R79="x1",$K79=Basisblatt!$A$85),VLOOKUP('EMob_Segmente 3.2.5_3.2.6'!$F79,Basisblatt!$A$2:$B$5,2,FALSE),"")</f>
        <v/>
      </c>
    </row>
    <row r="80" spans="1:21" ht="15.75" thickBot="1" x14ac:dyDescent="0.3">
      <c r="A80" s="121" t="str">
        <f>IF($R80="x2","",IF($R80="x1",IF(OR($K80=Basisblatt!$A$84,$P80="ja"),"ja","nein"),"N/A"))</f>
        <v/>
      </c>
      <c r="B80" s="40"/>
      <c r="C80" s="79"/>
      <c r="D80" s="80"/>
      <c r="E80" s="80"/>
      <c r="F80" s="81"/>
      <c r="G80" s="81"/>
      <c r="H80" s="81"/>
      <c r="I80" s="92"/>
      <c r="J80" s="43"/>
      <c r="K80" s="106" t="str">
        <f>IF($R80="x1",IF($I80=Basisblatt!$A$60,Basisblatt!$A$85,Basisblatt!$A$84),"")</f>
        <v/>
      </c>
      <c r="L80" s="81"/>
      <c r="M80" s="81"/>
      <c r="N80" s="83"/>
      <c r="O80" s="43"/>
      <c r="P80" s="106" t="str">
        <f>IF(AND($R80="x1",$K80=Basisblatt!$A$85),IF(OR($L80=Basisblatt!$A$38,AND('Modernisierung 3.2.4'!$M80&lt;&gt;"",'Modernisierung 3.2.4'!$M80&lt;='Modernisierung 3.2.4'!$U80),'Modernisierung 3.2.4'!$N80=Basisblatt!$A108)=TRUE,"ja","nein"),"")</f>
        <v/>
      </c>
      <c r="Q80" s="157"/>
      <c r="R80" s="102" t="str">
        <f t="shared" si="0"/>
        <v>x2</v>
      </c>
      <c r="S80" s="53"/>
      <c r="T80" s="40"/>
      <c r="U80" s="139" t="str">
        <f>IF(AND($R80="x1",$K80=Basisblatt!$A$85),VLOOKUP('EMob_Segmente 3.2.5_3.2.6'!$F80,Basisblatt!$A$2:$B$5,2,FALSE),"")</f>
        <v/>
      </c>
    </row>
    <row r="81" spans="1:21" ht="15.75" thickBot="1" x14ac:dyDescent="0.3">
      <c r="A81" s="121" t="str">
        <f>IF($R81="x2","",IF($R81="x1",IF(OR($K81=Basisblatt!$A$84,$P81="ja"),"ja","nein"),"N/A"))</f>
        <v/>
      </c>
      <c r="B81" s="40"/>
      <c r="C81" s="79"/>
      <c r="D81" s="80"/>
      <c r="E81" s="80"/>
      <c r="F81" s="81"/>
      <c r="G81" s="81"/>
      <c r="H81" s="81"/>
      <c r="I81" s="92"/>
      <c r="J81" s="43"/>
      <c r="K81" s="106" t="str">
        <f>IF($R81="x1",IF($I81=Basisblatt!$A$60,Basisblatt!$A$85,Basisblatt!$A$84),"")</f>
        <v/>
      </c>
      <c r="L81" s="81"/>
      <c r="M81" s="81"/>
      <c r="N81" s="83"/>
      <c r="O81" s="43"/>
      <c r="P81" s="106" t="str">
        <f>IF(AND($R81="x1",$K81=Basisblatt!$A$85),IF(OR($L81=Basisblatt!$A$38,AND('Modernisierung 3.2.4'!$M81&lt;&gt;"",'Modernisierung 3.2.4'!$M81&lt;='Modernisierung 3.2.4'!$U81),'Modernisierung 3.2.4'!$N81=Basisblatt!$A109)=TRUE,"ja","nein"),"")</f>
        <v/>
      </c>
      <c r="Q81" s="157"/>
      <c r="R81" s="102" t="str">
        <f t="shared" ref="R81:R144" si="1">IF(COUNTA($C81:$I81)=7,"x1",IF(COUNTA($C81:$I81)=0,"x2","o"))</f>
        <v>x2</v>
      </c>
      <c r="S81" s="53"/>
      <c r="T81" s="40"/>
      <c r="U81" s="139" t="str">
        <f>IF(AND($R81="x1",$K81=Basisblatt!$A$85),VLOOKUP('EMob_Segmente 3.2.5_3.2.6'!$F81,Basisblatt!$A$2:$B$5,2,FALSE),"")</f>
        <v/>
      </c>
    </row>
    <row r="82" spans="1:21" ht="15.75" thickBot="1" x14ac:dyDescent="0.3">
      <c r="A82" s="121" t="str">
        <f>IF($R82="x2","",IF($R82="x1",IF(OR($K82=Basisblatt!$A$84,$P82="ja"),"ja","nein"),"N/A"))</f>
        <v/>
      </c>
      <c r="B82" s="40"/>
      <c r="C82" s="79"/>
      <c r="D82" s="80"/>
      <c r="E82" s="80"/>
      <c r="F82" s="81"/>
      <c r="G82" s="81"/>
      <c r="H82" s="81"/>
      <c r="I82" s="92"/>
      <c r="J82" s="43"/>
      <c r="K82" s="106" t="str">
        <f>IF($R82="x1",IF($I82=Basisblatt!$A$60,Basisblatt!$A$85,Basisblatt!$A$84),"")</f>
        <v/>
      </c>
      <c r="L82" s="81"/>
      <c r="M82" s="81"/>
      <c r="N82" s="83"/>
      <c r="O82" s="43"/>
      <c r="P82" s="106" t="str">
        <f>IF(AND($R82="x1",$K82=Basisblatt!$A$85),IF(OR($L82=Basisblatt!$A$38,AND('Modernisierung 3.2.4'!$M82&lt;&gt;"",'Modernisierung 3.2.4'!$M82&lt;='Modernisierung 3.2.4'!$U82),'Modernisierung 3.2.4'!$N82=Basisblatt!$A110)=TRUE,"ja","nein"),"")</f>
        <v/>
      </c>
      <c r="Q82" s="157"/>
      <c r="R82" s="102" t="str">
        <f t="shared" si="1"/>
        <v>x2</v>
      </c>
      <c r="S82" s="53"/>
      <c r="T82" s="40"/>
      <c r="U82" s="139" t="str">
        <f>IF(AND($R82="x1",$K82=Basisblatt!$A$85),VLOOKUP('EMob_Segmente 3.2.5_3.2.6'!$F82,Basisblatt!$A$2:$B$5,2,FALSE),"")</f>
        <v/>
      </c>
    </row>
    <row r="83" spans="1:21" ht="15.75" thickBot="1" x14ac:dyDescent="0.3">
      <c r="A83" s="121" t="str">
        <f>IF($R83="x2","",IF($R83="x1",IF(OR($K83=Basisblatt!$A$84,$P83="ja"),"ja","nein"),"N/A"))</f>
        <v/>
      </c>
      <c r="B83" s="40"/>
      <c r="C83" s="79"/>
      <c r="D83" s="80"/>
      <c r="E83" s="80"/>
      <c r="F83" s="81"/>
      <c r="G83" s="81"/>
      <c r="H83" s="81"/>
      <c r="I83" s="92"/>
      <c r="J83" s="43"/>
      <c r="K83" s="106" t="str">
        <f>IF($R83="x1",IF($I83=Basisblatt!$A$60,Basisblatt!$A$85,Basisblatt!$A$84),"")</f>
        <v/>
      </c>
      <c r="L83" s="81"/>
      <c r="M83" s="81"/>
      <c r="N83" s="83"/>
      <c r="O83" s="43"/>
      <c r="P83" s="106" t="str">
        <f>IF(AND($R83="x1",$K83=Basisblatt!$A$85),IF(OR($L83=Basisblatt!$A$38,AND('Modernisierung 3.2.4'!$M83&lt;&gt;"",'Modernisierung 3.2.4'!$M83&lt;='Modernisierung 3.2.4'!$U83),'Modernisierung 3.2.4'!$N83=Basisblatt!$A111)=TRUE,"ja","nein"),"")</f>
        <v/>
      </c>
      <c r="Q83" s="157"/>
      <c r="R83" s="102" t="str">
        <f t="shared" si="1"/>
        <v>x2</v>
      </c>
      <c r="S83" s="53"/>
      <c r="T83" s="40"/>
      <c r="U83" s="139" t="str">
        <f>IF(AND($R83="x1",$K83=Basisblatt!$A$85),VLOOKUP('EMob_Segmente 3.2.5_3.2.6'!$F83,Basisblatt!$A$2:$B$5,2,FALSE),"")</f>
        <v/>
      </c>
    </row>
    <row r="84" spans="1:21" ht="15.75" thickBot="1" x14ac:dyDescent="0.3">
      <c r="A84" s="121" t="str">
        <f>IF($R84="x2","",IF($R84="x1",IF(OR($K84=Basisblatt!$A$84,$P84="ja"),"ja","nein"),"N/A"))</f>
        <v/>
      </c>
      <c r="B84" s="40"/>
      <c r="C84" s="79"/>
      <c r="D84" s="80"/>
      <c r="E84" s="80"/>
      <c r="F84" s="81"/>
      <c r="G84" s="81"/>
      <c r="H84" s="81"/>
      <c r="I84" s="92"/>
      <c r="J84" s="43"/>
      <c r="K84" s="106" t="str">
        <f>IF($R84="x1",IF($I84=Basisblatt!$A$60,Basisblatt!$A$85,Basisblatt!$A$84),"")</f>
        <v/>
      </c>
      <c r="L84" s="81"/>
      <c r="M84" s="81"/>
      <c r="N84" s="83"/>
      <c r="O84" s="43"/>
      <c r="P84" s="106" t="str">
        <f>IF(AND($R84="x1",$K84=Basisblatt!$A$85),IF(OR($L84=Basisblatt!$A$38,AND('Modernisierung 3.2.4'!$M84&lt;&gt;"",'Modernisierung 3.2.4'!$M84&lt;='Modernisierung 3.2.4'!$U84),'Modernisierung 3.2.4'!$N84=Basisblatt!$A112)=TRUE,"ja","nein"),"")</f>
        <v/>
      </c>
      <c r="Q84" s="157"/>
      <c r="R84" s="102" t="str">
        <f t="shared" si="1"/>
        <v>x2</v>
      </c>
      <c r="S84" s="53"/>
      <c r="T84" s="40"/>
      <c r="U84" s="139" t="str">
        <f>IF(AND($R84="x1",$K84=Basisblatt!$A$85),VLOOKUP('EMob_Segmente 3.2.5_3.2.6'!$F84,Basisblatt!$A$2:$B$5,2,FALSE),"")</f>
        <v/>
      </c>
    </row>
    <row r="85" spans="1:21" ht="15.75" thickBot="1" x14ac:dyDescent="0.3">
      <c r="A85" s="121" t="str">
        <f>IF($R85="x2","",IF($R85="x1",IF(OR($K85=Basisblatt!$A$84,$P85="ja"),"ja","nein"),"N/A"))</f>
        <v/>
      </c>
      <c r="B85" s="40"/>
      <c r="C85" s="79"/>
      <c r="D85" s="80"/>
      <c r="E85" s="80"/>
      <c r="F85" s="81"/>
      <c r="G85" s="81"/>
      <c r="H85" s="81"/>
      <c r="I85" s="92"/>
      <c r="J85" s="43"/>
      <c r="K85" s="106" t="str">
        <f>IF($R85="x1",IF($I85=Basisblatt!$A$60,Basisblatt!$A$85,Basisblatt!$A$84),"")</f>
        <v/>
      </c>
      <c r="L85" s="81"/>
      <c r="M85" s="81"/>
      <c r="N85" s="83"/>
      <c r="O85" s="43"/>
      <c r="P85" s="106" t="str">
        <f>IF(AND($R85="x1",$K85=Basisblatt!$A$85),IF(OR($L85=Basisblatt!$A$38,AND('Modernisierung 3.2.4'!$M85&lt;&gt;"",'Modernisierung 3.2.4'!$M85&lt;='Modernisierung 3.2.4'!$U85),'Modernisierung 3.2.4'!$N85=Basisblatt!$A113)=TRUE,"ja","nein"),"")</f>
        <v/>
      </c>
      <c r="Q85" s="157"/>
      <c r="R85" s="102" t="str">
        <f t="shared" si="1"/>
        <v>x2</v>
      </c>
      <c r="S85" s="53"/>
      <c r="T85" s="40"/>
      <c r="U85" s="139" t="str">
        <f>IF(AND($R85="x1",$K85=Basisblatt!$A$85),VLOOKUP('EMob_Segmente 3.2.5_3.2.6'!$F85,Basisblatt!$A$2:$B$5,2,FALSE),"")</f>
        <v/>
      </c>
    </row>
    <row r="86" spans="1:21" ht="15.75" thickBot="1" x14ac:dyDescent="0.3">
      <c r="A86" s="121" t="str">
        <f>IF($R86="x2","",IF($R86="x1",IF(OR($K86=Basisblatt!$A$84,$P86="ja"),"ja","nein"),"N/A"))</f>
        <v/>
      </c>
      <c r="B86" s="40"/>
      <c r="C86" s="79"/>
      <c r="D86" s="80"/>
      <c r="E86" s="80"/>
      <c r="F86" s="81"/>
      <c r="G86" s="81"/>
      <c r="H86" s="81"/>
      <c r="I86" s="92"/>
      <c r="J86" s="43"/>
      <c r="K86" s="106" t="str">
        <f>IF($R86="x1",IF($I86=Basisblatt!$A$60,Basisblatt!$A$85,Basisblatt!$A$84),"")</f>
        <v/>
      </c>
      <c r="L86" s="81"/>
      <c r="M86" s="81"/>
      <c r="N86" s="83"/>
      <c r="O86" s="43"/>
      <c r="P86" s="106" t="str">
        <f>IF(AND($R86="x1",$K86=Basisblatt!$A$85),IF(OR($L86=Basisblatt!$A$38,AND('Modernisierung 3.2.4'!$M86&lt;&gt;"",'Modernisierung 3.2.4'!$M86&lt;='Modernisierung 3.2.4'!$U86),'Modernisierung 3.2.4'!$N86=Basisblatt!$A114)=TRUE,"ja","nein"),"")</f>
        <v/>
      </c>
      <c r="Q86" s="157"/>
      <c r="R86" s="102" t="str">
        <f t="shared" si="1"/>
        <v>x2</v>
      </c>
      <c r="S86" s="53"/>
      <c r="T86" s="40"/>
      <c r="U86" s="139" t="str">
        <f>IF(AND($R86="x1",$K86=Basisblatt!$A$85),VLOOKUP('EMob_Segmente 3.2.5_3.2.6'!$F86,Basisblatt!$A$2:$B$5,2,FALSE),"")</f>
        <v/>
      </c>
    </row>
    <row r="87" spans="1:21" ht="15.75" thickBot="1" x14ac:dyDescent="0.3">
      <c r="A87" s="121" t="str">
        <f>IF($R87="x2","",IF($R87="x1",IF(OR($K87=Basisblatt!$A$84,$P87="ja"),"ja","nein"),"N/A"))</f>
        <v/>
      </c>
      <c r="B87" s="40"/>
      <c r="C87" s="79"/>
      <c r="D87" s="80"/>
      <c r="E87" s="80"/>
      <c r="F87" s="81"/>
      <c r="G87" s="81"/>
      <c r="H87" s="81"/>
      <c r="I87" s="92"/>
      <c r="J87" s="43"/>
      <c r="K87" s="106" t="str">
        <f>IF($R87="x1",IF($I87=Basisblatt!$A$60,Basisblatt!$A$85,Basisblatt!$A$84),"")</f>
        <v/>
      </c>
      <c r="L87" s="81"/>
      <c r="M87" s="81"/>
      <c r="N87" s="83"/>
      <c r="O87" s="43"/>
      <c r="P87" s="106" t="str">
        <f>IF(AND($R87="x1",$K87=Basisblatt!$A$85),IF(OR($L87=Basisblatt!$A$38,AND('Modernisierung 3.2.4'!$M87&lt;&gt;"",'Modernisierung 3.2.4'!$M87&lt;='Modernisierung 3.2.4'!$U87),'Modernisierung 3.2.4'!$N87=Basisblatt!$A115)=TRUE,"ja","nein"),"")</f>
        <v/>
      </c>
      <c r="Q87" s="157"/>
      <c r="R87" s="102" t="str">
        <f t="shared" si="1"/>
        <v>x2</v>
      </c>
      <c r="S87" s="53"/>
      <c r="T87" s="40"/>
      <c r="U87" s="139" t="str">
        <f>IF(AND($R87="x1",$K87=Basisblatt!$A$85),VLOOKUP('EMob_Segmente 3.2.5_3.2.6'!$F87,Basisblatt!$A$2:$B$5,2,FALSE),"")</f>
        <v/>
      </c>
    </row>
    <row r="88" spans="1:21" ht="15.75" thickBot="1" x14ac:dyDescent="0.3">
      <c r="A88" s="121" t="str">
        <f>IF($R88="x2","",IF($R88="x1",IF(OR($K88=Basisblatt!$A$84,$P88="ja"),"ja","nein"),"N/A"))</f>
        <v/>
      </c>
      <c r="B88" s="40"/>
      <c r="C88" s="79"/>
      <c r="D88" s="80"/>
      <c r="E88" s="80"/>
      <c r="F88" s="81"/>
      <c r="G88" s="81"/>
      <c r="H88" s="81"/>
      <c r="I88" s="92"/>
      <c r="J88" s="43"/>
      <c r="K88" s="106" t="str">
        <f>IF($R88="x1",IF($I88=Basisblatt!$A$60,Basisblatt!$A$85,Basisblatt!$A$84),"")</f>
        <v/>
      </c>
      <c r="L88" s="81"/>
      <c r="M88" s="81"/>
      <c r="N88" s="83"/>
      <c r="O88" s="43"/>
      <c r="P88" s="106" t="str">
        <f>IF(AND($R88="x1",$K88=Basisblatt!$A$85),IF(OR($L88=Basisblatt!$A$38,AND('Modernisierung 3.2.4'!$M88&lt;&gt;"",'Modernisierung 3.2.4'!$M88&lt;='Modernisierung 3.2.4'!$U88),'Modernisierung 3.2.4'!$N88=Basisblatt!$A116)=TRUE,"ja","nein"),"")</f>
        <v/>
      </c>
      <c r="Q88" s="157"/>
      <c r="R88" s="102" t="str">
        <f t="shared" si="1"/>
        <v>x2</v>
      </c>
      <c r="S88" s="53"/>
      <c r="T88" s="40"/>
      <c r="U88" s="139" t="str">
        <f>IF(AND($R88="x1",$K88=Basisblatt!$A$85),VLOOKUP('EMob_Segmente 3.2.5_3.2.6'!$F88,Basisblatt!$A$2:$B$5,2,FALSE),"")</f>
        <v/>
      </c>
    </row>
    <row r="89" spans="1:21" ht="15.75" thickBot="1" x14ac:dyDescent="0.3">
      <c r="A89" s="121" t="str">
        <f>IF($R89="x2","",IF($R89="x1",IF(OR($K89=Basisblatt!$A$84,$P89="ja"),"ja","nein"),"N/A"))</f>
        <v/>
      </c>
      <c r="B89" s="40"/>
      <c r="C89" s="79"/>
      <c r="D89" s="80"/>
      <c r="E89" s="80"/>
      <c r="F89" s="81"/>
      <c r="G89" s="81"/>
      <c r="H89" s="81"/>
      <c r="I89" s="92"/>
      <c r="J89" s="43"/>
      <c r="K89" s="106" t="str">
        <f>IF($R89="x1",IF($I89=Basisblatt!$A$60,Basisblatt!$A$85,Basisblatt!$A$84),"")</f>
        <v/>
      </c>
      <c r="L89" s="81"/>
      <c r="M89" s="81"/>
      <c r="N89" s="83"/>
      <c r="O89" s="43"/>
      <c r="P89" s="106" t="str">
        <f>IF(AND($R89="x1",$K89=Basisblatt!$A$85),IF(OR($L89=Basisblatt!$A$38,AND('Modernisierung 3.2.4'!$M89&lt;&gt;"",'Modernisierung 3.2.4'!$M89&lt;='Modernisierung 3.2.4'!$U89),'Modernisierung 3.2.4'!$N89=Basisblatt!$A117)=TRUE,"ja","nein"),"")</f>
        <v/>
      </c>
      <c r="Q89" s="157"/>
      <c r="R89" s="102" t="str">
        <f t="shared" si="1"/>
        <v>x2</v>
      </c>
      <c r="S89" s="53"/>
      <c r="T89" s="40"/>
      <c r="U89" s="139" t="str">
        <f>IF(AND($R89="x1",$K89=Basisblatt!$A$85),VLOOKUP('EMob_Segmente 3.2.5_3.2.6'!$F89,Basisblatt!$A$2:$B$5,2,FALSE),"")</f>
        <v/>
      </c>
    </row>
    <row r="90" spans="1:21" ht="15.75" thickBot="1" x14ac:dyDescent="0.3">
      <c r="A90" s="121" t="str">
        <f>IF($R90="x2","",IF($R90="x1",IF(OR($K90=Basisblatt!$A$84,$P90="ja"),"ja","nein"),"N/A"))</f>
        <v/>
      </c>
      <c r="B90" s="40"/>
      <c r="C90" s="79"/>
      <c r="D90" s="80"/>
      <c r="E90" s="80"/>
      <c r="F90" s="81"/>
      <c r="G90" s="81"/>
      <c r="H90" s="81"/>
      <c r="I90" s="92"/>
      <c r="J90" s="43"/>
      <c r="K90" s="106" t="str">
        <f>IF($R90="x1",IF($I90=Basisblatt!$A$60,Basisblatt!$A$85,Basisblatt!$A$84),"")</f>
        <v/>
      </c>
      <c r="L90" s="81"/>
      <c r="M90" s="81"/>
      <c r="N90" s="83"/>
      <c r="O90" s="43"/>
      <c r="P90" s="106" t="str">
        <f>IF(AND($R90="x1",$K90=Basisblatt!$A$85),IF(OR($L90=Basisblatt!$A$38,AND('Modernisierung 3.2.4'!$M90&lt;&gt;"",'Modernisierung 3.2.4'!$M90&lt;='Modernisierung 3.2.4'!$U90),'Modernisierung 3.2.4'!$N90=Basisblatt!$A118)=TRUE,"ja","nein"),"")</f>
        <v/>
      </c>
      <c r="Q90" s="157"/>
      <c r="R90" s="102" t="str">
        <f t="shared" si="1"/>
        <v>x2</v>
      </c>
      <c r="S90" s="53"/>
      <c r="T90" s="40"/>
      <c r="U90" s="139" t="str">
        <f>IF(AND($R90="x1",$K90=Basisblatt!$A$85),VLOOKUP('EMob_Segmente 3.2.5_3.2.6'!$F90,Basisblatt!$A$2:$B$5,2,FALSE),"")</f>
        <v/>
      </c>
    </row>
    <row r="91" spans="1:21" ht="15.75" thickBot="1" x14ac:dyDescent="0.3">
      <c r="A91" s="121" t="str">
        <f>IF($R91="x2","",IF($R91="x1",IF(OR($K91=Basisblatt!$A$84,$P91="ja"),"ja","nein"),"N/A"))</f>
        <v/>
      </c>
      <c r="B91" s="40"/>
      <c r="C91" s="79"/>
      <c r="D91" s="80"/>
      <c r="E91" s="80"/>
      <c r="F91" s="81"/>
      <c r="G91" s="81"/>
      <c r="H91" s="81"/>
      <c r="I91" s="92"/>
      <c r="J91" s="43"/>
      <c r="K91" s="106" t="str">
        <f>IF($R91="x1",IF($I91=Basisblatt!$A$60,Basisblatt!$A$85,Basisblatt!$A$84),"")</f>
        <v/>
      </c>
      <c r="L91" s="81"/>
      <c r="M91" s="81"/>
      <c r="N91" s="83"/>
      <c r="O91" s="43"/>
      <c r="P91" s="106" t="str">
        <f>IF(AND($R91="x1",$K91=Basisblatt!$A$85),IF(OR($L91=Basisblatt!$A$38,AND('Modernisierung 3.2.4'!$M91&lt;&gt;"",'Modernisierung 3.2.4'!$M91&lt;='Modernisierung 3.2.4'!$U91),'Modernisierung 3.2.4'!$N91=Basisblatt!$A119)=TRUE,"ja","nein"),"")</f>
        <v/>
      </c>
      <c r="Q91" s="157"/>
      <c r="R91" s="102" t="str">
        <f t="shared" si="1"/>
        <v>x2</v>
      </c>
      <c r="S91" s="53"/>
      <c r="T91" s="40"/>
      <c r="U91" s="139" t="str">
        <f>IF(AND($R91="x1",$K91=Basisblatt!$A$85),VLOOKUP('EMob_Segmente 3.2.5_3.2.6'!$F91,Basisblatt!$A$2:$B$5,2,FALSE),"")</f>
        <v/>
      </c>
    </row>
    <row r="92" spans="1:21" ht="15.75" thickBot="1" x14ac:dyDescent="0.3">
      <c r="A92" s="121" t="str">
        <f>IF($R92="x2","",IF($R92="x1",IF(OR($K92=Basisblatt!$A$84,$P92="ja"),"ja","nein"),"N/A"))</f>
        <v/>
      </c>
      <c r="B92" s="40"/>
      <c r="C92" s="79"/>
      <c r="D92" s="80"/>
      <c r="E92" s="80"/>
      <c r="F92" s="81"/>
      <c r="G92" s="81"/>
      <c r="H92" s="81"/>
      <c r="I92" s="92"/>
      <c r="J92" s="43"/>
      <c r="K92" s="106" t="str">
        <f>IF($R92="x1",IF($I92=Basisblatt!$A$60,Basisblatt!$A$85,Basisblatt!$A$84),"")</f>
        <v/>
      </c>
      <c r="L92" s="81"/>
      <c r="M92" s="81"/>
      <c r="N92" s="83"/>
      <c r="O92" s="43"/>
      <c r="P92" s="106" t="str">
        <f>IF(AND($R92="x1",$K92=Basisblatt!$A$85),IF(OR($L92=Basisblatt!$A$38,AND('Modernisierung 3.2.4'!$M92&lt;&gt;"",'Modernisierung 3.2.4'!$M92&lt;='Modernisierung 3.2.4'!$U92),'Modernisierung 3.2.4'!$N92=Basisblatt!$A120)=TRUE,"ja","nein"),"")</f>
        <v/>
      </c>
      <c r="Q92" s="157"/>
      <c r="R92" s="102" t="str">
        <f t="shared" si="1"/>
        <v>x2</v>
      </c>
      <c r="S92" s="53"/>
      <c r="T92" s="40"/>
      <c r="U92" s="139" t="str">
        <f>IF(AND($R92="x1",$K92=Basisblatt!$A$85),VLOOKUP('EMob_Segmente 3.2.5_3.2.6'!$F92,Basisblatt!$A$2:$B$5,2,FALSE),"")</f>
        <v/>
      </c>
    </row>
    <row r="93" spans="1:21" ht="15.75" thickBot="1" x14ac:dyDescent="0.3">
      <c r="A93" s="121" t="str">
        <f>IF($R93="x2","",IF($R93="x1",IF(OR($K93=Basisblatt!$A$84,$P93="ja"),"ja","nein"),"N/A"))</f>
        <v/>
      </c>
      <c r="B93" s="40"/>
      <c r="C93" s="79"/>
      <c r="D93" s="80"/>
      <c r="E93" s="80"/>
      <c r="F93" s="81"/>
      <c r="G93" s="81"/>
      <c r="H93" s="81"/>
      <c r="I93" s="92"/>
      <c r="J93" s="43"/>
      <c r="K93" s="106" t="str">
        <f>IF($R93="x1",IF($I93=Basisblatt!$A$60,Basisblatt!$A$85,Basisblatt!$A$84),"")</f>
        <v/>
      </c>
      <c r="L93" s="81"/>
      <c r="M93" s="81"/>
      <c r="N93" s="83"/>
      <c r="O93" s="43"/>
      <c r="P93" s="106" t="str">
        <f>IF(AND($R93="x1",$K93=Basisblatt!$A$85),IF(OR($L93=Basisblatt!$A$38,AND('Modernisierung 3.2.4'!$M93&lt;&gt;"",'Modernisierung 3.2.4'!$M93&lt;='Modernisierung 3.2.4'!$U93),'Modernisierung 3.2.4'!$N93=Basisblatt!$A121)=TRUE,"ja","nein"),"")</f>
        <v/>
      </c>
      <c r="Q93" s="157"/>
      <c r="R93" s="102" t="str">
        <f t="shared" si="1"/>
        <v>x2</v>
      </c>
      <c r="S93" s="53"/>
      <c r="T93" s="40"/>
      <c r="U93" s="139" t="str">
        <f>IF(AND($R93="x1",$K93=Basisblatt!$A$85),VLOOKUP('EMob_Segmente 3.2.5_3.2.6'!$F93,Basisblatt!$A$2:$B$5,2,FALSE),"")</f>
        <v/>
      </c>
    </row>
    <row r="94" spans="1:21" ht="15.75" thickBot="1" x14ac:dyDescent="0.3">
      <c r="A94" s="121" t="str">
        <f>IF($R94="x2","",IF($R94="x1",IF(OR($K94=Basisblatt!$A$84,$P94="ja"),"ja","nein"),"N/A"))</f>
        <v/>
      </c>
      <c r="B94" s="40"/>
      <c r="C94" s="79"/>
      <c r="D94" s="80"/>
      <c r="E94" s="80"/>
      <c r="F94" s="81"/>
      <c r="G94" s="81"/>
      <c r="H94" s="81"/>
      <c r="I94" s="92"/>
      <c r="J94" s="43"/>
      <c r="K94" s="106" t="str">
        <f>IF($R94="x1",IF($I94=Basisblatt!$A$60,Basisblatt!$A$85,Basisblatt!$A$84),"")</f>
        <v/>
      </c>
      <c r="L94" s="81"/>
      <c r="M94" s="81"/>
      <c r="N94" s="83"/>
      <c r="O94" s="43"/>
      <c r="P94" s="106" t="str">
        <f>IF(AND($R94="x1",$K94=Basisblatt!$A$85),IF(OR($L94=Basisblatt!$A$38,AND('Modernisierung 3.2.4'!$M94&lt;&gt;"",'Modernisierung 3.2.4'!$M94&lt;='Modernisierung 3.2.4'!$U94),'Modernisierung 3.2.4'!$N94=Basisblatt!$A122)=TRUE,"ja","nein"),"")</f>
        <v/>
      </c>
      <c r="Q94" s="157"/>
      <c r="R94" s="102" t="str">
        <f t="shared" si="1"/>
        <v>x2</v>
      </c>
      <c r="S94" s="53"/>
      <c r="T94" s="40"/>
      <c r="U94" s="139" t="str">
        <f>IF(AND($R94="x1",$K94=Basisblatt!$A$85),VLOOKUP('EMob_Segmente 3.2.5_3.2.6'!$F94,Basisblatt!$A$2:$B$5,2,FALSE),"")</f>
        <v/>
      </c>
    </row>
    <row r="95" spans="1:21" ht="15.75" thickBot="1" x14ac:dyDescent="0.3">
      <c r="A95" s="121" t="str">
        <f>IF($R95="x2","",IF($R95="x1",IF(OR($K95=Basisblatt!$A$84,$P95="ja"),"ja","nein"),"N/A"))</f>
        <v/>
      </c>
      <c r="B95" s="40"/>
      <c r="C95" s="79"/>
      <c r="D95" s="80"/>
      <c r="E95" s="80"/>
      <c r="F95" s="81"/>
      <c r="G95" s="81"/>
      <c r="H95" s="81"/>
      <c r="I95" s="92"/>
      <c r="J95" s="43"/>
      <c r="K95" s="106" t="str">
        <f>IF($R95="x1",IF($I95=Basisblatt!$A$60,Basisblatt!$A$85,Basisblatt!$A$84),"")</f>
        <v/>
      </c>
      <c r="L95" s="81"/>
      <c r="M95" s="81"/>
      <c r="N95" s="83"/>
      <c r="O95" s="43"/>
      <c r="P95" s="106" t="str">
        <f>IF(AND($R95="x1",$K95=Basisblatt!$A$85),IF(OR($L95=Basisblatt!$A$38,AND('Modernisierung 3.2.4'!$M95&lt;&gt;"",'Modernisierung 3.2.4'!$M95&lt;='Modernisierung 3.2.4'!$U95),'Modernisierung 3.2.4'!$N95=Basisblatt!$A123)=TRUE,"ja","nein"),"")</f>
        <v/>
      </c>
      <c r="Q95" s="157"/>
      <c r="R95" s="102" t="str">
        <f t="shared" si="1"/>
        <v>x2</v>
      </c>
      <c r="S95" s="53"/>
      <c r="T95" s="40"/>
      <c r="U95" s="139" t="str">
        <f>IF(AND($R95="x1",$K95=Basisblatt!$A$85),VLOOKUP('EMob_Segmente 3.2.5_3.2.6'!$F95,Basisblatt!$A$2:$B$5,2,FALSE),"")</f>
        <v/>
      </c>
    </row>
    <row r="96" spans="1:21" ht="15.75" thickBot="1" x14ac:dyDescent="0.3">
      <c r="A96" s="121" t="str">
        <f>IF($R96="x2","",IF($R96="x1",IF(OR($K96=Basisblatt!$A$84,$P96="ja"),"ja","nein"),"N/A"))</f>
        <v/>
      </c>
      <c r="B96" s="40"/>
      <c r="C96" s="79"/>
      <c r="D96" s="80"/>
      <c r="E96" s="80"/>
      <c r="F96" s="81"/>
      <c r="G96" s="81"/>
      <c r="H96" s="81"/>
      <c r="I96" s="92"/>
      <c r="J96" s="43"/>
      <c r="K96" s="106" t="str">
        <f>IF($R96="x1",IF($I96=Basisblatt!$A$60,Basisblatt!$A$85,Basisblatt!$A$84),"")</f>
        <v/>
      </c>
      <c r="L96" s="81"/>
      <c r="M96" s="81"/>
      <c r="N96" s="83"/>
      <c r="O96" s="43"/>
      <c r="P96" s="106" t="str">
        <f>IF(AND($R96="x1",$K96=Basisblatt!$A$85),IF(OR($L96=Basisblatt!$A$38,AND('Modernisierung 3.2.4'!$M96&lt;&gt;"",'Modernisierung 3.2.4'!$M96&lt;='Modernisierung 3.2.4'!$U96),'Modernisierung 3.2.4'!$N96=Basisblatt!$A124)=TRUE,"ja","nein"),"")</f>
        <v/>
      </c>
      <c r="Q96" s="157"/>
      <c r="R96" s="102" t="str">
        <f t="shared" si="1"/>
        <v>x2</v>
      </c>
      <c r="S96" s="53"/>
      <c r="T96" s="40"/>
      <c r="U96" s="139" t="str">
        <f>IF(AND($R96="x1",$K96=Basisblatt!$A$85),VLOOKUP('EMob_Segmente 3.2.5_3.2.6'!$F96,Basisblatt!$A$2:$B$5,2,FALSE),"")</f>
        <v/>
      </c>
    </row>
    <row r="97" spans="1:21" ht="15.75" thickBot="1" x14ac:dyDescent="0.3">
      <c r="A97" s="121" t="str">
        <f>IF($R97="x2","",IF($R97="x1",IF(OR($K97=Basisblatt!$A$84,$P97="ja"),"ja","nein"),"N/A"))</f>
        <v/>
      </c>
      <c r="B97" s="40"/>
      <c r="C97" s="79"/>
      <c r="D97" s="80"/>
      <c r="E97" s="80"/>
      <c r="F97" s="81"/>
      <c r="G97" s="81"/>
      <c r="H97" s="81"/>
      <c r="I97" s="92"/>
      <c r="J97" s="43"/>
      <c r="K97" s="106" t="str">
        <f>IF($R97="x1",IF($I97=Basisblatt!$A$60,Basisblatt!$A$85,Basisblatt!$A$84),"")</f>
        <v/>
      </c>
      <c r="L97" s="81"/>
      <c r="M97" s="81"/>
      <c r="N97" s="83"/>
      <c r="O97" s="43"/>
      <c r="P97" s="106" t="str">
        <f>IF(AND($R97="x1",$K97=Basisblatt!$A$85),IF(OR($L97=Basisblatt!$A$38,AND('Modernisierung 3.2.4'!$M97&lt;&gt;"",'Modernisierung 3.2.4'!$M97&lt;='Modernisierung 3.2.4'!$U97),'Modernisierung 3.2.4'!$N97=Basisblatt!$A125)=TRUE,"ja","nein"),"")</f>
        <v/>
      </c>
      <c r="Q97" s="157"/>
      <c r="R97" s="102" t="str">
        <f t="shared" si="1"/>
        <v>x2</v>
      </c>
      <c r="S97" s="53"/>
      <c r="T97" s="40"/>
      <c r="U97" s="139" t="str">
        <f>IF(AND($R97="x1",$K97=Basisblatt!$A$85),VLOOKUP('EMob_Segmente 3.2.5_3.2.6'!$F97,Basisblatt!$A$2:$B$5,2,FALSE),"")</f>
        <v/>
      </c>
    </row>
    <row r="98" spans="1:21" ht="15.75" thickBot="1" x14ac:dyDescent="0.3">
      <c r="A98" s="121" t="str">
        <f>IF($R98="x2","",IF($R98="x1",IF(OR($K98=Basisblatt!$A$84,$P98="ja"),"ja","nein"),"N/A"))</f>
        <v/>
      </c>
      <c r="B98" s="40"/>
      <c r="C98" s="79"/>
      <c r="D98" s="80"/>
      <c r="E98" s="80"/>
      <c r="F98" s="81"/>
      <c r="G98" s="81"/>
      <c r="H98" s="81"/>
      <c r="I98" s="92"/>
      <c r="J98" s="43"/>
      <c r="K98" s="106" t="str">
        <f>IF($R98="x1",IF($I98=Basisblatt!$A$60,Basisblatt!$A$85,Basisblatt!$A$84),"")</f>
        <v/>
      </c>
      <c r="L98" s="81"/>
      <c r="M98" s="81"/>
      <c r="N98" s="83"/>
      <c r="O98" s="43"/>
      <c r="P98" s="106" t="str">
        <f>IF(AND($R98="x1",$K98=Basisblatt!$A$85),IF(OR($L98=Basisblatt!$A$38,AND('Modernisierung 3.2.4'!$M98&lt;&gt;"",'Modernisierung 3.2.4'!$M98&lt;='Modernisierung 3.2.4'!$U98),'Modernisierung 3.2.4'!$N98=Basisblatt!$A126)=TRUE,"ja","nein"),"")</f>
        <v/>
      </c>
      <c r="Q98" s="157"/>
      <c r="R98" s="102" t="str">
        <f t="shared" si="1"/>
        <v>x2</v>
      </c>
      <c r="S98" s="53"/>
      <c r="T98" s="40"/>
      <c r="U98" s="139" t="str">
        <f>IF(AND($R98="x1",$K98=Basisblatt!$A$85),VLOOKUP('EMob_Segmente 3.2.5_3.2.6'!$F98,Basisblatt!$A$2:$B$5,2,FALSE),"")</f>
        <v/>
      </c>
    </row>
    <row r="99" spans="1:21" ht="15.75" thickBot="1" x14ac:dyDescent="0.3">
      <c r="A99" s="121" t="str">
        <f>IF($R99="x2","",IF($R99="x1",IF(OR($K99=Basisblatt!$A$84,$P99="ja"),"ja","nein"),"N/A"))</f>
        <v/>
      </c>
      <c r="B99" s="40"/>
      <c r="C99" s="79"/>
      <c r="D99" s="80"/>
      <c r="E99" s="80"/>
      <c r="F99" s="81"/>
      <c r="G99" s="81"/>
      <c r="H99" s="81"/>
      <c r="I99" s="92"/>
      <c r="J99" s="43"/>
      <c r="K99" s="106" t="str">
        <f>IF($R99="x1",IF($I99=Basisblatt!$A$60,Basisblatt!$A$85,Basisblatt!$A$84),"")</f>
        <v/>
      </c>
      <c r="L99" s="81"/>
      <c r="M99" s="81"/>
      <c r="N99" s="83"/>
      <c r="O99" s="43"/>
      <c r="P99" s="106" t="str">
        <f>IF(AND($R99="x1",$K99=Basisblatt!$A$85),IF(OR($L99=Basisblatt!$A$38,AND('Modernisierung 3.2.4'!$M99&lt;&gt;"",'Modernisierung 3.2.4'!$M99&lt;='Modernisierung 3.2.4'!$U99),'Modernisierung 3.2.4'!$N99=Basisblatt!$A127)=TRUE,"ja","nein"),"")</f>
        <v/>
      </c>
      <c r="Q99" s="157"/>
      <c r="R99" s="102" t="str">
        <f t="shared" si="1"/>
        <v>x2</v>
      </c>
      <c r="S99" s="53"/>
      <c r="T99" s="40"/>
      <c r="U99" s="139" t="str">
        <f>IF(AND($R99="x1",$K99=Basisblatt!$A$85),VLOOKUP('EMob_Segmente 3.2.5_3.2.6'!$F99,Basisblatt!$A$2:$B$5,2,FALSE),"")</f>
        <v/>
      </c>
    </row>
    <row r="100" spans="1:21" ht="15.75" thickBot="1" x14ac:dyDescent="0.3">
      <c r="A100" s="121" t="str">
        <f>IF($R100="x2","",IF($R100="x1",IF(OR($K100=Basisblatt!$A$84,$P100="ja"),"ja","nein"),"N/A"))</f>
        <v/>
      </c>
      <c r="B100" s="40"/>
      <c r="C100" s="79"/>
      <c r="D100" s="80"/>
      <c r="E100" s="80"/>
      <c r="F100" s="81"/>
      <c r="G100" s="81"/>
      <c r="H100" s="81"/>
      <c r="I100" s="92"/>
      <c r="J100" s="43"/>
      <c r="K100" s="106" t="str">
        <f>IF($R100="x1",IF($I100=Basisblatt!$A$60,Basisblatt!$A$85,Basisblatt!$A$84),"")</f>
        <v/>
      </c>
      <c r="L100" s="81"/>
      <c r="M100" s="81"/>
      <c r="N100" s="83"/>
      <c r="O100" s="43"/>
      <c r="P100" s="106" t="str">
        <f>IF(AND($R100="x1",$K100=Basisblatt!$A$85),IF(OR($L100=Basisblatt!$A$38,AND('Modernisierung 3.2.4'!$M100&lt;&gt;"",'Modernisierung 3.2.4'!$M100&lt;='Modernisierung 3.2.4'!$U100),'Modernisierung 3.2.4'!$N100=Basisblatt!$A128)=TRUE,"ja","nein"),"")</f>
        <v/>
      </c>
      <c r="Q100" s="157"/>
      <c r="R100" s="102" t="str">
        <f t="shared" si="1"/>
        <v>x2</v>
      </c>
      <c r="S100" s="53"/>
      <c r="T100" s="40"/>
      <c r="U100" s="139" t="str">
        <f>IF(AND($R100="x1",$K100=Basisblatt!$A$85),VLOOKUP('EMob_Segmente 3.2.5_3.2.6'!$F100,Basisblatt!$A$2:$B$5,2,FALSE),"")</f>
        <v/>
      </c>
    </row>
    <row r="101" spans="1:21" ht="15.75" thickBot="1" x14ac:dyDescent="0.3">
      <c r="A101" s="121" t="str">
        <f>IF($R101="x2","",IF($R101="x1",IF(OR($K101=Basisblatt!$A$84,$P101="ja"),"ja","nein"),"N/A"))</f>
        <v/>
      </c>
      <c r="B101" s="40"/>
      <c r="C101" s="79"/>
      <c r="D101" s="80"/>
      <c r="E101" s="80"/>
      <c r="F101" s="81"/>
      <c r="G101" s="81"/>
      <c r="H101" s="81"/>
      <c r="I101" s="92"/>
      <c r="J101" s="43"/>
      <c r="K101" s="106" t="str">
        <f>IF($R101="x1",IF($I101=Basisblatt!$A$60,Basisblatt!$A$85,Basisblatt!$A$84),"")</f>
        <v/>
      </c>
      <c r="L101" s="81"/>
      <c r="M101" s="81"/>
      <c r="N101" s="83"/>
      <c r="O101" s="43"/>
      <c r="P101" s="106" t="str">
        <f>IF(AND($R101="x1",$K101=Basisblatt!$A$85),IF(OR($L101=Basisblatt!$A$38,AND('Modernisierung 3.2.4'!$M101&lt;&gt;"",'Modernisierung 3.2.4'!$M101&lt;='Modernisierung 3.2.4'!$U101),'Modernisierung 3.2.4'!$N101=Basisblatt!$A129)=TRUE,"ja","nein"),"")</f>
        <v/>
      </c>
      <c r="Q101" s="157"/>
      <c r="R101" s="102" t="str">
        <f t="shared" si="1"/>
        <v>x2</v>
      </c>
      <c r="S101" s="53"/>
      <c r="T101" s="40"/>
      <c r="U101" s="139" t="str">
        <f>IF(AND($R101="x1",$K101=Basisblatt!$A$85),VLOOKUP('EMob_Segmente 3.2.5_3.2.6'!$F101,Basisblatt!$A$2:$B$5,2,FALSE),"")</f>
        <v/>
      </c>
    </row>
    <row r="102" spans="1:21" ht="15.75" thickBot="1" x14ac:dyDescent="0.3">
      <c r="A102" s="121" t="str">
        <f>IF($R102="x2","",IF($R102="x1",IF(OR($K102=Basisblatt!$A$84,$P102="ja"),"ja","nein"),"N/A"))</f>
        <v/>
      </c>
      <c r="B102" s="40"/>
      <c r="C102" s="79"/>
      <c r="D102" s="80"/>
      <c r="E102" s="80"/>
      <c r="F102" s="81"/>
      <c r="G102" s="81"/>
      <c r="H102" s="81"/>
      <c r="I102" s="92"/>
      <c r="J102" s="43"/>
      <c r="K102" s="106" t="str">
        <f>IF($R102="x1",IF($I102=Basisblatt!$A$60,Basisblatt!$A$85,Basisblatt!$A$84),"")</f>
        <v/>
      </c>
      <c r="L102" s="81"/>
      <c r="M102" s="81"/>
      <c r="N102" s="83"/>
      <c r="O102" s="43"/>
      <c r="P102" s="106" t="str">
        <f>IF(AND($R102="x1",$K102=Basisblatt!$A$85),IF(OR($L102=Basisblatt!$A$38,AND('Modernisierung 3.2.4'!$M102&lt;&gt;"",'Modernisierung 3.2.4'!$M102&lt;='Modernisierung 3.2.4'!$U102),'Modernisierung 3.2.4'!$N102=Basisblatt!$A130)=TRUE,"ja","nein"),"")</f>
        <v/>
      </c>
      <c r="Q102" s="157"/>
      <c r="R102" s="102" t="str">
        <f t="shared" si="1"/>
        <v>x2</v>
      </c>
      <c r="S102" s="53"/>
      <c r="T102" s="40"/>
      <c r="U102" s="139" t="str">
        <f>IF(AND($R102="x1",$K102=Basisblatt!$A$85),VLOOKUP('EMob_Segmente 3.2.5_3.2.6'!$F102,Basisblatt!$A$2:$B$5,2,FALSE),"")</f>
        <v/>
      </c>
    </row>
    <row r="103" spans="1:21" ht="15.75" thickBot="1" x14ac:dyDescent="0.3">
      <c r="A103" s="121" t="str">
        <f>IF($R103="x2","",IF($R103="x1",IF(OR($K103=Basisblatt!$A$84,$P103="ja"),"ja","nein"),"N/A"))</f>
        <v/>
      </c>
      <c r="B103" s="40"/>
      <c r="C103" s="79"/>
      <c r="D103" s="80"/>
      <c r="E103" s="80"/>
      <c r="F103" s="81"/>
      <c r="G103" s="81"/>
      <c r="H103" s="81"/>
      <c r="I103" s="92"/>
      <c r="J103" s="43"/>
      <c r="K103" s="106" t="str">
        <f>IF($R103="x1",IF($I103=Basisblatt!$A$60,Basisblatt!$A$85,Basisblatt!$A$84),"")</f>
        <v/>
      </c>
      <c r="L103" s="81"/>
      <c r="M103" s="81"/>
      <c r="N103" s="83"/>
      <c r="O103" s="43"/>
      <c r="P103" s="106" t="str">
        <f>IF(AND($R103="x1",$K103=Basisblatt!$A$85),IF(OR($L103=Basisblatt!$A$38,AND('Modernisierung 3.2.4'!$M103&lt;&gt;"",'Modernisierung 3.2.4'!$M103&lt;='Modernisierung 3.2.4'!$U103),'Modernisierung 3.2.4'!$N103=Basisblatt!$A131)=TRUE,"ja","nein"),"")</f>
        <v/>
      </c>
      <c r="Q103" s="157"/>
      <c r="R103" s="102" t="str">
        <f t="shared" si="1"/>
        <v>x2</v>
      </c>
      <c r="S103" s="53"/>
      <c r="T103" s="40"/>
      <c r="U103" s="139" t="str">
        <f>IF(AND($R103="x1",$K103=Basisblatt!$A$85),VLOOKUP('EMob_Segmente 3.2.5_3.2.6'!$F103,Basisblatt!$A$2:$B$5,2,FALSE),"")</f>
        <v/>
      </c>
    </row>
    <row r="104" spans="1:21" ht="15.75" thickBot="1" x14ac:dyDescent="0.3">
      <c r="A104" s="121" t="str">
        <f>IF($R104="x2","",IF($R104="x1",IF(OR($K104=Basisblatt!$A$84,$P104="ja"),"ja","nein"),"N/A"))</f>
        <v/>
      </c>
      <c r="B104" s="40"/>
      <c r="C104" s="79"/>
      <c r="D104" s="80"/>
      <c r="E104" s="80"/>
      <c r="F104" s="81"/>
      <c r="G104" s="81"/>
      <c r="H104" s="81"/>
      <c r="I104" s="92"/>
      <c r="J104" s="43"/>
      <c r="K104" s="106" t="str">
        <f>IF($R104="x1",IF($I104=Basisblatt!$A$60,Basisblatt!$A$85,Basisblatt!$A$84),"")</f>
        <v/>
      </c>
      <c r="L104" s="81"/>
      <c r="M104" s="81"/>
      <c r="N104" s="83"/>
      <c r="O104" s="43"/>
      <c r="P104" s="106" t="str">
        <f>IF(AND($R104="x1",$K104=Basisblatt!$A$85),IF(OR($L104=Basisblatt!$A$38,AND('Modernisierung 3.2.4'!$M104&lt;&gt;"",'Modernisierung 3.2.4'!$M104&lt;='Modernisierung 3.2.4'!$U104),'Modernisierung 3.2.4'!$N104=Basisblatt!$A132)=TRUE,"ja","nein"),"")</f>
        <v/>
      </c>
      <c r="Q104" s="157"/>
      <c r="R104" s="102" t="str">
        <f t="shared" si="1"/>
        <v>x2</v>
      </c>
      <c r="S104" s="53"/>
      <c r="T104" s="40"/>
      <c r="U104" s="139" t="str">
        <f>IF(AND($R104="x1",$K104=Basisblatt!$A$85),VLOOKUP('EMob_Segmente 3.2.5_3.2.6'!$F104,Basisblatt!$A$2:$B$5,2,FALSE),"")</f>
        <v/>
      </c>
    </row>
    <row r="105" spans="1:21" ht="15.75" thickBot="1" x14ac:dyDescent="0.3">
      <c r="A105" s="121" t="str">
        <f>IF($R105="x2","",IF($R105="x1",IF(OR($K105=Basisblatt!$A$84,$P105="ja"),"ja","nein"),"N/A"))</f>
        <v/>
      </c>
      <c r="B105" s="40"/>
      <c r="C105" s="79"/>
      <c r="D105" s="80"/>
      <c r="E105" s="80"/>
      <c r="F105" s="81"/>
      <c r="G105" s="81"/>
      <c r="H105" s="81"/>
      <c r="I105" s="92"/>
      <c r="J105" s="43"/>
      <c r="K105" s="106" t="str">
        <f>IF($R105="x1",IF($I105=Basisblatt!$A$60,Basisblatt!$A$85,Basisblatt!$A$84),"")</f>
        <v/>
      </c>
      <c r="L105" s="81"/>
      <c r="M105" s="81"/>
      <c r="N105" s="83"/>
      <c r="O105" s="43"/>
      <c r="P105" s="106" t="str">
        <f>IF(AND($R105="x1",$K105=Basisblatt!$A$85),IF(OR($L105=Basisblatt!$A$38,AND('Modernisierung 3.2.4'!$M105&lt;&gt;"",'Modernisierung 3.2.4'!$M105&lt;='Modernisierung 3.2.4'!$U105),'Modernisierung 3.2.4'!$N105=Basisblatt!$A133)=TRUE,"ja","nein"),"")</f>
        <v/>
      </c>
      <c r="Q105" s="157"/>
      <c r="R105" s="102" t="str">
        <f t="shared" si="1"/>
        <v>x2</v>
      </c>
      <c r="S105" s="53"/>
      <c r="T105" s="40"/>
      <c r="U105" s="139" t="str">
        <f>IF(AND($R105="x1",$K105=Basisblatt!$A$85),VLOOKUP('EMob_Segmente 3.2.5_3.2.6'!$F105,Basisblatt!$A$2:$B$5,2,FALSE),"")</f>
        <v/>
      </c>
    </row>
    <row r="106" spans="1:21" ht="15.75" thickBot="1" x14ac:dyDescent="0.3">
      <c r="A106" s="121" t="str">
        <f>IF($R106="x2","",IF($R106="x1",IF(OR($K106=Basisblatt!$A$84,$P106="ja"),"ja","nein"),"N/A"))</f>
        <v/>
      </c>
      <c r="B106" s="40"/>
      <c r="C106" s="79"/>
      <c r="D106" s="80"/>
      <c r="E106" s="80"/>
      <c r="F106" s="81"/>
      <c r="G106" s="81"/>
      <c r="H106" s="81"/>
      <c r="I106" s="92"/>
      <c r="J106" s="43"/>
      <c r="K106" s="106" t="str">
        <f>IF($R106="x1",IF($I106=Basisblatt!$A$60,Basisblatt!$A$85,Basisblatt!$A$84),"")</f>
        <v/>
      </c>
      <c r="L106" s="81"/>
      <c r="M106" s="81"/>
      <c r="N106" s="83"/>
      <c r="O106" s="43"/>
      <c r="P106" s="106" t="str">
        <f>IF(AND($R106="x1",$K106=Basisblatt!$A$85),IF(OR($L106=Basisblatt!$A$38,AND('Modernisierung 3.2.4'!$M106&lt;&gt;"",'Modernisierung 3.2.4'!$M106&lt;='Modernisierung 3.2.4'!$U106),'Modernisierung 3.2.4'!$N106=Basisblatt!$A134)=TRUE,"ja","nein"),"")</f>
        <v/>
      </c>
      <c r="Q106" s="157"/>
      <c r="R106" s="102" t="str">
        <f t="shared" si="1"/>
        <v>x2</v>
      </c>
      <c r="S106" s="53"/>
      <c r="T106" s="40"/>
      <c r="U106" s="139" t="str">
        <f>IF(AND($R106="x1",$K106=Basisblatt!$A$85),VLOOKUP('EMob_Segmente 3.2.5_3.2.6'!$F106,Basisblatt!$A$2:$B$5,2,FALSE),"")</f>
        <v/>
      </c>
    </row>
    <row r="107" spans="1:21" ht="15.75" thickBot="1" x14ac:dyDescent="0.3">
      <c r="A107" s="121" t="str">
        <f>IF($R107="x2","",IF($R107="x1",IF(OR($K107=Basisblatt!$A$84,$P107="ja"),"ja","nein"),"N/A"))</f>
        <v/>
      </c>
      <c r="B107" s="40"/>
      <c r="C107" s="79"/>
      <c r="D107" s="80"/>
      <c r="E107" s="80"/>
      <c r="F107" s="81"/>
      <c r="G107" s="81"/>
      <c r="H107" s="81"/>
      <c r="I107" s="92"/>
      <c r="J107" s="43"/>
      <c r="K107" s="106" t="str">
        <f>IF($R107="x1",IF($I107=Basisblatt!$A$60,Basisblatt!$A$85,Basisblatt!$A$84),"")</f>
        <v/>
      </c>
      <c r="L107" s="81"/>
      <c r="M107" s="81"/>
      <c r="N107" s="83"/>
      <c r="O107" s="43"/>
      <c r="P107" s="106" t="str">
        <f>IF(AND($R107="x1",$K107=Basisblatt!$A$85),IF(OR($L107=Basisblatt!$A$38,AND('Modernisierung 3.2.4'!$M107&lt;&gt;"",'Modernisierung 3.2.4'!$M107&lt;='Modernisierung 3.2.4'!$U107),'Modernisierung 3.2.4'!$N107=Basisblatt!$A135)=TRUE,"ja","nein"),"")</f>
        <v/>
      </c>
      <c r="Q107" s="157"/>
      <c r="R107" s="102" t="str">
        <f t="shared" si="1"/>
        <v>x2</v>
      </c>
      <c r="S107" s="53"/>
      <c r="T107" s="40"/>
      <c r="U107" s="139" t="str">
        <f>IF(AND($R107="x1",$K107=Basisblatt!$A$85),VLOOKUP('EMob_Segmente 3.2.5_3.2.6'!$F107,Basisblatt!$A$2:$B$5,2,FALSE),"")</f>
        <v/>
      </c>
    </row>
    <row r="108" spans="1:21" ht="15.75" thickBot="1" x14ac:dyDescent="0.3">
      <c r="A108" s="121" t="str">
        <f>IF($R108="x2","",IF($R108="x1",IF(OR($K108=Basisblatt!$A$84,$P108="ja"),"ja","nein"),"N/A"))</f>
        <v/>
      </c>
      <c r="B108" s="40"/>
      <c r="C108" s="79"/>
      <c r="D108" s="80"/>
      <c r="E108" s="80"/>
      <c r="F108" s="81"/>
      <c r="G108" s="81"/>
      <c r="H108" s="81"/>
      <c r="I108" s="92"/>
      <c r="J108" s="43"/>
      <c r="K108" s="106" t="str">
        <f>IF($R108="x1",IF($I108=Basisblatt!$A$60,Basisblatt!$A$85,Basisblatt!$A$84),"")</f>
        <v/>
      </c>
      <c r="L108" s="81"/>
      <c r="M108" s="81"/>
      <c r="N108" s="83"/>
      <c r="O108" s="43"/>
      <c r="P108" s="106" t="str">
        <f>IF(AND($R108="x1",$K108=Basisblatt!$A$85),IF(OR($L108=Basisblatt!$A$38,AND('Modernisierung 3.2.4'!$M108&lt;&gt;"",'Modernisierung 3.2.4'!$M108&lt;='Modernisierung 3.2.4'!$U108),'Modernisierung 3.2.4'!$N108=Basisblatt!$A136)=TRUE,"ja","nein"),"")</f>
        <v/>
      </c>
      <c r="Q108" s="157"/>
      <c r="R108" s="102" t="str">
        <f t="shared" si="1"/>
        <v>x2</v>
      </c>
      <c r="S108" s="53"/>
      <c r="T108" s="40"/>
      <c r="U108" s="139" t="str">
        <f>IF(AND($R108="x1",$K108=Basisblatt!$A$85),VLOOKUP('EMob_Segmente 3.2.5_3.2.6'!$F108,Basisblatt!$A$2:$B$5,2,FALSE),"")</f>
        <v/>
      </c>
    </row>
    <row r="109" spans="1:21" ht="15.75" thickBot="1" x14ac:dyDescent="0.3">
      <c r="A109" s="121" t="str">
        <f>IF($R109="x2","",IF($R109="x1",IF(OR($K109=Basisblatt!$A$84,$P109="ja"),"ja","nein"),"N/A"))</f>
        <v/>
      </c>
      <c r="B109" s="40"/>
      <c r="C109" s="79"/>
      <c r="D109" s="80"/>
      <c r="E109" s="80"/>
      <c r="F109" s="81"/>
      <c r="G109" s="81"/>
      <c r="H109" s="81"/>
      <c r="I109" s="92"/>
      <c r="J109" s="43"/>
      <c r="K109" s="106" t="str">
        <f>IF($R109="x1",IF($I109=Basisblatt!$A$60,Basisblatt!$A$85,Basisblatt!$A$84),"")</f>
        <v/>
      </c>
      <c r="L109" s="81"/>
      <c r="M109" s="81"/>
      <c r="N109" s="83"/>
      <c r="O109" s="43"/>
      <c r="P109" s="106" t="str">
        <f>IF(AND($R109="x1",$K109=Basisblatt!$A$85),IF(OR($L109=Basisblatt!$A$38,AND('Modernisierung 3.2.4'!$M109&lt;&gt;"",'Modernisierung 3.2.4'!$M109&lt;='Modernisierung 3.2.4'!$U109),'Modernisierung 3.2.4'!$N109=Basisblatt!$A137)=TRUE,"ja","nein"),"")</f>
        <v/>
      </c>
      <c r="Q109" s="157"/>
      <c r="R109" s="102" t="str">
        <f t="shared" si="1"/>
        <v>x2</v>
      </c>
      <c r="S109" s="53"/>
      <c r="T109" s="40"/>
      <c r="U109" s="139" t="str">
        <f>IF(AND($R109="x1",$K109=Basisblatt!$A$85),VLOOKUP('EMob_Segmente 3.2.5_3.2.6'!$F109,Basisblatt!$A$2:$B$5,2,FALSE),"")</f>
        <v/>
      </c>
    </row>
    <row r="110" spans="1:21" ht="15.75" thickBot="1" x14ac:dyDescent="0.3">
      <c r="A110" s="121" t="str">
        <f>IF($R110="x2","",IF($R110="x1",IF(OR($K110=Basisblatt!$A$84,$P110="ja"),"ja","nein"),"N/A"))</f>
        <v/>
      </c>
      <c r="B110" s="40"/>
      <c r="C110" s="79"/>
      <c r="D110" s="80"/>
      <c r="E110" s="80"/>
      <c r="F110" s="81"/>
      <c r="G110" s="81"/>
      <c r="H110" s="81"/>
      <c r="I110" s="92"/>
      <c r="J110" s="43"/>
      <c r="K110" s="106" t="str">
        <f>IF($R110="x1",IF($I110=Basisblatt!$A$60,Basisblatt!$A$85,Basisblatt!$A$84),"")</f>
        <v/>
      </c>
      <c r="L110" s="81"/>
      <c r="M110" s="81"/>
      <c r="N110" s="83"/>
      <c r="O110" s="43"/>
      <c r="P110" s="106" t="str">
        <f>IF(AND($R110="x1",$K110=Basisblatt!$A$85),IF(OR($L110=Basisblatt!$A$38,AND('Modernisierung 3.2.4'!$M110&lt;&gt;"",'Modernisierung 3.2.4'!$M110&lt;='Modernisierung 3.2.4'!$U110),'Modernisierung 3.2.4'!$N110=Basisblatt!$A138)=TRUE,"ja","nein"),"")</f>
        <v/>
      </c>
      <c r="Q110" s="157"/>
      <c r="R110" s="102" t="str">
        <f t="shared" si="1"/>
        <v>x2</v>
      </c>
      <c r="S110" s="53"/>
      <c r="T110" s="40"/>
      <c r="U110" s="139" t="str">
        <f>IF(AND($R110="x1",$K110=Basisblatt!$A$85),VLOOKUP('EMob_Segmente 3.2.5_3.2.6'!$F110,Basisblatt!$A$2:$B$5,2,FALSE),"")</f>
        <v/>
      </c>
    </row>
    <row r="111" spans="1:21" ht="15.75" thickBot="1" x14ac:dyDescent="0.3">
      <c r="A111" s="121" t="str">
        <f>IF($R111="x2","",IF($R111="x1",IF(OR($K111=Basisblatt!$A$84,$P111="ja"),"ja","nein"),"N/A"))</f>
        <v/>
      </c>
      <c r="B111" s="40"/>
      <c r="C111" s="79"/>
      <c r="D111" s="80"/>
      <c r="E111" s="80"/>
      <c r="F111" s="81"/>
      <c r="G111" s="81"/>
      <c r="H111" s="81"/>
      <c r="I111" s="92"/>
      <c r="J111" s="43"/>
      <c r="K111" s="106" t="str">
        <f>IF($R111="x1",IF($I111=Basisblatt!$A$60,Basisblatt!$A$85,Basisblatt!$A$84),"")</f>
        <v/>
      </c>
      <c r="L111" s="81"/>
      <c r="M111" s="81"/>
      <c r="N111" s="83"/>
      <c r="O111" s="43"/>
      <c r="P111" s="106" t="str">
        <f>IF(AND($R111="x1",$K111=Basisblatt!$A$85),IF(OR($L111=Basisblatt!$A$38,AND('Modernisierung 3.2.4'!$M111&lt;&gt;"",'Modernisierung 3.2.4'!$M111&lt;='Modernisierung 3.2.4'!$U111),'Modernisierung 3.2.4'!$N111=Basisblatt!$A139)=TRUE,"ja","nein"),"")</f>
        <v/>
      </c>
      <c r="Q111" s="157"/>
      <c r="R111" s="102" t="str">
        <f t="shared" si="1"/>
        <v>x2</v>
      </c>
      <c r="S111" s="53"/>
      <c r="T111" s="40"/>
      <c r="U111" s="139" t="str">
        <f>IF(AND($R111="x1",$K111=Basisblatt!$A$85),VLOOKUP('EMob_Segmente 3.2.5_3.2.6'!$F111,Basisblatt!$A$2:$B$5,2,FALSE),"")</f>
        <v/>
      </c>
    </row>
    <row r="112" spans="1:21" ht="15.75" thickBot="1" x14ac:dyDescent="0.3">
      <c r="A112" s="121" t="str">
        <f>IF($R112="x2","",IF($R112="x1",IF(OR($K112=Basisblatt!$A$84,$P112="ja"),"ja","nein"),"N/A"))</f>
        <v/>
      </c>
      <c r="B112" s="40"/>
      <c r="C112" s="79"/>
      <c r="D112" s="80"/>
      <c r="E112" s="80"/>
      <c r="F112" s="81"/>
      <c r="G112" s="81"/>
      <c r="H112" s="81"/>
      <c r="I112" s="92"/>
      <c r="J112" s="43"/>
      <c r="K112" s="106" t="str">
        <f>IF($R112="x1",IF($I112=Basisblatt!$A$60,Basisblatt!$A$85,Basisblatt!$A$84),"")</f>
        <v/>
      </c>
      <c r="L112" s="81"/>
      <c r="M112" s="81"/>
      <c r="N112" s="83"/>
      <c r="O112" s="43"/>
      <c r="P112" s="106" t="str">
        <f>IF(AND($R112="x1",$K112=Basisblatt!$A$85),IF(OR($L112=Basisblatt!$A$38,AND('Modernisierung 3.2.4'!$M112&lt;&gt;"",'Modernisierung 3.2.4'!$M112&lt;='Modernisierung 3.2.4'!$U112),'Modernisierung 3.2.4'!$N112=Basisblatt!$A140)=TRUE,"ja","nein"),"")</f>
        <v/>
      </c>
      <c r="Q112" s="157"/>
      <c r="R112" s="102" t="str">
        <f t="shared" si="1"/>
        <v>x2</v>
      </c>
      <c r="S112" s="53"/>
      <c r="T112" s="40"/>
      <c r="U112" s="139" t="str">
        <f>IF(AND($R112="x1",$K112=Basisblatt!$A$85),VLOOKUP('EMob_Segmente 3.2.5_3.2.6'!$F112,Basisblatt!$A$2:$B$5,2,FALSE),"")</f>
        <v/>
      </c>
    </row>
    <row r="113" spans="1:21" ht="15.75" thickBot="1" x14ac:dyDescent="0.3">
      <c r="A113" s="121" t="str">
        <f>IF($R113="x2","",IF($R113="x1",IF(OR($K113=Basisblatt!$A$84,$P113="ja"),"ja","nein"),"N/A"))</f>
        <v/>
      </c>
      <c r="B113" s="40"/>
      <c r="C113" s="79"/>
      <c r="D113" s="80"/>
      <c r="E113" s="80"/>
      <c r="F113" s="81"/>
      <c r="G113" s="81"/>
      <c r="H113" s="81"/>
      <c r="I113" s="92"/>
      <c r="J113" s="43"/>
      <c r="K113" s="106" t="str">
        <f>IF($R113="x1",IF($I113=Basisblatt!$A$60,Basisblatt!$A$85,Basisblatt!$A$84),"")</f>
        <v/>
      </c>
      <c r="L113" s="81"/>
      <c r="M113" s="81"/>
      <c r="N113" s="83"/>
      <c r="O113" s="43"/>
      <c r="P113" s="106" t="str">
        <f>IF(AND($R113="x1",$K113=Basisblatt!$A$85),IF(OR($L113=Basisblatt!$A$38,AND('Modernisierung 3.2.4'!$M113&lt;&gt;"",'Modernisierung 3.2.4'!$M113&lt;='Modernisierung 3.2.4'!$U113),'Modernisierung 3.2.4'!$N113=Basisblatt!$A141)=TRUE,"ja","nein"),"")</f>
        <v/>
      </c>
      <c r="Q113" s="157"/>
      <c r="R113" s="102" t="str">
        <f t="shared" si="1"/>
        <v>x2</v>
      </c>
      <c r="S113" s="53"/>
      <c r="T113" s="40"/>
      <c r="U113" s="139" t="str">
        <f>IF(AND($R113="x1",$K113=Basisblatt!$A$85),VLOOKUP('EMob_Segmente 3.2.5_3.2.6'!$F113,Basisblatt!$A$2:$B$5,2,FALSE),"")</f>
        <v/>
      </c>
    </row>
    <row r="114" spans="1:21" ht="15.75" thickBot="1" x14ac:dyDescent="0.3">
      <c r="A114" s="121" t="str">
        <f>IF($R114="x2","",IF($R114="x1",IF(OR($K114=Basisblatt!$A$84,$P114="ja"),"ja","nein"),"N/A"))</f>
        <v/>
      </c>
      <c r="B114" s="40"/>
      <c r="C114" s="79"/>
      <c r="D114" s="80"/>
      <c r="E114" s="80"/>
      <c r="F114" s="81"/>
      <c r="G114" s="81"/>
      <c r="H114" s="81"/>
      <c r="I114" s="92"/>
      <c r="J114" s="43"/>
      <c r="K114" s="106" t="str">
        <f>IF($R114="x1",IF($I114=Basisblatt!$A$60,Basisblatt!$A$85,Basisblatt!$A$84),"")</f>
        <v/>
      </c>
      <c r="L114" s="81"/>
      <c r="M114" s="81"/>
      <c r="N114" s="83"/>
      <c r="O114" s="43"/>
      <c r="P114" s="106" t="str">
        <f>IF(AND($R114="x1",$K114=Basisblatt!$A$85),IF(OR($L114=Basisblatt!$A$38,AND('Modernisierung 3.2.4'!$M114&lt;&gt;"",'Modernisierung 3.2.4'!$M114&lt;='Modernisierung 3.2.4'!$U114),'Modernisierung 3.2.4'!$N114=Basisblatt!$A142)=TRUE,"ja","nein"),"")</f>
        <v/>
      </c>
      <c r="Q114" s="157"/>
      <c r="R114" s="102" t="str">
        <f t="shared" si="1"/>
        <v>x2</v>
      </c>
      <c r="S114" s="53"/>
      <c r="T114" s="40"/>
      <c r="U114" s="139" t="str">
        <f>IF(AND($R114="x1",$K114=Basisblatt!$A$85),VLOOKUP('EMob_Segmente 3.2.5_3.2.6'!$F114,Basisblatt!$A$2:$B$5,2,FALSE),"")</f>
        <v/>
      </c>
    </row>
    <row r="115" spans="1:21" ht="15.75" thickBot="1" x14ac:dyDescent="0.3">
      <c r="A115" s="121" t="str">
        <f>IF($R115="x2","",IF($R115="x1",IF(OR($K115=Basisblatt!$A$84,$P115="ja"),"ja","nein"),"N/A"))</f>
        <v/>
      </c>
      <c r="B115" s="40"/>
      <c r="C115" s="79"/>
      <c r="D115" s="80"/>
      <c r="E115" s="80"/>
      <c r="F115" s="81"/>
      <c r="G115" s="81"/>
      <c r="H115" s="81"/>
      <c r="I115" s="92"/>
      <c r="J115" s="43"/>
      <c r="K115" s="106" t="str">
        <f>IF($R115="x1",IF($I115=Basisblatt!$A$60,Basisblatt!$A$85,Basisblatt!$A$84),"")</f>
        <v/>
      </c>
      <c r="L115" s="81"/>
      <c r="M115" s="81"/>
      <c r="N115" s="83"/>
      <c r="O115" s="43"/>
      <c r="P115" s="106" t="str">
        <f>IF(AND($R115="x1",$K115=Basisblatt!$A$85),IF(OR($L115=Basisblatt!$A$38,AND('Modernisierung 3.2.4'!$M115&lt;&gt;"",'Modernisierung 3.2.4'!$M115&lt;='Modernisierung 3.2.4'!$U115),'Modernisierung 3.2.4'!$N115=Basisblatt!$A143)=TRUE,"ja","nein"),"")</f>
        <v/>
      </c>
      <c r="Q115" s="157"/>
      <c r="R115" s="102" t="str">
        <f t="shared" si="1"/>
        <v>x2</v>
      </c>
      <c r="S115" s="53"/>
      <c r="T115" s="40"/>
      <c r="U115" s="139" t="str">
        <f>IF(AND($R115="x1",$K115=Basisblatt!$A$85),VLOOKUP('EMob_Segmente 3.2.5_3.2.6'!$F115,Basisblatt!$A$2:$B$5,2,FALSE),"")</f>
        <v/>
      </c>
    </row>
    <row r="116" spans="1:21" ht="15.75" thickBot="1" x14ac:dyDescent="0.3">
      <c r="A116" s="121" t="str">
        <f>IF($R116="x2","",IF($R116="x1",IF(OR($K116=Basisblatt!$A$84,$P116="ja"),"ja","nein"),"N/A"))</f>
        <v/>
      </c>
      <c r="B116" s="40"/>
      <c r="C116" s="79"/>
      <c r="D116" s="80"/>
      <c r="E116" s="80"/>
      <c r="F116" s="81"/>
      <c r="G116" s="81"/>
      <c r="H116" s="81"/>
      <c r="I116" s="92"/>
      <c r="J116" s="43"/>
      <c r="K116" s="106" t="str">
        <f>IF($R116="x1",IF($I116=Basisblatt!$A$60,Basisblatt!$A$85,Basisblatt!$A$84),"")</f>
        <v/>
      </c>
      <c r="L116" s="81"/>
      <c r="M116" s="81"/>
      <c r="N116" s="83"/>
      <c r="O116" s="43"/>
      <c r="P116" s="106" t="str">
        <f>IF(AND($R116="x1",$K116=Basisblatt!$A$85),IF(OR($L116=Basisblatt!$A$38,AND('Modernisierung 3.2.4'!$M116&lt;&gt;"",'Modernisierung 3.2.4'!$M116&lt;='Modernisierung 3.2.4'!$U116),'Modernisierung 3.2.4'!$N116=Basisblatt!$A144)=TRUE,"ja","nein"),"")</f>
        <v/>
      </c>
      <c r="Q116" s="157"/>
      <c r="R116" s="102" t="str">
        <f t="shared" si="1"/>
        <v>x2</v>
      </c>
      <c r="S116" s="53"/>
      <c r="T116" s="40"/>
      <c r="U116" s="139" t="str">
        <f>IF(AND($R116="x1",$K116=Basisblatt!$A$85),VLOOKUP('EMob_Segmente 3.2.5_3.2.6'!$F116,Basisblatt!$A$2:$B$5,2,FALSE),"")</f>
        <v/>
      </c>
    </row>
    <row r="117" spans="1:21" ht="15.75" thickBot="1" x14ac:dyDescent="0.3">
      <c r="A117" s="121" t="str">
        <f>IF($R117="x2","",IF($R117="x1",IF(OR($K117=Basisblatt!$A$84,$P117="ja"),"ja","nein"),"N/A"))</f>
        <v/>
      </c>
      <c r="B117" s="40"/>
      <c r="C117" s="79"/>
      <c r="D117" s="80"/>
      <c r="E117" s="80"/>
      <c r="F117" s="81"/>
      <c r="G117" s="81"/>
      <c r="H117" s="81"/>
      <c r="I117" s="92"/>
      <c r="J117" s="43"/>
      <c r="K117" s="106" t="str">
        <f>IF($R117="x1",IF($I117=Basisblatt!$A$60,Basisblatt!$A$85,Basisblatt!$A$84),"")</f>
        <v/>
      </c>
      <c r="L117" s="81"/>
      <c r="M117" s="81"/>
      <c r="N117" s="83"/>
      <c r="O117" s="43"/>
      <c r="P117" s="106" t="str">
        <f>IF(AND($R117="x1",$K117=Basisblatt!$A$85),IF(OR($L117=Basisblatt!$A$38,AND('Modernisierung 3.2.4'!$M117&lt;&gt;"",'Modernisierung 3.2.4'!$M117&lt;='Modernisierung 3.2.4'!$U117),'Modernisierung 3.2.4'!$N117=Basisblatt!$A145)=TRUE,"ja","nein"),"")</f>
        <v/>
      </c>
      <c r="Q117" s="157"/>
      <c r="R117" s="102" t="str">
        <f t="shared" si="1"/>
        <v>x2</v>
      </c>
      <c r="S117" s="53"/>
      <c r="T117" s="40"/>
      <c r="U117" s="139" t="str">
        <f>IF(AND($R117="x1",$K117=Basisblatt!$A$85),VLOOKUP('EMob_Segmente 3.2.5_3.2.6'!$F117,Basisblatt!$A$2:$B$5,2,FALSE),"")</f>
        <v/>
      </c>
    </row>
    <row r="118" spans="1:21" ht="15.75" thickBot="1" x14ac:dyDescent="0.3">
      <c r="A118" s="121" t="str">
        <f>IF($R118="x2","",IF($R118="x1",IF(OR($K118=Basisblatt!$A$84,$P118="ja"),"ja","nein"),"N/A"))</f>
        <v/>
      </c>
      <c r="B118" s="40"/>
      <c r="C118" s="79"/>
      <c r="D118" s="80"/>
      <c r="E118" s="80"/>
      <c r="F118" s="81"/>
      <c r="G118" s="81"/>
      <c r="H118" s="81"/>
      <c r="I118" s="92"/>
      <c r="J118" s="43"/>
      <c r="K118" s="106" t="str">
        <f>IF($R118="x1",IF($I118=Basisblatt!$A$60,Basisblatt!$A$85,Basisblatt!$A$84),"")</f>
        <v/>
      </c>
      <c r="L118" s="81"/>
      <c r="M118" s="81"/>
      <c r="N118" s="83"/>
      <c r="O118" s="43"/>
      <c r="P118" s="106" t="str">
        <f>IF(AND($R118="x1",$K118=Basisblatt!$A$85),IF(OR($L118=Basisblatt!$A$38,AND('Modernisierung 3.2.4'!$M118&lt;&gt;"",'Modernisierung 3.2.4'!$M118&lt;='Modernisierung 3.2.4'!$U118),'Modernisierung 3.2.4'!$N118=Basisblatt!$A146)=TRUE,"ja","nein"),"")</f>
        <v/>
      </c>
      <c r="Q118" s="157"/>
      <c r="R118" s="102" t="str">
        <f t="shared" si="1"/>
        <v>x2</v>
      </c>
      <c r="S118" s="53"/>
      <c r="T118" s="40"/>
      <c r="U118" s="139" t="str">
        <f>IF(AND($R118="x1",$K118=Basisblatt!$A$85),VLOOKUP('EMob_Segmente 3.2.5_3.2.6'!$F118,Basisblatt!$A$2:$B$5,2,FALSE),"")</f>
        <v/>
      </c>
    </row>
    <row r="119" spans="1:21" ht="15.75" thickBot="1" x14ac:dyDescent="0.3">
      <c r="A119" s="121" t="str">
        <f>IF($R119="x2","",IF($R119="x1",IF(OR($K119=Basisblatt!$A$84,$P119="ja"),"ja","nein"),"N/A"))</f>
        <v/>
      </c>
      <c r="B119" s="40"/>
      <c r="C119" s="79"/>
      <c r="D119" s="80"/>
      <c r="E119" s="80"/>
      <c r="F119" s="81"/>
      <c r="G119" s="81"/>
      <c r="H119" s="81"/>
      <c r="I119" s="92"/>
      <c r="J119" s="43"/>
      <c r="K119" s="106" t="str">
        <f>IF($R119="x1",IF($I119=Basisblatt!$A$60,Basisblatt!$A$85,Basisblatt!$A$84),"")</f>
        <v/>
      </c>
      <c r="L119" s="81"/>
      <c r="M119" s="81"/>
      <c r="N119" s="83"/>
      <c r="O119" s="43"/>
      <c r="P119" s="106" t="str">
        <f>IF(AND($R119="x1",$K119=Basisblatt!$A$85),IF(OR($L119=Basisblatt!$A$38,AND('Modernisierung 3.2.4'!$M119&lt;&gt;"",'Modernisierung 3.2.4'!$M119&lt;='Modernisierung 3.2.4'!$U119),'Modernisierung 3.2.4'!$N119=Basisblatt!$A147)=TRUE,"ja","nein"),"")</f>
        <v/>
      </c>
      <c r="Q119" s="157"/>
      <c r="R119" s="102" t="str">
        <f t="shared" si="1"/>
        <v>x2</v>
      </c>
      <c r="S119" s="53"/>
      <c r="T119" s="40"/>
      <c r="U119" s="139" t="str">
        <f>IF(AND($R119="x1",$K119=Basisblatt!$A$85),VLOOKUP('EMob_Segmente 3.2.5_3.2.6'!$F119,Basisblatt!$A$2:$B$5,2,FALSE),"")</f>
        <v/>
      </c>
    </row>
    <row r="120" spans="1:21" ht="15.75" thickBot="1" x14ac:dyDescent="0.3">
      <c r="A120" s="121" t="str">
        <f>IF($R120="x2","",IF($R120="x1",IF(OR($K120=Basisblatt!$A$84,$P120="ja"),"ja","nein"),"N/A"))</f>
        <v/>
      </c>
      <c r="B120" s="40"/>
      <c r="C120" s="79"/>
      <c r="D120" s="80"/>
      <c r="E120" s="80"/>
      <c r="F120" s="81"/>
      <c r="G120" s="81"/>
      <c r="H120" s="81"/>
      <c r="I120" s="92"/>
      <c r="J120" s="43"/>
      <c r="K120" s="106" t="str">
        <f>IF($R120="x1",IF($I120=Basisblatt!$A$60,Basisblatt!$A$85,Basisblatt!$A$84),"")</f>
        <v/>
      </c>
      <c r="L120" s="81"/>
      <c r="M120" s="81"/>
      <c r="N120" s="83"/>
      <c r="O120" s="43"/>
      <c r="P120" s="106" t="str">
        <f>IF(AND($R120="x1",$K120=Basisblatt!$A$85),IF(OR($L120=Basisblatt!$A$38,AND('Modernisierung 3.2.4'!$M120&lt;&gt;"",'Modernisierung 3.2.4'!$M120&lt;='Modernisierung 3.2.4'!$U120),'Modernisierung 3.2.4'!$N120=Basisblatt!$A148)=TRUE,"ja","nein"),"")</f>
        <v/>
      </c>
      <c r="Q120" s="157"/>
      <c r="R120" s="102" t="str">
        <f t="shared" si="1"/>
        <v>x2</v>
      </c>
      <c r="S120" s="53"/>
      <c r="T120" s="40"/>
      <c r="U120" s="139" t="str">
        <f>IF(AND($R120="x1",$K120=Basisblatt!$A$85),VLOOKUP('EMob_Segmente 3.2.5_3.2.6'!$F120,Basisblatt!$A$2:$B$5,2,FALSE),"")</f>
        <v/>
      </c>
    </row>
    <row r="121" spans="1:21" ht="15.75" thickBot="1" x14ac:dyDescent="0.3">
      <c r="A121" s="121" t="str">
        <f>IF($R121="x2","",IF($R121="x1",IF(OR($K121=Basisblatt!$A$84,$P121="ja"),"ja","nein"),"N/A"))</f>
        <v/>
      </c>
      <c r="B121" s="40"/>
      <c r="C121" s="79"/>
      <c r="D121" s="80"/>
      <c r="E121" s="80"/>
      <c r="F121" s="81"/>
      <c r="G121" s="81"/>
      <c r="H121" s="81"/>
      <c r="I121" s="92"/>
      <c r="J121" s="43"/>
      <c r="K121" s="106" t="str">
        <f>IF($R121="x1",IF($I121=Basisblatt!$A$60,Basisblatt!$A$85,Basisblatt!$A$84),"")</f>
        <v/>
      </c>
      <c r="L121" s="81"/>
      <c r="M121" s="81"/>
      <c r="N121" s="83"/>
      <c r="O121" s="43"/>
      <c r="P121" s="106" t="str">
        <f>IF(AND($R121="x1",$K121=Basisblatt!$A$85),IF(OR($L121=Basisblatt!$A$38,AND('Modernisierung 3.2.4'!$M121&lt;&gt;"",'Modernisierung 3.2.4'!$M121&lt;='Modernisierung 3.2.4'!$U121),'Modernisierung 3.2.4'!$N121=Basisblatt!$A149)=TRUE,"ja","nein"),"")</f>
        <v/>
      </c>
      <c r="Q121" s="157"/>
      <c r="R121" s="102" t="str">
        <f t="shared" si="1"/>
        <v>x2</v>
      </c>
      <c r="S121" s="53"/>
      <c r="T121" s="40"/>
      <c r="U121" s="139" t="str">
        <f>IF(AND($R121="x1",$K121=Basisblatt!$A$85),VLOOKUP('EMob_Segmente 3.2.5_3.2.6'!$F121,Basisblatt!$A$2:$B$5,2,FALSE),"")</f>
        <v/>
      </c>
    </row>
    <row r="122" spans="1:21" ht="15.75" thickBot="1" x14ac:dyDescent="0.3">
      <c r="A122" s="121" t="str">
        <f>IF($R122="x2","",IF($R122="x1",IF(OR($K122=Basisblatt!$A$84,$P122="ja"),"ja","nein"),"N/A"))</f>
        <v/>
      </c>
      <c r="B122" s="40"/>
      <c r="C122" s="79"/>
      <c r="D122" s="80"/>
      <c r="E122" s="80"/>
      <c r="F122" s="81"/>
      <c r="G122" s="81"/>
      <c r="H122" s="81"/>
      <c r="I122" s="92"/>
      <c r="J122" s="43"/>
      <c r="K122" s="106" t="str">
        <f>IF($R122="x1",IF($I122=Basisblatt!$A$60,Basisblatt!$A$85,Basisblatt!$A$84),"")</f>
        <v/>
      </c>
      <c r="L122" s="81"/>
      <c r="M122" s="81"/>
      <c r="N122" s="83"/>
      <c r="O122" s="43"/>
      <c r="P122" s="106" t="str">
        <f>IF(AND($R122="x1",$K122=Basisblatt!$A$85),IF(OR($L122=Basisblatt!$A$38,AND('Modernisierung 3.2.4'!$M122&lt;&gt;"",'Modernisierung 3.2.4'!$M122&lt;='Modernisierung 3.2.4'!$U122),'Modernisierung 3.2.4'!$N122=Basisblatt!$A150)=TRUE,"ja","nein"),"")</f>
        <v/>
      </c>
      <c r="Q122" s="157"/>
      <c r="R122" s="102" t="str">
        <f t="shared" si="1"/>
        <v>x2</v>
      </c>
      <c r="S122" s="53"/>
      <c r="T122" s="40"/>
      <c r="U122" s="139" t="str">
        <f>IF(AND($R122="x1",$K122=Basisblatt!$A$85),VLOOKUP('EMob_Segmente 3.2.5_3.2.6'!$F122,Basisblatt!$A$2:$B$5,2,FALSE),"")</f>
        <v/>
      </c>
    </row>
    <row r="123" spans="1:21" ht="15.75" thickBot="1" x14ac:dyDescent="0.3">
      <c r="A123" s="121" t="str">
        <f>IF($R123="x2","",IF($R123="x1",IF(OR($K123=Basisblatt!$A$84,$P123="ja"),"ja","nein"),"N/A"))</f>
        <v/>
      </c>
      <c r="B123" s="40"/>
      <c r="C123" s="79"/>
      <c r="D123" s="80"/>
      <c r="E123" s="80"/>
      <c r="F123" s="81"/>
      <c r="G123" s="81"/>
      <c r="H123" s="81"/>
      <c r="I123" s="92"/>
      <c r="J123" s="43"/>
      <c r="K123" s="106" t="str">
        <f>IF($R123="x1",IF($I123=Basisblatt!$A$60,Basisblatt!$A$85,Basisblatt!$A$84),"")</f>
        <v/>
      </c>
      <c r="L123" s="81"/>
      <c r="M123" s="81"/>
      <c r="N123" s="83"/>
      <c r="O123" s="43"/>
      <c r="P123" s="106" t="str">
        <f>IF(AND($R123="x1",$K123=Basisblatt!$A$85),IF(OR($L123=Basisblatt!$A$38,AND('Modernisierung 3.2.4'!$M123&lt;&gt;"",'Modernisierung 3.2.4'!$M123&lt;='Modernisierung 3.2.4'!$U123),'Modernisierung 3.2.4'!$N123=Basisblatt!$A151)=TRUE,"ja","nein"),"")</f>
        <v/>
      </c>
      <c r="Q123" s="157"/>
      <c r="R123" s="102" t="str">
        <f t="shared" si="1"/>
        <v>x2</v>
      </c>
      <c r="S123" s="53"/>
      <c r="T123" s="40"/>
      <c r="U123" s="139" t="str">
        <f>IF(AND($R123="x1",$K123=Basisblatt!$A$85),VLOOKUP('EMob_Segmente 3.2.5_3.2.6'!$F123,Basisblatt!$A$2:$B$5,2,FALSE),"")</f>
        <v/>
      </c>
    </row>
    <row r="124" spans="1:21" ht="15.75" thickBot="1" x14ac:dyDescent="0.3">
      <c r="A124" s="121" t="str">
        <f>IF($R124="x2","",IF($R124="x1",IF(OR($K124=Basisblatt!$A$84,$P124="ja"),"ja","nein"),"N/A"))</f>
        <v/>
      </c>
      <c r="B124" s="40"/>
      <c r="C124" s="79"/>
      <c r="D124" s="80"/>
      <c r="E124" s="80"/>
      <c r="F124" s="81"/>
      <c r="G124" s="81"/>
      <c r="H124" s="81"/>
      <c r="I124" s="92"/>
      <c r="J124" s="43"/>
      <c r="K124" s="106" t="str">
        <f>IF($R124="x1",IF($I124=Basisblatt!$A$60,Basisblatt!$A$85,Basisblatt!$A$84),"")</f>
        <v/>
      </c>
      <c r="L124" s="81"/>
      <c r="M124" s="81"/>
      <c r="N124" s="83"/>
      <c r="O124" s="43"/>
      <c r="P124" s="106" t="str">
        <f>IF(AND($R124="x1",$K124=Basisblatt!$A$85),IF(OR($L124=Basisblatt!$A$38,AND('Modernisierung 3.2.4'!$M124&lt;&gt;"",'Modernisierung 3.2.4'!$M124&lt;='Modernisierung 3.2.4'!$U124),'Modernisierung 3.2.4'!$N124=Basisblatt!$A152)=TRUE,"ja","nein"),"")</f>
        <v/>
      </c>
      <c r="Q124" s="157"/>
      <c r="R124" s="102" t="str">
        <f t="shared" si="1"/>
        <v>x2</v>
      </c>
      <c r="S124" s="53"/>
      <c r="T124" s="40"/>
      <c r="U124" s="139" t="str">
        <f>IF(AND($R124="x1",$K124=Basisblatt!$A$85),VLOOKUP('EMob_Segmente 3.2.5_3.2.6'!$F124,Basisblatt!$A$2:$B$5,2,FALSE),"")</f>
        <v/>
      </c>
    </row>
    <row r="125" spans="1:21" ht="15.75" thickBot="1" x14ac:dyDescent="0.3">
      <c r="A125" s="121" t="str">
        <f>IF($R125="x2","",IF($R125="x1",IF(OR($K125=Basisblatt!$A$84,$P125="ja"),"ja","nein"),"N/A"))</f>
        <v/>
      </c>
      <c r="B125" s="40"/>
      <c r="C125" s="79"/>
      <c r="D125" s="80"/>
      <c r="E125" s="80"/>
      <c r="F125" s="81"/>
      <c r="G125" s="81"/>
      <c r="H125" s="81"/>
      <c r="I125" s="92"/>
      <c r="J125" s="43"/>
      <c r="K125" s="106" t="str">
        <f>IF($R125="x1",IF($I125=Basisblatt!$A$60,Basisblatt!$A$85,Basisblatt!$A$84),"")</f>
        <v/>
      </c>
      <c r="L125" s="81"/>
      <c r="M125" s="81"/>
      <c r="N125" s="83"/>
      <c r="O125" s="43"/>
      <c r="P125" s="106" t="str">
        <f>IF(AND($R125="x1",$K125=Basisblatt!$A$85),IF(OR($L125=Basisblatt!$A$38,AND('Modernisierung 3.2.4'!$M125&lt;&gt;"",'Modernisierung 3.2.4'!$M125&lt;='Modernisierung 3.2.4'!$U125),'Modernisierung 3.2.4'!$N125=Basisblatt!$A153)=TRUE,"ja","nein"),"")</f>
        <v/>
      </c>
      <c r="Q125" s="157"/>
      <c r="R125" s="102" t="str">
        <f t="shared" si="1"/>
        <v>x2</v>
      </c>
      <c r="S125" s="53"/>
      <c r="T125" s="40"/>
      <c r="U125" s="139" t="str">
        <f>IF(AND($R125="x1",$K125=Basisblatt!$A$85),VLOOKUP('EMob_Segmente 3.2.5_3.2.6'!$F125,Basisblatt!$A$2:$B$5,2,FALSE),"")</f>
        <v/>
      </c>
    </row>
    <row r="126" spans="1:21" ht="15.75" thickBot="1" x14ac:dyDescent="0.3">
      <c r="A126" s="121" t="str">
        <f>IF($R126="x2","",IF($R126="x1",IF(OR($K126=Basisblatt!$A$84,$P126="ja"),"ja","nein"),"N/A"))</f>
        <v/>
      </c>
      <c r="B126" s="40"/>
      <c r="C126" s="79"/>
      <c r="D126" s="80"/>
      <c r="E126" s="80"/>
      <c r="F126" s="81"/>
      <c r="G126" s="81"/>
      <c r="H126" s="81"/>
      <c r="I126" s="92"/>
      <c r="J126" s="43"/>
      <c r="K126" s="106" t="str">
        <f>IF($R126="x1",IF($I126=Basisblatt!$A$60,Basisblatt!$A$85,Basisblatt!$A$84),"")</f>
        <v/>
      </c>
      <c r="L126" s="81"/>
      <c r="M126" s="81"/>
      <c r="N126" s="83"/>
      <c r="O126" s="43"/>
      <c r="P126" s="106" t="str">
        <f>IF(AND($R126="x1",$K126=Basisblatt!$A$85),IF(OR($L126=Basisblatt!$A$38,AND('Modernisierung 3.2.4'!$M126&lt;&gt;"",'Modernisierung 3.2.4'!$M126&lt;='Modernisierung 3.2.4'!$U126),'Modernisierung 3.2.4'!$N126=Basisblatt!$A154)=TRUE,"ja","nein"),"")</f>
        <v/>
      </c>
      <c r="Q126" s="157"/>
      <c r="R126" s="102" t="str">
        <f t="shared" si="1"/>
        <v>x2</v>
      </c>
      <c r="S126" s="53"/>
      <c r="T126" s="40"/>
      <c r="U126" s="139" t="str">
        <f>IF(AND($R126="x1",$K126=Basisblatt!$A$85),VLOOKUP('EMob_Segmente 3.2.5_3.2.6'!$F126,Basisblatt!$A$2:$B$5,2,FALSE),"")</f>
        <v/>
      </c>
    </row>
    <row r="127" spans="1:21" ht="15.75" thickBot="1" x14ac:dyDescent="0.3">
      <c r="A127" s="121" t="str">
        <f>IF($R127="x2","",IF($R127="x1",IF(OR($K127=Basisblatt!$A$84,$P127="ja"),"ja","nein"),"N/A"))</f>
        <v/>
      </c>
      <c r="B127" s="40"/>
      <c r="C127" s="79"/>
      <c r="D127" s="80"/>
      <c r="E127" s="80"/>
      <c r="F127" s="81"/>
      <c r="G127" s="81"/>
      <c r="H127" s="81"/>
      <c r="I127" s="92"/>
      <c r="J127" s="43"/>
      <c r="K127" s="106" t="str">
        <f>IF($R127="x1",IF($I127=Basisblatt!$A$60,Basisblatt!$A$85,Basisblatt!$A$84),"")</f>
        <v/>
      </c>
      <c r="L127" s="81"/>
      <c r="M127" s="81"/>
      <c r="N127" s="83"/>
      <c r="O127" s="43"/>
      <c r="P127" s="106" t="str">
        <f>IF(AND($R127="x1",$K127=Basisblatt!$A$85),IF(OR($L127=Basisblatt!$A$38,AND('Modernisierung 3.2.4'!$M127&lt;&gt;"",'Modernisierung 3.2.4'!$M127&lt;='Modernisierung 3.2.4'!$U127),'Modernisierung 3.2.4'!$N127=Basisblatt!$A155)=TRUE,"ja","nein"),"")</f>
        <v/>
      </c>
      <c r="Q127" s="157"/>
      <c r="R127" s="102" t="str">
        <f t="shared" si="1"/>
        <v>x2</v>
      </c>
      <c r="S127" s="53"/>
      <c r="T127" s="40"/>
      <c r="U127" s="139" t="str">
        <f>IF(AND($R127="x1",$K127=Basisblatt!$A$85),VLOOKUP('EMob_Segmente 3.2.5_3.2.6'!$F127,Basisblatt!$A$2:$B$5,2,FALSE),"")</f>
        <v/>
      </c>
    </row>
    <row r="128" spans="1:21" ht="15.75" thickBot="1" x14ac:dyDescent="0.3">
      <c r="A128" s="121" t="str">
        <f>IF($R128="x2","",IF($R128="x1",IF(OR($K128=Basisblatt!$A$84,$P128="ja"),"ja","nein"),"N/A"))</f>
        <v/>
      </c>
      <c r="B128" s="40"/>
      <c r="C128" s="79"/>
      <c r="D128" s="80"/>
      <c r="E128" s="80"/>
      <c r="F128" s="81"/>
      <c r="G128" s="81"/>
      <c r="H128" s="81"/>
      <c r="I128" s="92"/>
      <c r="J128" s="43"/>
      <c r="K128" s="106" t="str">
        <f>IF($R128="x1",IF($I128=Basisblatt!$A$60,Basisblatt!$A$85,Basisblatt!$A$84),"")</f>
        <v/>
      </c>
      <c r="L128" s="81"/>
      <c r="M128" s="81"/>
      <c r="N128" s="83"/>
      <c r="O128" s="43"/>
      <c r="P128" s="106" t="str">
        <f>IF(AND($R128="x1",$K128=Basisblatt!$A$85),IF(OR($L128=Basisblatt!$A$38,AND('Modernisierung 3.2.4'!$M128&lt;&gt;"",'Modernisierung 3.2.4'!$M128&lt;='Modernisierung 3.2.4'!$U128),'Modernisierung 3.2.4'!$N128=Basisblatt!$A156)=TRUE,"ja","nein"),"")</f>
        <v/>
      </c>
      <c r="Q128" s="157"/>
      <c r="R128" s="102" t="str">
        <f t="shared" si="1"/>
        <v>x2</v>
      </c>
      <c r="S128" s="53"/>
      <c r="T128" s="40"/>
      <c r="U128" s="139" t="str">
        <f>IF(AND($R128="x1",$K128=Basisblatt!$A$85),VLOOKUP('EMob_Segmente 3.2.5_3.2.6'!$F128,Basisblatt!$A$2:$B$5,2,FALSE),"")</f>
        <v/>
      </c>
    </row>
    <row r="129" spans="1:21" ht="15.75" thickBot="1" x14ac:dyDescent="0.3">
      <c r="A129" s="121" t="str">
        <f>IF($R129="x2","",IF($R129="x1",IF(OR($K129=Basisblatt!$A$84,$P129="ja"),"ja","nein"),"N/A"))</f>
        <v/>
      </c>
      <c r="B129" s="40"/>
      <c r="C129" s="79"/>
      <c r="D129" s="80"/>
      <c r="E129" s="80"/>
      <c r="F129" s="81"/>
      <c r="G129" s="81"/>
      <c r="H129" s="81"/>
      <c r="I129" s="92"/>
      <c r="J129" s="43"/>
      <c r="K129" s="106" t="str">
        <f>IF($R129="x1",IF($I129=Basisblatt!$A$60,Basisblatt!$A$85,Basisblatt!$A$84),"")</f>
        <v/>
      </c>
      <c r="L129" s="81"/>
      <c r="M129" s="81"/>
      <c r="N129" s="83"/>
      <c r="O129" s="43"/>
      <c r="P129" s="106" t="str">
        <f>IF(AND($R129="x1",$K129=Basisblatt!$A$85),IF(OR($L129=Basisblatt!$A$38,AND('Modernisierung 3.2.4'!$M129&lt;&gt;"",'Modernisierung 3.2.4'!$M129&lt;='Modernisierung 3.2.4'!$U129),'Modernisierung 3.2.4'!$N129=Basisblatt!$A157)=TRUE,"ja","nein"),"")</f>
        <v/>
      </c>
      <c r="Q129" s="157"/>
      <c r="R129" s="102" t="str">
        <f t="shared" si="1"/>
        <v>x2</v>
      </c>
      <c r="S129" s="53"/>
      <c r="T129" s="40"/>
      <c r="U129" s="139" t="str">
        <f>IF(AND($R129="x1",$K129=Basisblatt!$A$85),VLOOKUP('EMob_Segmente 3.2.5_3.2.6'!$F129,Basisblatt!$A$2:$B$5,2,FALSE),"")</f>
        <v/>
      </c>
    </row>
    <row r="130" spans="1:21" ht="15.75" thickBot="1" x14ac:dyDescent="0.3">
      <c r="A130" s="121" t="str">
        <f>IF($R130="x2","",IF($R130="x1",IF(OR($K130=Basisblatt!$A$84,$P130="ja"),"ja","nein"),"N/A"))</f>
        <v/>
      </c>
      <c r="B130" s="40"/>
      <c r="C130" s="79"/>
      <c r="D130" s="80"/>
      <c r="E130" s="80"/>
      <c r="F130" s="81"/>
      <c r="G130" s="81"/>
      <c r="H130" s="81"/>
      <c r="I130" s="92"/>
      <c r="J130" s="43"/>
      <c r="K130" s="106" t="str">
        <f>IF($R130="x1",IF($I130=Basisblatt!$A$60,Basisblatt!$A$85,Basisblatt!$A$84),"")</f>
        <v/>
      </c>
      <c r="L130" s="81"/>
      <c r="M130" s="81"/>
      <c r="N130" s="83"/>
      <c r="O130" s="43"/>
      <c r="P130" s="106" t="str">
        <f>IF(AND($R130="x1",$K130=Basisblatt!$A$85),IF(OR($L130=Basisblatt!$A$38,AND('Modernisierung 3.2.4'!$M130&lt;&gt;"",'Modernisierung 3.2.4'!$M130&lt;='Modernisierung 3.2.4'!$U130),'Modernisierung 3.2.4'!$N130=Basisblatt!$A158)=TRUE,"ja","nein"),"")</f>
        <v/>
      </c>
      <c r="Q130" s="157"/>
      <c r="R130" s="102" t="str">
        <f t="shared" si="1"/>
        <v>x2</v>
      </c>
      <c r="S130" s="53"/>
      <c r="T130" s="40"/>
      <c r="U130" s="139" t="str">
        <f>IF(AND($R130="x1",$K130=Basisblatt!$A$85),VLOOKUP('EMob_Segmente 3.2.5_3.2.6'!$F130,Basisblatt!$A$2:$B$5,2,FALSE),"")</f>
        <v/>
      </c>
    </row>
    <row r="131" spans="1:21" ht="15.75" thickBot="1" x14ac:dyDescent="0.3">
      <c r="A131" s="121" t="str">
        <f>IF($R131="x2","",IF($R131="x1",IF(OR($K131=Basisblatt!$A$84,$P131="ja"),"ja","nein"),"N/A"))</f>
        <v/>
      </c>
      <c r="B131" s="40"/>
      <c r="C131" s="79"/>
      <c r="D131" s="80"/>
      <c r="E131" s="80"/>
      <c r="F131" s="81"/>
      <c r="G131" s="81"/>
      <c r="H131" s="81"/>
      <c r="I131" s="92"/>
      <c r="J131" s="43"/>
      <c r="K131" s="106" t="str">
        <f>IF($R131="x1",IF($I131=Basisblatt!$A$60,Basisblatt!$A$85,Basisblatt!$A$84),"")</f>
        <v/>
      </c>
      <c r="L131" s="81"/>
      <c r="M131" s="81"/>
      <c r="N131" s="83"/>
      <c r="O131" s="43"/>
      <c r="P131" s="106" t="str">
        <f>IF(AND($R131="x1",$K131=Basisblatt!$A$85),IF(OR($L131=Basisblatt!$A$38,AND('Modernisierung 3.2.4'!$M131&lt;&gt;"",'Modernisierung 3.2.4'!$M131&lt;='Modernisierung 3.2.4'!$U131),'Modernisierung 3.2.4'!$N131=Basisblatt!$A159)=TRUE,"ja","nein"),"")</f>
        <v/>
      </c>
      <c r="Q131" s="157"/>
      <c r="R131" s="102" t="str">
        <f t="shared" si="1"/>
        <v>x2</v>
      </c>
      <c r="S131" s="53"/>
      <c r="T131" s="40"/>
      <c r="U131" s="139" t="str">
        <f>IF(AND($R131="x1",$K131=Basisblatt!$A$85),VLOOKUP('EMob_Segmente 3.2.5_3.2.6'!$F131,Basisblatt!$A$2:$B$5,2,FALSE),"")</f>
        <v/>
      </c>
    </row>
    <row r="132" spans="1:21" ht="15.75" thickBot="1" x14ac:dyDescent="0.3">
      <c r="A132" s="121" t="str">
        <f>IF($R132="x2","",IF($R132="x1",IF(OR($K132=Basisblatt!$A$84,$P132="ja"),"ja","nein"),"N/A"))</f>
        <v/>
      </c>
      <c r="B132" s="40"/>
      <c r="C132" s="79"/>
      <c r="D132" s="80"/>
      <c r="E132" s="80"/>
      <c r="F132" s="81"/>
      <c r="G132" s="81"/>
      <c r="H132" s="81"/>
      <c r="I132" s="92"/>
      <c r="J132" s="43"/>
      <c r="K132" s="106" t="str">
        <f>IF($R132="x1",IF($I132=Basisblatt!$A$60,Basisblatt!$A$85,Basisblatt!$A$84),"")</f>
        <v/>
      </c>
      <c r="L132" s="81"/>
      <c r="M132" s="81"/>
      <c r="N132" s="83"/>
      <c r="O132" s="43"/>
      <c r="P132" s="106" t="str">
        <f>IF(AND($R132="x1",$K132=Basisblatt!$A$85),IF(OR($L132=Basisblatt!$A$38,AND('Modernisierung 3.2.4'!$M132&lt;&gt;"",'Modernisierung 3.2.4'!$M132&lt;='Modernisierung 3.2.4'!$U132),'Modernisierung 3.2.4'!$N132=Basisblatt!$A160)=TRUE,"ja","nein"),"")</f>
        <v/>
      </c>
      <c r="Q132" s="157"/>
      <c r="R132" s="102" t="str">
        <f t="shared" si="1"/>
        <v>x2</v>
      </c>
      <c r="S132" s="53"/>
      <c r="T132" s="40"/>
      <c r="U132" s="139" t="str">
        <f>IF(AND($R132="x1",$K132=Basisblatt!$A$85),VLOOKUP('EMob_Segmente 3.2.5_3.2.6'!$F132,Basisblatt!$A$2:$B$5,2,FALSE),"")</f>
        <v/>
      </c>
    </row>
    <row r="133" spans="1:21" ht="15.75" thickBot="1" x14ac:dyDescent="0.3">
      <c r="A133" s="121" t="str">
        <f>IF($R133="x2","",IF($R133="x1",IF(OR($K133=Basisblatt!$A$84,$P133="ja"),"ja","nein"),"N/A"))</f>
        <v/>
      </c>
      <c r="B133" s="40"/>
      <c r="C133" s="79"/>
      <c r="D133" s="80"/>
      <c r="E133" s="80"/>
      <c r="F133" s="81"/>
      <c r="G133" s="81"/>
      <c r="H133" s="81"/>
      <c r="I133" s="92"/>
      <c r="J133" s="43"/>
      <c r="K133" s="106" t="str">
        <f>IF($R133="x1",IF($I133=Basisblatt!$A$60,Basisblatt!$A$85,Basisblatt!$A$84),"")</f>
        <v/>
      </c>
      <c r="L133" s="81"/>
      <c r="M133" s="81"/>
      <c r="N133" s="83"/>
      <c r="O133" s="43"/>
      <c r="P133" s="106" t="str">
        <f>IF(AND($R133="x1",$K133=Basisblatt!$A$85),IF(OR($L133=Basisblatt!$A$38,AND('Modernisierung 3.2.4'!$M133&lt;&gt;"",'Modernisierung 3.2.4'!$M133&lt;='Modernisierung 3.2.4'!$U133),'Modernisierung 3.2.4'!$N133=Basisblatt!$A161)=TRUE,"ja","nein"),"")</f>
        <v/>
      </c>
      <c r="Q133" s="157"/>
      <c r="R133" s="102" t="str">
        <f t="shared" si="1"/>
        <v>x2</v>
      </c>
      <c r="S133" s="53"/>
      <c r="T133" s="40"/>
      <c r="U133" s="139" t="str">
        <f>IF(AND($R133="x1",$K133=Basisblatt!$A$85),VLOOKUP('EMob_Segmente 3.2.5_3.2.6'!$F133,Basisblatt!$A$2:$B$5,2,FALSE),"")</f>
        <v/>
      </c>
    </row>
    <row r="134" spans="1:21" ht="15.75" thickBot="1" x14ac:dyDescent="0.3">
      <c r="A134" s="121" t="str">
        <f>IF($R134="x2","",IF($R134="x1",IF(OR($K134=Basisblatt!$A$84,$P134="ja"),"ja","nein"),"N/A"))</f>
        <v/>
      </c>
      <c r="B134" s="40"/>
      <c r="C134" s="79"/>
      <c r="D134" s="80"/>
      <c r="E134" s="80"/>
      <c r="F134" s="81"/>
      <c r="G134" s="81"/>
      <c r="H134" s="81"/>
      <c r="I134" s="92"/>
      <c r="J134" s="43"/>
      <c r="K134" s="106" t="str">
        <f>IF($R134="x1",IF($I134=Basisblatt!$A$60,Basisblatt!$A$85,Basisblatt!$A$84),"")</f>
        <v/>
      </c>
      <c r="L134" s="81"/>
      <c r="M134" s="81"/>
      <c r="N134" s="83"/>
      <c r="O134" s="43"/>
      <c r="P134" s="106" t="str">
        <f>IF(AND($R134="x1",$K134=Basisblatt!$A$85),IF(OR($L134=Basisblatt!$A$38,AND('Modernisierung 3.2.4'!$M134&lt;&gt;"",'Modernisierung 3.2.4'!$M134&lt;='Modernisierung 3.2.4'!$U134),'Modernisierung 3.2.4'!$N134=Basisblatt!$A162)=TRUE,"ja","nein"),"")</f>
        <v/>
      </c>
      <c r="Q134" s="157"/>
      <c r="R134" s="102" t="str">
        <f t="shared" si="1"/>
        <v>x2</v>
      </c>
      <c r="S134" s="53"/>
      <c r="T134" s="40"/>
      <c r="U134" s="139" t="str">
        <f>IF(AND($R134="x1",$K134=Basisblatt!$A$85),VLOOKUP('EMob_Segmente 3.2.5_3.2.6'!$F134,Basisblatt!$A$2:$B$5,2,FALSE),"")</f>
        <v/>
      </c>
    </row>
    <row r="135" spans="1:21" ht="15.75" thickBot="1" x14ac:dyDescent="0.3">
      <c r="A135" s="121" t="str">
        <f>IF($R135="x2","",IF($R135="x1",IF(OR($K135=Basisblatt!$A$84,$P135="ja"),"ja","nein"),"N/A"))</f>
        <v/>
      </c>
      <c r="B135" s="40"/>
      <c r="C135" s="79"/>
      <c r="D135" s="80"/>
      <c r="E135" s="80"/>
      <c r="F135" s="81"/>
      <c r="G135" s="81"/>
      <c r="H135" s="81"/>
      <c r="I135" s="92"/>
      <c r="J135" s="43"/>
      <c r="K135" s="106" t="str">
        <f>IF($R135="x1",IF($I135=Basisblatt!$A$60,Basisblatt!$A$85,Basisblatt!$A$84),"")</f>
        <v/>
      </c>
      <c r="L135" s="81"/>
      <c r="M135" s="81"/>
      <c r="N135" s="83"/>
      <c r="O135" s="43"/>
      <c r="P135" s="106" t="str">
        <f>IF(AND($R135="x1",$K135=Basisblatt!$A$85),IF(OR($L135=Basisblatt!$A$38,AND('Modernisierung 3.2.4'!$M135&lt;&gt;"",'Modernisierung 3.2.4'!$M135&lt;='Modernisierung 3.2.4'!$U135),'Modernisierung 3.2.4'!$N135=Basisblatt!$A163)=TRUE,"ja","nein"),"")</f>
        <v/>
      </c>
      <c r="Q135" s="157"/>
      <c r="R135" s="102" t="str">
        <f t="shared" si="1"/>
        <v>x2</v>
      </c>
      <c r="S135" s="53"/>
      <c r="T135" s="40"/>
      <c r="U135" s="139" t="str">
        <f>IF(AND($R135="x1",$K135=Basisblatt!$A$85),VLOOKUP('EMob_Segmente 3.2.5_3.2.6'!$F135,Basisblatt!$A$2:$B$5,2,FALSE),"")</f>
        <v/>
      </c>
    </row>
    <row r="136" spans="1:21" ht="15.75" thickBot="1" x14ac:dyDescent="0.3">
      <c r="A136" s="121" t="str">
        <f>IF($R136="x2","",IF($R136="x1",IF(OR($K136=Basisblatt!$A$84,$P136="ja"),"ja","nein"),"N/A"))</f>
        <v/>
      </c>
      <c r="B136" s="40"/>
      <c r="C136" s="79"/>
      <c r="D136" s="80"/>
      <c r="E136" s="80"/>
      <c r="F136" s="81"/>
      <c r="G136" s="81"/>
      <c r="H136" s="81"/>
      <c r="I136" s="92"/>
      <c r="J136" s="43"/>
      <c r="K136" s="106" t="str">
        <f>IF($R136="x1",IF($I136=Basisblatt!$A$60,Basisblatt!$A$85,Basisblatt!$A$84),"")</f>
        <v/>
      </c>
      <c r="L136" s="81"/>
      <c r="M136" s="81"/>
      <c r="N136" s="83"/>
      <c r="O136" s="43"/>
      <c r="P136" s="106" t="str">
        <f>IF(AND($R136="x1",$K136=Basisblatt!$A$85),IF(OR($L136=Basisblatt!$A$38,AND('Modernisierung 3.2.4'!$M136&lt;&gt;"",'Modernisierung 3.2.4'!$M136&lt;='Modernisierung 3.2.4'!$U136),'Modernisierung 3.2.4'!$N136=Basisblatt!$A164)=TRUE,"ja","nein"),"")</f>
        <v/>
      </c>
      <c r="Q136" s="157"/>
      <c r="R136" s="102" t="str">
        <f t="shared" si="1"/>
        <v>x2</v>
      </c>
      <c r="S136" s="53"/>
      <c r="T136" s="40"/>
      <c r="U136" s="139" t="str">
        <f>IF(AND($R136="x1",$K136=Basisblatt!$A$85),VLOOKUP('EMob_Segmente 3.2.5_3.2.6'!$F136,Basisblatt!$A$2:$B$5,2,FALSE),"")</f>
        <v/>
      </c>
    </row>
    <row r="137" spans="1:21" ht="15.75" thickBot="1" x14ac:dyDescent="0.3">
      <c r="A137" s="121" t="str">
        <f>IF($R137="x2","",IF($R137="x1",IF(OR($K137=Basisblatt!$A$84,$P137="ja"),"ja","nein"),"N/A"))</f>
        <v/>
      </c>
      <c r="B137" s="40"/>
      <c r="C137" s="79"/>
      <c r="D137" s="80"/>
      <c r="E137" s="80"/>
      <c r="F137" s="81"/>
      <c r="G137" s="81"/>
      <c r="H137" s="81"/>
      <c r="I137" s="92"/>
      <c r="J137" s="43"/>
      <c r="K137" s="106" t="str">
        <f>IF($R137="x1",IF($I137=Basisblatt!$A$60,Basisblatt!$A$85,Basisblatt!$A$84),"")</f>
        <v/>
      </c>
      <c r="L137" s="81"/>
      <c r="M137" s="81"/>
      <c r="N137" s="83"/>
      <c r="O137" s="43"/>
      <c r="P137" s="106" t="str">
        <f>IF(AND($R137="x1",$K137=Basisblatt!$A$85),IF(OR($L137=Basisblatt!$A$38,AND('Modernisierung 3.2.4'!$M137&lt;&gt;"",'Modernisierung 3.2.4'!$M137&lt;='Modernisierung 3.2.4'!$U137),'Modernisierung 3.2.4'!$N137=Basisblatt!$A165)=TRUE,"ja","nein"),"")</f>
        <v/>
      </c>
      <c r="Q137" s="157"/>
      <c r="R137" s="102" t="str">
        <f t="shared" si="1"/>
        <v>x2</v>
      </c>
      <c r="S137" s="53"/>
      <c r="T137" s="40"/>
      <c r="U137" s="139" t="str">
        <f>IF(AND($R137="x1",$K137=Basisblatt!$A$85),VLOOKUP('EMob_Segmente 3.2.5_3.2.6'!$F137,Basisblatt!$A$2:$B$5,2,FALSE),"")</f>
        <v/>
      </c>
    </row>
    <row r="138" spans="1:21" ht="15.75" thickBot="1" x14ac:dyDescent="0.3">
      <c r="A138" s="121" t="str">
        <f>IF($R138="x2","",IF($R138="x1",IF(OR($K138=Basisblatt!$A$84,$P138="ja"),"ja","nein"),"N/A"))</f>
        <v/>
      </c>
      <c r="B138" s="40"/>
      <c r="C138" s="79"/>
      <c r="D138" s="80"/>
      <c r="E138" s="80"/>
      <c r="F138" s="81"/>
      <c r="G138" s="81"/>
      <c r="H138" s="81"/>
      <c r="I138" s="92"/>
      <c r="J138" s="43"/>
      <c r="K138" s="106" t="str">
        <f>IF($R138="x1",IF($I138=Basisblatt!$A$60,Basisblatt!$A$85,Basisblatt!$A$84),"")</f>
        <v/>
      </c>
      <c r="L138" s="81"/>
      <c r="M138" s="81"/>
      <c r="N138" s="83"/>
      <c r="O138" s="43"/>
      <c r="P138" s="106" t="str">
        <f>IF(AND($R138="x1",$K138=Basisblatt!$A$85),IF(OR($L138=Basisblatt!$A$38,AND('Modernisierung 3.2.4'!$M138&lt;&gt;"",'Modernisierung 3.2.4'!$M138&lt;='Modernisierung 3.2.4'!$U138),'Modernisierung 3.2.4'!$N138=Basisblatt!$A166)=TRUE,"ja","nein"),"")</f>
        <v/>
      </c>
      <c r="Q138" s="157"/>
      <c r="R138" s="102" t="str">
        <f t="shared" si="1"/>
        <v>x2</v>
      </c>
      <c r="S138" s="53"/>
      <c r="T138" s="40"/>
      <c r="U138" s="139" t="str">
        <f>IF(AND($R138="x1",$K138=Basisblatt!$A$85),VLOOKUP('EMob_Segmente 3.2.5_3.2.6'!$F138,Basisblatt!$A$2:$B$5,2,FALSE),"")</f>
        <v/>
      </c>
    </row>
    <row r="139" spans="1:21" ht="15.75" thickBot="1" x14ac:dyDescent="0.3">
      <c r="A139" s="121" t="str">
        <f>IF($R139="x2","",IF($R139="x1",IF(OR($K139=Basisblatt!$A$84,$P139="ja"),"ja","nein"),"N/A"))</f>
        <v/>
      </c>
      <c r="B139" s="40"/>
      <c r="C139" s="79"/>
      <c r="D139" s="80"/>
      <c r="E139" s="80"/>
      <c r="F139" s="81"/>
      <c r="G139" s="81"/>
      <c r="H139" s="81"/>
      <c r="I139" s="92"/>
      <c r="J139" s="43"/>
      <c r="K139" s="106" t="str">
        <f>IF($R139="x1",IF($I139=Basisblatt!$A$60,Basisblatt!$A$85,Basisblatt!$A$84),"")</f>
        <v/>
      </c>
      <c r="L139" s="81"/>
      <c r="M139" s="81"/>
      <c r="N139" s="83"/>
      <c r="O139" s="43"/>
      <c r="P139" s="106" t="str">
        <f>IF(AND($R139="x1",$K139=Basisblatt!$A$85),IF(OR($L139=Basisblatt!$A$38,AND('Modernisierung 3.2.4'!$M139&lt;&gt;"",'Modernisierung 3.2.4'!$M139&lt;='Modernisierung 3.2.4'!$U139),'Modernisierung 3.2.4'!$N139=Basisblatt!$A167)=TRUE,"ja","nein"),"")</f>
        <v/>
      </c>
      <c r="Q139" s="157"/>
      <c r="R139" s="102" t="str">
        <f t="shared" si="1"/>
        <v>x2</v>
      </c>
      <c r="S139" s="53"/>
      <c r="T139" s="40"/>
      <c r="U139" s="139" t="str">
        <f>IF(AND($R139="x1",$K139=Basisblatt!$A$85),VLOOKUP('EMob_Segmente 3.2.5_3.2.6'!$F139,Basisblatt!$A$2:$B$5,2,FALSE),"")</f>
        <v/>
      </c>
    </row>
    <row r="140" spans="1:21" ht="15.75" thickBot="1" x14ac:dyDescent="0.3">
      <c r="A140" s="121" t="str">
        <f>IF($R140="x2","",IF($R140="x1",IF(OR($K140=Basisblatt!$A$84,$P140="ja"),"ja","nein"),"N/A"))</f>
        <v/>
      </c>
      <c r="B140" s="40"/>
      <c r="C140" s="79"/>
      <c r="D140" s="80"/>
      <c r="E140" s="80"/>
      <c r="F140" s="81"/>
      <c r="G140" s="81"/>
      <c r="H140" s="81"/>
      <c r="I140" s="92"/>
      <c r="J140" s="43"/>
      <c r="K140" s="106" t="str">
        <f>IF($R140="x1",IF($I140=Basisblatt!$A$60,Basisblatt!$A$85,Basisblatt!$A$84),"")</f>
        <v/>
      </c>
      <c r="L140" s="81"/>
      <c r="M140" s="81"/>
      <c r="N140" s="83"/>
      <c r="O140" s="43"/>
      <c r="P140" s="106" t="str">
        <f>IF(AND($R140="x1",$K140=Basisblatt!$A$85),IF(OR($L140=Basisblatt!$A$38,AND('Modernisierung 3.2.4'!$M140&lt;&gt;"",'Modernisierung 3.2.4'!$M140&lt;='Modernisierung 3.2.4'!$U140),'Modernisierung 3.2.4'!$N140=Basisblatt!$A168)=TRUE,"ja","nein"),"")</f>
        <v/>
      </c>
      <c r="Q140" s="157"/>
      <c r="R140" s="102" t="str">
        <f t="shared" si="1"/>
        <v>x2</v>
      </c>
      <c r="S140" s="53"/>
      <c r="T140" s="40"/>
      <c r="U140" s="139" t="str">
        <f>IF(AND($R140="x1",$K140=Basisblatt!$A$85),VLOOKUP('EMob_Segmente 3.2.5_3.2.6'!$F140,Basisblatt!$A$2:$B$5,2,FALSE),"")</f>
        <v/>
      </c>
    </row>
    <row r="141" spans="1:21" ht="15.75" thickBot="1" x14ac:dyDescent="0.3">
      <c r="A141" s="121" t="str">
        <f>IF($R141="x2","",IF($R141="x1",IF(OR($K141=Basisblatt!$A$84,$P141="ja"),"ja","nein"),"N/A"))</f>
        <v/>
      </c>
      <c r="B141" s="40"/>
      <c r="C141" s="79"/>
      <c r="D141" s="80"/>
      <c r="E141" s="80"/>
      <c r="F141" s="81"/>
      <c r="G141" s="81"/>
      <c r="H141" s="81"/>
      <c r="I141" s="92"/>
      <c r="J141" s="43"/>
      <c r="K141" s="106" t="str">
        <f>IF($R141="x1",IF($I141=Basisblatt!$A$60,Basisblatt!$A$85,Basisblatt!$A$84),"")</f>
        <v/>
      </c>
      <c r="L141" s="81"/>
      <c r="M141" s="81"/>
      <c r="N141" s="83"/>
      <c r="O141" s="43"/>
      <c r="P141" s="106" t="str">
        <f>IF(AND($R141="x1",$K141=Basisblatt!$A$85),IF(OR($L141=Basisblatt!$A$38,AND('Modernisierung 3.2.4'!$M141&lt;&gt;"",'Modernisierung 3.2.4'!$M141&lt;='Modernisierung 3.2.4'!$U141),'Modernisierung 3.2.4'!$N141=Basisblatt!$A169)=TRUE,"ja","nein"),"")</f>
        <v/>
      </c>
      <c r="Q141" s="157"/>
      <c r="R141" s="102" t="str">
        <f t="shared" si="1"/>
        <v>x2</v>
      </c>
      <c r="S141" s="53"/>
      <c r="T141" s="40"/>
      <c r="U141" s="139" t="str">
        <f>IF(AND($R141="x1",$K141=Basisblatt!$A$85),VLOOKUP('EMob_Segmente 3.2.5_3.2.6'!$F141,Basisblatt!$A$2:$B$5,2,FALSE),"")</f>
        <v/>
      </c>
    </row>
    <row r="142" spans="1:21" ht="15.75" thickBot="1" x14ac:dyDescent="0.3">
      <c r="A142" s="121" t="str">
        <f>IF($R142="x2","",IF($R142="x1",IF(OR($K142=Basisblatt!$A$84,$P142="ja"),"ja","nein"),"N/A"))</f>
        <v/>
      </c>
      <c r="B142" s="40"/>
      <c r="C142" s="79"/>
      <c r="D142" s="80"/>
      <c r="E142" s="80"/>
      <c r="F142" s="81"/>
      <c r="G142" s="81"/>
      <c r="H142" s="81"/>
      <c r="I142" s="92"/>
      <c r="J142" s="43"/>
      <c r="K142" s="106" t="str">
        <f>IF($R142="x1",IF($I142=Basisblatt!$A$60,Basisblatt!$A$85,Basisblatt!$A$84),"")</f>
        <v/>
      </c>
      <c r="L142" s="81"/>
      <c r="M142" s="81"/>
      <c r="N142" s="83"/>
      <c r="O142" s="43"/>
      <c r="P142" s="106" t="str">
        <f>IF(AND($R142="x1",$K142=Basisblatt!$A$85),IF(OR($L142=Basisblatt!$A$38,AND('Modernisierung 3.2.4'!$M142&lt;&gt;"",'Modernisierung 3.2.4'!$M142&lt;='Modernisierung 3.2.4'!$U142),'Modernisierung 3.2.4'!$N142=Basisblatt!$A170)=TRUE,"ja","nein"),"")</f>
        <v/>
      </c>
      <c r="Q142" s="157"/>
      <c r="R142" s="102" t="str">
        <f t="shared" si="1"/>
        <v>x2</v>
      </c>
      <c r="S142" s="53"/>
      <c r="T142" s="40"/>
      <c r="U142" s="139" t="str">
        <f>IF(AND($R142="x1",$K142=Basisblatt!$A$85),VLOOKUP('EMob_Segmente 3.2.5_3.2.6'!$F142,Basisblatt!$A$2:$B$5,2,FALSE),"")</f>
        <v/>
      </c>
    </row>
    <row r="143" spans="1:21" ht="15.75" thickBot="1" x14ac:dyDescent="0.3">
      <c r="A143" s="121" t="str">
        <f>IF($R143="x2","",IF($R143="x1",IF(OR($K143=Basisblatt!$A$84,$P143="ja"),"ja","nein"),"N/A"))</f>
        <v/>
      </c>
      <c r="B143" s="40"/>
      <c r="C143" s="79"/>
      <c r="D143" s="80"/>
      <c r="E143" s="80"/>
      <c r="F143" s="81"/>
      <c r="G143" s="81"/>
      <c r="H143" s="81"/>
      <c r="I143" s="92"/>
      <c r="J143" s="43"/>
      <c r="K143" s="106" t="str">
        <f>IF($R143="x1",IF($I143=Basisblatt!$A$60,Basisblatt!$A$85,Basisblatt!$A$84),"")</f>
        <v/>
      </c>
      <c r="L143" s="81"/>
      <c r="M143" s="81"/>
      <c r="N143" s="83"/>
      <c r="O143" s="43"/>
      <c r="P143" s="106" t="str">
        <f>IF(AND($R143="x1",$K143=Basisblatt!$A$85),IF(OR($L143=Basisblatt!$A$38,AND('Modernisierung 3.2.4'!$M143&lt;&gt;"",'Modernisierung 3.2.4'!$M143&lt;='Modernisierung 3.2.4'!$U143),'Modernisierung 3.2.4'!$N143=Basisblatt!$A171)=TRUE,"ja","nein"),"")</f>
        <v/>
      </c>
      <c r="Q143" s="157"/>
      <c r="R143" s="102" t="str">
        <f t="shared" si="1"/>
        <v>x2</v>
      </c>
      <c r="S143" s="53"/>
      <c r="T143" s="40"/>
      <c r="U143" s="139" t="str">
        <f>IF(AND($R143="x1",$K143=Basisblatt!$A$85),VLOOKUP('EMob_Segmente 3.2.5_3.2.6'!$F143,Basisblatt!$A$2:$B$5,2,FALSE),"")</f>
        <v/>
      </c>
    </row>
    <row r="144" spans="1:21" ht="15.75" thickBot="1" x14ac:dyDescent="0.3">
      <c r="A144" s="121" t="str">
        <f>IF($R144="x2","",IF($R144="x1",IF(OR($K144=Basisblatt!$A$84,$P144="ja"),"ja","nein"),"N/A"))</f>
        <v/>
      </c>
      <c r="B144" s="40"/>
      <c r="C144" s="79"/>
      <c r="D144" s="80"/>
      <c r="E144" s="80"/>
      <c r="F144" s="81"/>
      <c r="G144" s="81"/>
      <c r="H144" s="81"/>
      <c r="I144" s="92"/>
      <c r="J144" s="43"/>
      <c r="K144" s="106" t="str">
        <f>IF($R144="x1",IF($I144=Basisblatt!$A$60,Basisblatt!$A$85,Basisblatt!$A$84),"")</f>
        <v/>
      </c>
      <c r="L144" s="81"/>
      <c r="M144" s="81"/>
      <c r="N144" s="83"/>
      <c r="O144" s="43"/>
      <c r="P144" s="106" t="str">
        <f>IF(AND($R144="x1",$K144=Basisblatt!$A$85),IF(OR($L144=Basisblatt!$A$38,AND('Modernisierung 3.2.4'!$M144&lt;&gt;"",'Modernisierung 3.2.4'!$M144&lt;='Modernisierung 3.2.4'!$U144),'Modernisierung 3.2.4'!$N144=Basisblatt!$A172)=TRUE,"ja","nein"),"")</f>
        <v/>
      </c>
      <c r="Q144" s="157"/>
      <c r="R144" s="102" t="str">
        <f t="shared" si="1"/>
        <v>x2</v>
      </c>
      <c r="S144" s="53"/>
      <c r="T144" s="40"/>
      <c r="U144" s="139" t="str">
        <f>IF(AND($R144="x1",$K144=Basisblatt!$A$85),VLOOKUP('EMob_Segmente 3.2.5_3.2.6'!$F144,Basisblatt!$A$2:$B$5,2,FALSE),"")</f>
        <v/>
      </c>
    </row>
    <row r="145" spans="1:21" ht="15.75" thickBot="1" x14ac:dyDescent="0.3">
      <c r="A145" s="121" t="str">
        <f>IF($R145="x2","",IF($R145="x1",IF(OR($K145=Basisblatt!$A$84,$P145="ja"),"ja","nein"),"N/A"))</f>
        <v/>
      </c>
      <c r="B145" s="40"/>
      <c r="C145" s="79"/>
      <c r="D145" s="80"/>
      <c r="E145" s="80"/>
      <c r="F145" s="81"/>
      <c r="G145" s="81"/>
      <c r="H145" s="81"/>
      <c r="I145" s="92"/>
      <c r="J145" s="43"/>
      <c r="K145" s="106" t="str">
        <f>IF($R145="x1",IF($I145=Basisblatt!$A$60,Basisblatt!$A$85,Basisblatt!$A$84),"")</f>
        <v/>
      </c>
      <c r="L145" s="81"/>
      <c r="M145" s="81"/>
      <c r="N145" s="83"/>
      <c r="O145" s="43"/>
      <c r="P145" s="106" t="str">
        <f>IF(AND($R145="x1",$K145=Basisblatt!$A$85),IF(OR($L145=Basisblatt!$A$38,AND('Modernisierung 3.2.4'!$M145&lt;&gt;"",'Modernisierung 3.2.4'!$M145&lt;='Modernisierung 3.2.4'!$U145),'Modernisierung 3.2.4'!$N145=Basisblatt!$A173)=TRUE,"ja","nein"),"")</f>
        <v/>
      </c>
      <c r="Q145" s="157"/>
      <c r="R145" s="102" t="str">
        <f t="shared" ref="R145:R208" si="2">IF(COUNTA($C145:$I145)=7,"x1",IF(COUNTA($C145:$I145)=0,"x2","o"))</f>
        <v>x2</v>
      </c>
      <c r="S145" s="53"/>
      <c r="T145" s="40"/>
      <c r="U145" s="139" t="str">
        <f>IF(AND($R145="x1",$K145=Basisblatt!$A$85),VLOOKUP('EMob_Segmente 3.2.5_3.2.6'!$F145,Basisblatt!$A$2:$B$5,2,FALSE),"")</f>
        <v/>
      </c>
    </row>
    <row r="146" spans="1:21" ht="15.75" thickBot="1" x14ac:dyDescent="0.3">
      <c r="A146" s="121" t="str">
        <f>IF($R146="x2","",IF($R146="x1",IF(OR($K146=Basisblatt!$A$84,$P146="ja"),"ja","nein"),"N/A"))</f>
        <v/>
      </c>
      <c r="B146" s="40"/>
      <c r="C146" s="79"/>
      <c r="D146" s="80"/>
      <c r="E146" s="80"/>
      <c r="F146" s="81"/>
      <c r="G146" s="81"/>
      <c r="H146" s="81"/>
      <c r="I146" s="92"/>
      <c r="J146" s="43"/>
      <c r="K146" s="106" t="str">
        <f>IF($R146="x1",IF($I146=Basisblatt!$A$60,Basisblatt!$A$85,Basisblatt!$A$84),"")</f>
        <v/>
      </c>
      <c r="L146" s="81"/>
      <c r="M146" s="81"/>
      <c r="N146" s="83"/>
      <c r="O146" s="43"/>
      <c r="P146" s="106" t="str">
        <f>IF(AND($R146="x1",$K146=Basisblatt!$A$85),IF(OR($L146=Basisblatt!$A$38,AND('Modernisierung 3.2.4'!$M146&lt;&gt;"",'Modernisierung 3.2.4'!$M146&lt;='Modernisierung 3.2.4'!$U146),'Modernisierung 3.2.4'!$N146=Basisblatt!$A174)=TRUE,"ja","nein"),"")</f>
        <v/>
      </c>
      <c r="Q146" s="157"/>
      <c r="R146" s="102" t="str">
        <f t="shared" si="2"/>
        <v>x2</v>
      </c>
      <c r="S146" s="53"/>
      <c r="T146" s="40"/>
      <c r="U146" s="139" t="str">
        <f>IF(AND($R146="x1",$K146=Basisblatt!$A$85),VLOOKUP('EMob_Segmente 3.2.5_3.2.6'!$F146,Basisblatt!$A$2:$B$5,2,FALSE),"")</f>
        <v/>
      </c>
    </row>
    <row r="147" spans="1:21" ht="15.75" thickBot="1" x14ac:dyDescent="0.3">
      <c r="A147" s="121" t="str">
        <f>IF($R147="x2","",IF($R147="x1",IF(OR($K147=Basisblatt!$A$84,$P147="ja"),"ja","nein"),"N/A"))</f>
        <v/>
      </c>
      <c r="B147" s="40"/>
      <c r="C147" s="79"/>
      <c r="D147" s="80"/>
      <c r="E147" s="80"/>
      <c r="F147" s="81"/>
      <c r="G147" s="81"/>
      <c r="H147" s="81"/>
      <c r="I147" s="92"/>
      <c r="J147" s="43"/>
      <c r="K147" s="106" t="str">
        <f>IF($R147="x1",IF($I147=Basisblatt!$A$60,Basisblatt!$A$85,Basisblatt!$A$84),"")</f>
        <v/>
      </c>
      <c r="L147" s="81"/>
      <c r="M147" s="81"/>
      <c r="N147" s="83"/>
      <c r="O147" s="43"/>
      <c r="P147" s="106" t="str">
        <f>IF(AND($R147="x1",$K147=Basisblatt!$A$85),IF(OR($L147=Basisblatt!$A$38,AND('Modernisierung 3.2.4'!$M147&lt;&gt;"",'Modernisierung 3.2.4'!$M147&lt;='Modernisierung 3.2.4'!$U147),'Modernisierung 3.2.4'!$N147=Basisblatt!$A175)=TRUE,"ja","nein"),"")</f>
        <v/>
      </c>
      <c r="Q147" s="157"/>
      <c r="R147" s="102" t="str">
        <f t="shared" si="2"/>
        <v>x2</v>
      </c>
      <c r="S147" s="53"/>
      <c r="T147" s="40"/>
      <c r="U147" s="139" t="str">
        <f>IF(AND($R147="x1",$K147=Basisblatt!$A$85),VLOOKUP('EMob_Segmente 3.2.5_3.2.6'!$F147,Basisblatt!$A$2:$B$5,2,FALSE),"")</f>
        <v/>
      </c>
    </row>
    <row r="148" spans="1:21" ht="15.75" thickBot="1" x14ac:dyDescent="0.3">
      <c r="A148" s="121" t="str">
        <f>IF($R148="x2","",IF($R148="x1",IF(OR($K148=Basisblatt!$A$84,$P148="ja"),"ja","nein"),"N/A"))</f>
        <v/>
      </c>
      <c r="B148" s="40"/>
      <c r="C148" s="79"/>
      <c r="D148" s="80"/>
      <c r="E148" s="80"/>
      <c r="F148" s="81"/>
      <c r="G148" s="81"/>
      <c r="H148" s="81"/>
      <c r="I148" s="92"/>
      <c r="J148" s="43"/>
      <c r="K148" s="106" t="str">
        <f>IF($R148="x1",IF($I148=Basisblatt!$A$60,Basisblatt!$A$85,Basisblatt!$A$84),"")</f>
        <v/>
      </c>
      <c r="L148" s="81"/>
      <c r="M148" s="81"/>
      <c r="N148" s="83"/>
      <c r="O148" s="43"/>
      <c r="P148" s="106" t="str">
        <f>IF(AND($R148="x1",$K148=Basisblatt!$A$85),IF(OR($L148=Basisblatt!$A$38,AND('Modernisierung 3.2.4'!$M148&lt;&gt;"",'Modernisierung 3.2.4'!$M148&lt;='Modernisierung 3.2.4'!$U148),'Modernisierung 3.2.4'!$N148=Basisblatt!$A176)=TRUE,"ja","nein"),"")</f>
        <v/>
      </c>
      <c r="Q148" s="157"/>
      <c r="R148" s="102" t="str">
        <f t="shared" si="2"/>
        <v>x2</v>
      </c>
      <c r="S148" s="53"/>
      <c r="T148" s="40"/>
      <c r="U148" s="139" t="str">
        <f>IF(AND($R148="x1",$K148=Basisblatt!$A$85),VLOOKUP('EMob_Segmente 3.2.5_3.2.6'!$F148,Basisblatt!$A$2:$B$5,2,FALSE),"")</f>
        <v/>
      </c>
    </row>
    <row r="149" spans="1:21" ht="15.75" thickBot="1" x14ac:dyDescent="0.3">
      <c r="A149" s="121" t="str">
        <f>IF($R149="x2","",IF($R149="x1",IF(OR($K149=Basisblatt!$A$84,$P149="ja"),"ja","nein"),"N/A"))</f>
        <v/>
      </c>
      <c r="B149" s="40"/>
      <c r="C149" s="79"/>
      <c r="D149" s="80"/>
      <c r="E149" s="80"/>
      <c r="F149" s="81"/>
      <c r="G149" s="81"/>
      <c r="H149" s="81"/>
      <c r="I149" s="92"/>
      <c r="J149" s="43"/>
      <c r="K149" s="106" t="str">
        <f>IF($R149="x1",IF($I149=Basisblatt!$A$60,Basisblatt!$A$85,Basisblatt!$A$84),"")</f>
        <v/>
      </c>
      <c r="L149" s="81"/>
      <c r="M149" s="81"/>
      <c r="N149" s="83"/>
      <c r="O149" s="43"/>
      <c r="P149" s="106" t="str">
        <f>IF(AND($R149="x1",$K149=Basisblatt!$A$85),IF(OR($L149=Basisblatt!$A$38,AND('Modernisierung 3.2.4'!$M149&lt;&gt;"",'Modernisierung 3.2.4'!$M149&lt;='Modernisierung 3.2.4'!$U149),'Modernisierung 3.2.4'!$N149=Basisblatt!$A177)=TRUE,"ja","nein"),"")</f>
        <v/>
      </c>
      <c r="Q149" s="157"/>
      <c r="R149" s="102" t="str">
        <f t="shared" si="2"/>
        <v>x2</v>
      </c>
      <c r="S149" s="53"/>
      <c r="T149" s="40"/>
      <c r="U149" s="139" t="str">
        <f>IF(AND($R149="x1",$K149=Basisblatt!$A$85),VLOOKUP('EMob_Segmente 3.2.5_3.2.6'!$F149,Basisblatt!$A$2:$B$5,2,FALSE),"")</f>
        <v/>
      </c>
    </row>
    <row r="150" spans="1:21" ht="15.75" thickBot="1" x14ac:dyDescent="0.3">
      <c r="A150" s="121" t="str">
        <f>IF($R150="x2","",IF($R150="x1",IF(OR($K150=Basisblatt!$A$84,$P150="ja"),"ja","nein"),"N/A"))</f>
        <v/>
      </c>
      <c r="B150" s="40"/>
      <c r="C150" s="79"/>
      <c r="D150" s="80"/>
      <c r="E150" s="80"/>
      <c r="F150" s="81"/>
      <c r="G150" s="81"/>
      <c r="H150" s="81"/>
      <c r="I150" s="92"/>
      <c r="J150" s="43"/>
      <c r="K150" s="106" t="str">
        <f>IF($R150="x1",IF($I150=Basisblatt!$A$60,Basisblatt!$A$85,Basisblatt!$A$84),"")</f>
        <v/>
      </c>
      <c r="L150" s="81"/>
      <c r="M150" s="81"/>
      <c r="N150" s="83"/>
      <c r="O150" s="43"/>
      <c r="P150" s="106" t="str">
        <f>IF(AND($R150="x1",$K150=Basisblatt!$A$85),IF(OR($L150=Basisblatt!$A$38,AND('Modernisierung 3.2.4'!$M150&lt;&gt;"",'Modernisierung 3.2.4'!$M150&lt;='Modernisierung 3.2.4'!$U150),'Modernisierung 3.2.4'!$N150=Basisblatt!$A178)=TRUE,"ja","nein"),"")</f>
        <v/>
      </c>
      <c r="Q150" s="157"/>
      <c r="R150" s="102" t="str">
        <f t="shared" si="2"/>
        <v>x2</v>
      </c>
      <c r="S150" s="53"/>
      <c r="T150" s="40"/>
      <c r="U150" s="139" t="str">
        <f>IF(AND($R150="x1",$K150=Basisblatt!$A$85),VLOOKUP('EMob_Segmente 3.2.5_3.2.6'!$F150,Basisblatt!$A$2:$B$5,2,FALSE),"")</f>
        <v/>
      </c>
    </row>
    <row r="151" spans="1:21" ht="15.75" thickBot="1" x14ac:dyDescent="0.3">
      <c r="A151" s="121" t="str">
        <f>IF($R151="x2","",IF($R151="x1",IF(OR($K151=Basisblatt!$A$84,$P151="ja"),"ja","nein"),"N/A"))</f>
        <v/>
      </c>
      <c r="B151" s="40"/>
      <c r="C151" s="79"/>
      <c r="D151" s="80"/>
      <c r="E151" s="80"/>
      <c r="F151" s="81"/>
      <c r="G151" s="81"/>
      <c r="H151" s="81"/>
      <c r="I151" s="92"/>
      <c r="J151" s="43"/>
      <c r="K151" s="106" t="str">
        <f>IF($R151="x1",IF($I151=Basisblatt!$A$60,Basisblatt!$A$85,Basisblatt!$A$84),"")</f>
        <v/>
      </c>
      <c r="L151" s="81"/>
      <c r="M151" s="81"/>
      <c r="N151" s="83"/>
      <c r="O151" s="43"/>
      <c r="P151" s="106" t="str">
        <f>IF(AND($R151="x1",$K151=Basisblatt!$A$85),IF(OR($L151=Basisblatt!$A$38,AND('Modernisierung 3.2.4'!$M151&lt;&gt;"",'Modernisierung 3.2.4'!$M151&lt;='Modernisierung 3.2.4'!$U151),'Modernisierung 3.2.4'!$N151=Basisblatt!$A179)=TRUE,"ja","nein"),"")</f>
        <v/>
      </c>
      <c r="Q151" s="157"/>
      <c r="R151" s="102" t="str">
        <f t="shared" si="2"/>
        <v>x2</v>
      </c>
      <c r="S151" s="53"/>
      <c r="T151" s="40"/>
      <c r="U151" s="139" t="str">
        <f>IF(AND($R151="x1",$K151=Basisblatt!$A$85),VLOOKUP('EMob_Segmente 3.2.5_3.2.6'!$F151,Basisblatt!$A$2:$B$5,2,FALSE),"")</f>
        <v/>
      </c>
    </row>
    <row r="152" spans="1:21" ht="15.75" thickBot="1" x14ac:dyDescent="0.3">
      <c r="A152" s="121" t="str">
        <f>IF($R152="x2","",IF($R152="x1",IF(OR($K152=Basisblatt!$A$84,$P152="ja"),"ja","nein"),"N/A"))</f>
        <v/>
      </c>
      <c r="B152" s="40"/>
      <c r="C152" s="79"/>
      <c r="D152" s="80"/>
      <c r="E152" s="80"/>
      <c r="F152" s="81"/>
      <c r="G152" s="81"/>
      <c r="H152" s="81"/>
      <c r="I152" s="92"/>
      <c r="J152" s="43"/>
      <c r="K152" s="106" t="str">
        <f>IF($R152="x1",IF($I152=Basisblatt!$A$60,Basisblatt!$A$85,Basisblatt!$A$84),"")</f>
        <v/>
      </c>
      <c r="L152" s="81"/>
      <c r="M152" s="81"/>
      <c r="N152" s="83"/>
      <c r="O152" s="43"/>
      <c r="P152" s="106" t="str">
        <f>IF(AND($R152="x1",$K152=Basisblatt!$A$85),IF(OR($L152=Basisblatt!$A$38,AND('Modernisierung 3.2.4'!$M152&lt;&gt;"",'Modernisierung 3.2.4'!$M152&lt;='Modernisierung 3.2.4'!$U152),'Modernisierung 3.2.4'!$N152=Basisblatt!$A180)=TRUE,"ja","nein"),"")</f>
        <v/>
      </c>
      <c r="Q152" s="157"/>
      <c r="R152" s="102" t="str">
        <f t="shared" si="2"/>
        <v>x2</v>
      </c>
      <c r="S152" s="53"/>
      <c r="T152" s="40"/>
      <c r="U152" s="139" t="str">
        <f>IF(AND($R152="x1",$K152=Basisblatt!$A$85),VLOOKUP('EMob_Segmente 3.2.5_3.2.6'!$F152,Basisblatt!$A$2:$B$5,2,FALSE),"")</f>
        <v/>
      </c>
    </row>
    <row r="153" spans="1:21" ht="15.75" thickBot="1" x14ac:dyDescent="0.3">
      <c r="A153" s="121" t="str">
        <f>IF($R153="x2","",IF($R153="x1",IF(OR($K153=Basisblatt!$A$84,$P153="ja"),"ja","nein"),"N/A"))</f>
        <v/>
      </c>
      <c r="B153" s="40"/>
      <c r="C153" s="79"/>
      <c r="D153" s="80"/>
      <c r="E153" s="80"/>
      <c r="F153" s="81"/>
      <c r="G153" s="81"/>
      <c r="H153" s="81"/>
      <c r="I153" s="92"/>
      <c r="J153" s="43"/>
      <c r="K153" s="106" t="str">
        <f>IF($R153="x1",IF($I153=Basisblatt!$A$60,Basisblatt!$A$85,Basisblatt!$A$84),"")</f>
        <v/>
      </c>
      <c r="L153" s="81"/>
      <c r="M153" s="81"/>
      <c r="N153" s="83"/>
      <c r="O153" s="43"/>
      <c r="P153" s="106" t="str">
        <f>IF(AND($R153="x1",$K153=Basisblatt!$A$85),IF(OR($L153=Basisblatt!$A$38,AND('Modernisierung 3.2.4'!$M153&lt;&gt;"",'Modernisierung 3.2.4'!$M153&lt;='Modernisierung 3.2.4'!$U153),'Modernisierung 3.2.4'!$N153=Basisblatt!$A181)=TRUE,"ja","nein"),"")</f>
        <v/>
      </c>
      <c r="Q153" s="157"/>
      <c r="R153" s="102" t="str">
        <f t="shared" si="2"/>
        <v>x2</v>
      </c>
      <c r="S153" s="53"/>
      <c r="T153" s="40"/>
      <c r="U153" s="139" t="str">
        <f>IF(AND($R153="x1",$K153=Basisblatt!$A$85),VLOOKUP('EMob_Segmente 3.2.5_3.2.6'!$F153,Basisblatt!$A$2:$B$5,2,FALSE),"")</f>
        <v/>
      </c>
    </row>
    <row r="154" spans="1:21" ht="15.75" thickBot="1" x14ac:dyDescent="0.3">
      <c r="A154" s="121" t="str">
        <f>IF($R154="x2","",IF($R154="x1",IF(OR($K154=Basisblatt!$A$84,$P154="ja"),"ja","nein"),"N/A"))</f>
        <v/>
      </c>
      <c r="B154" s="40"/>
      <c r="C154" s="79"/>
      <c r="D154" s="80"/>
      <c r="E154" s="80"/>
      <c r="F154" s="81"/>
      <c r="G154" s="81"/>
      <c r="H154" s="81"/>
      <c r="I154" s="92"/>
      <c r="J154" s="43"/>
      <c r="K154" s="106" t="str">
        <f>IF($R154="x1",IF($I154=Basisblatt!$A$60,Basisblatt!$A$85,Basisblatt!$A$84),"")</f>
        <v/>
      </c>
      <c r="L154" s="81"/>
      <c r="M154" s="81"/>
      <c r="N154" s="83"/>
      <c r="O154" s="43"/>
      <c r="P154" s="106" t="str">
        <f>IF(AND($R154="x1",$K154=Basisblatt!$A$85),IF(OR($L154=Basisblatt!$A$38,AND('Modernisierung 3.2.4'!$M154&lt;&gt;"",'Modernisierung 3.2.4'!$M154&lt;='Modernisierung 3.2.4'!$U154),'Modernisierung 3.2.4'!$N154=Basisblatt!$A182)=TRUE,"ja","nein"),"")</f>
        <v/>
      </c>
      <c r="Q154" s="157"/>
      <c r="R154" s="102" t="str">
        <f t="shared" si="2"/>
        <v>x2</v>
      </c>
      <c r="S154" s="53"/>
      <c r="T154" s="40"/>
      <c r="U154" s="139" t="str">
        <f>IF(AND($R154="x1",$K154=Basisblatt!$A$85),VLOOKUP('EMob_Segmente 3.2.5_3.2.6'!$F154,Basisblatt!$A$2:$B$5,2,FALSE),"")</f>
        <v/>
      </c>
    </row>
    <row r="155" spans="1:21" ht="15.75" thickBot="1" x14ac:dyDescent="0.3">
      <c r="A155" s="121" t="str">
        <f>IF($R155="x2","",IF($R155="x1",IF(OR($K155=Basisblatt!$A$84,$P155="ja"),"ja","nein"),"N/A"))</f>
        <v/>
      </c>
      <c r="B155" s="40"/>
      <c r="C155" s="79"/>
      <c r="D155" s="80"/>
      <c r="E155" s="80"/>
      <c r="F155" s="81"/>
      <c r="G155" s="81"/>
      <c r="H155" s="81"/>
      <c r="I155" s="92"/>
      <c r="J155" s="43"/>
      <c r="K155" s="106" t="str">
        <f>IF($R155="x1",IF($I155=Basisblatt!$A$60,Basisblatt!$A$85,Basisblatt!$A$84),"")</f>
        <v/>
      </c>
      <c r="L155" s="81"/>
      <c r="M155" s="81"/>
      <c r="N155" s="83"/>
      <c r="O155" s="43"/>
      <c r="P155" s="106" t="str">
        <f>IF(AND($R155="x1",$K155=Basisblatt!$A$85),IF(OR($L155=Basisblatt!$A$38,AND('Modernisierung 3.2.4'!$M155&lt;&gt;"",'Modernisierung 3.2.4'!$M155&lt;='Modernisierung 3.2.4'!$U155),'Modernisierung 3.2.4'!$N155=Basisblatt!$A183)=TRUE,"ja","nein"),"")</f>
        <v/>
      </c>
      <c r="Q155" s="157"/>
      <c r="R155" s="102" t="str">
        <f t="shared" si="2"/>
        <v>x2</v>
      </c>
      <c r="S155" s="53"/>
      <c r="T155" s="40"/>
      <c r="U155" s="139" t="str">
        <f>IF(AND($R155="x1",$K155=Basisblatt!$A$85),VLOOKUP('EMob_Segmente 3.2.5_3.2.6'!$F155,Basisblatt!$A$2:$B$5,2,FALSE),"")</f>
        <v/>
      </c>
    </row>
    <row r="156" spans="1:21" ht="15.75" thickBot="1" x14ac:dyDescent="0.3">
      <c r="A156" s="121" t="str">
        <f>IF($R156="x2","",IF($R156="x1",IF(OR($K156=Basisblatt!$A$84,$P156="ja"),"ja","nein"),"N/A"))</f>
        <v/>
      </c>
      <c r="B156" s="40"/>
      <c r="C156" s="79"/>
      <c r="D156" s="80"/>
      <c r="E156" s="80"/>
      <c r="F156" s="81"/>
      <c r="G156" s="81"/>
      <c r="H156" s="81"/>
      <c r="I156" s="92"/>
      <c r="J156" s="43"/>
      <c r="K156" s="106" t="str">
        <f>IF($R156="x1",IF($I156=Basisblatt!$A$60,Basisblatt!$A$85,Basisblatt!$A$84),"")</f>
        <v/>
      </c>
      <c r="L156" s="81"/>
      <c r="M156" s="81"/>
      <c r="N156" s="83"/>
      <c r="O156" s="43"/>
      <c r="P156" s="106" t="str">
        <f>IF(AND($R156="x1",$K156=Basisblatt!$A$85),IF(OR($L156=Basisblatt!$A$38,AND('Modernisierung 3.2.4'!$M156&lt;&gt;"",'Modernisierung 3.2.4'!$M156&lt;='Modernisierung 3.2.4'!$U156),'Modernisierung 3.2.4'!$N156=Basisblatt!$A184)=TRUE,"ja","nein"),"")</f>
        <v/>
      </c>
      <c r="Q156" s="157"/>
      <c r="R156" s="102" t="str">
        <f t="shared" si="2"/>
        <v>x2</v>
      </c>
      <c r="S156" s="53"/>
      <c r="T156" s="40"/>
      <c r="U156" s="139" t="str">
        <f>IF(AND($R156="x1",$K156=Basisblatt!$A$85),VLOOKUP('EMob_Segmente 3.2.5_3.2.6'!$F156,Basisblatt!$A$2:$B$5,2,FALSE),"")</f>
        <v/>
      </c>
    </row>
    <row r="157" spans="1:21" ht="15.75" thickBot="1" x14ac:dyDescent="0.3">
      <c r="A157" s="121" t="str">
        <f>IF($R157="x2","",IF($R157="x1",IF(OR($K157=Basisblatt!$A$84,$P157="ja"),"ja","nein"),"N/A"))</f>
        <v/>
      </c>
      <c r="B157" s="40"/>
      <c r="C157" s="79"/>
      <c r="D157" s="80"/>
      <c r="E157" s="80"/>
      <c r="F157" s="81"/>
      <c r="G157" s="81"/>
      <c r="H157" s="81"/>
      <c r="I157" s="92"/>
      <c r="J157" s="43"/>
      <c r="K157" s="106" t="str">
        <f>IF($R157="x1",IF($I157=Basisblatt!$A$60,Basisblatt!$A$85,Basisblatt!$A$84),"")</f>
        <v/>
      </c>
      <c r="L157" s="81"/>
      <c r="M157" s="81"/>
      <c r="N157" s="83"/>
      <c r="O157" s="43"/>
      <c r="P157" s="106" t="str">
        <f>IF(AND($R157="x1",$K157=Basisblatt!$A$85),IF(OR($L157=Basisblatt!$A$38,AND('Modernisierung 3.2.4'!$M157&lt;&gt;"",'Modernisierung 3.2.4'!$M157&lt;='Modernisierung 3.2.4'!$U157),'Modernisierung 3.2.4'!$N157=Basisblatt!$A185)=TRUE,"ja","nein"),"")</f>
        <v/>
      </c>
      <c r="Q157" s="157"/>
      <c r="R157" s="102" t="str">
        <f t="shared" si="2"/>
        <v>x2</v>
      </c>
      <c r="S157" s="53"/>
      <c r="T157" s="40"/>
      <c r="U157" s="139" t="str">
        <f>IF(AND($R157="x1",$K157=Basisblatt!$A$85),VLOOKUP('EMob_Segmente 3.2.5_3.2.6'!$F157,Basisblatt!$A$2:$B$5,2,FALSE),"")</f>
        <v/>
      </c>
    </row>
    <row r="158" spans="1:21" ht="15.75" thickBot="1" x14ac:dyDescent="0.3">
      <c r="A158" s="121" t="str">
        <f>IF($R158="x2","",IF($R158="x1",IF(OR($K158=Basisblatt!$A$84,$P158="ja"),"ja","nein"),"N/A"))</f>
        <v/>
      </c>
      <c r="B158" s="40"/>
      <c r="C158" s="79"/>
      <c r="D158" s="80"/>
      <c r="E158" s="80"/>
      <c r="F158" s="81"/>
      <c r="G158" s="81"/>
      <c r="H158" s="81"/>
      <c r="I158" s="92"/>
      <c r="J158" s="43"/>
      <c r="K158" s="106" t="str">
        <f>IF($R158="x1",IF($I158=Basisblatt!$A$60,Basisblatt!$A$85,Basisblatt!$A$84),"")</f>
        <v/>
      </c>
      <c r="L158" s="81"/>
      <c r="M158" s="81"/>
      <c r="N158" s="83"/>
      <c r="O158" s="43"/>
      <c r="P158" s="106" t="str">
        <f>IF(AND($R158="x1",$K158=Basisblatt!$A$85),IF(OR($L158=Basisblatt!$A$38,AND('Modernisierung 3.2.4'!$M158&lt;&gt;"",'Modernisierung 3.2.4'!$M158&lt;='Modernisierung 3.2.4'!$U158),'Modernisierung 3.2.4'!$N158=Basisblatt!$A186)=TRUE,"ja","nein"),"")</f>
        <v/>
      </c>
      <c r="Q158" s="157"/>
      <c r="R158" s="102" t="str">
        <f t="shared" si="2"/>
        <v>x2</v>
      </c>
      <c r="S158" s="53"/>
      <c r="T158" s="40"/>
      <c r="U158" s="139" t="str">
        <f>IF(AND($R158="x1",$K158=Basisblatt!$A$85),VLOOKUP('EMob_Segmente 3.2.5_3.2.6'!$F158,Basisblatt!$A$2:$B$5,2,FALSE),"")</f>
        <v/>
      </c>
    </row>
    <row r="159" spans="1:21" ht="15.75" thickBot="1" x14ac:dyDescent="0.3">
      <c r="A159" s="121" t="str">
        <f>IF($R159="x2","",IF($R159="x1",IF(OR($K159=Basisblatt!$A$84,$P159="ja"),"ja","nein"),"N/A"))</f>
        <v/>
      </c>
      <c r="B159" s="40"/>
      <c r="C159" s="79"/>
      <c r="D159" s="80"/>
      <c r="E159" s="80"/>
      <c r="F159" s="81"/>
      <c r="G159" s="81"/>
      <c r="H159" s="81"/>
      <c r="I159" s="92"/>
      <c r="J159" s="43"/>
      <c r="K159" s="106" t="str">
        <f>IF($R159="x1",IF($I159=Basisblatt!$A$60,Basisblatt!$A$85,Basisblatt!$A$84),"")</f>
        <v/>
      </c>
      <c r="L159" s="81"/>
      <c r="M159" s="81"/>
      <c r="N159" s="83"/>
      <c r="O159" s="43"/>
      <c r="P159" s="106" t="str">
        <f>IF(AND($R159="x1",$K159=Basisblatt!$A$85),IF(OR($L159=Basisblatt!$A$38,AND('Modernisierung 3.2.4'!$M159&lt;&gt;"",'Modernisierung 3.2.4'!$M159&lt;='Modernisierung 3.2.4'!$U159),'Modernisierung 3.2.4'!$N159=Basisblatt!$A187)=TRUE,"ja","nein"),"")</f>
        <v/>
      </c>
      <c r="Q159" s="157"/>
      <c r="R159" s="102" t="str">
        <f t="shared" si="2"/>
        <v>x2</v>
      </c>
      <c r="S159" s="53"/>
      <c r="T159" s="40"/>
      <c r="U159" s="139" t="str">
        <f>IF(AND($R159="x1",$K159=Basisblatt!$A$85),VLOOKUP('EMob_Segmente 3.2.5_3.2.6'!$F159,Basisblatt!$A$2:$B$5,2,FALSE),"")</f>
        <v/>
      </c>
    </row>
    <row r="160" spans="1:21" ht="15.75" thickBot="1" x14ac:dyDescent="0.3">
      <c r="A160" s="121" t="str">
        <f>IF($R160="x2","",IF($R160="x1",IF(OR($K160=Basisblatt!$A$84,$P160="ja"),"ja","nein"),"N/A"))</f>
        <v/>
      </c>
      <c r="B160" s="40"/>
      <c r="C160" s="79"/>
      <c r="D160" s="80"/>
      <c r="E160" s="80"/>
      <c r="F160" s="81"/>
      <c r="G160" s="81"/>
      <c r="H160" s="81"/>
      <c r="I160" s="92"/>
      <c r="J160" s="43"/>
      <c r="K160" s="106" t="str">
        <f>IF($R160="x1",IF($I160=Basisblatt!$A$60,Basisblatt!$A$85,Basisblatt!$A$84),"")</f>
        <v/>
      </c>
      <c r="L160" s="81"/>
      <c r="M160" s="81"/>
      <c r="N160" s="83"/>
      <c r="O160" s="43"/>
      <c r="P160" s="106" t="str">
        <f>IF(AND($R160="x1",$K160=Basisblatt!$A$85),IF(OR($L160=Basisblatt!$A$38,AND('Modernisierung 3.2.4'!$M160&lt;&gt;"",'Modernisierung 3.2.4'!$M160&lt;='Modernisierung 3.2.4'!$U160),'Modernisierung 3.2.4'!$N160=Basisblatt!$A188)=TRUE,"ja","nein"),"")</f>
        <v/>
      </c>
      <c r="Q160" s="157"/>
      <c r="R160" s="102" t="str">
        <f t="shared" si="2"/>
        <v>x2</v>
      </c>
      <c r="S160" s="53"/>
      <c r="T160" s="40"/>
      <c r="U160" s="139" t="str">
        <f>IF(AND($R160="x1",$K160=Basisblatt!$A$85),VLOOKUP('EMob_Segmente 3.2.5_3.2.6'!$F160,Basisblatt!$A$2:$B$5,2,FALSE),"")</f>
        <v/>
      </c>
    </row>
    <row r="161" spans="1:21" ht="15.75" thickBot="1" x14ac:dyDescent="0.3">
      <c r="A161" s="121" t="str">
        <f>IF($R161="x2","",IF($R161="x1",IF(OR($K161=Basisblatt!$A$84,$P161="ja"),"ja","nein"),"N/A"))</f>
        <v/>
      </c>
      <c r="B161" s="40"/>
      <c r="C161" s="79"/>
      <c r="D161" s="80"/>
      <c r="E161" s="80"/>
      <c r="F161" s="81"/>
      <c r="G161" s="81"/>
      <c r="H161" s="81"/>
      <c r="I161" s="92"/>
      <c r="J161" s="43"/>
      <c r="K161" s="106" t="str">
        <f>IF($R161="x1",IF($I161=Basisblatt!$A$60,Basisblatt!$A$85,Basisblatt!$A$84),"")</f>
        <v/>
      </c>
      <c r="L161" s="81"/>
      <c r="M161" s="81"/>
      <c r="N161" s="83"/>
      <c r="O161" s="43"/>
      <c r="P161" s="106" t="str">
        <f>IF(AND($R161="x1",$K161=Basisblatt!$A$85),IF(OR($L161=Basisblatt!$A$38,AND('Modernisierung 3.2.4'!$M161&lt;&gt;"",'Modernisierung 3.2.4'!$M161&lt;='Modernisierung 3.2.4'!$U161),'Modernisierung 3.2.4'!$N161=Basisblatt!$A189)=TRUE,"ja","nein"),"")</f>
        <v/>
      </c>
      <c r="Q161" s="157"/>
      <c r="R161" s="102" t="str">
        <f t="shared" si="2"/>
        <v>x2</v>
      </c>
      <c r="S161" s="53"/>
      <c r="T161" s="40"/>
      <c r="U161" s="139" t="str">
        <f>IF(AND($R161="x1",$K161=Basisblatt!$A$85),VLOOKUP('EMob_Segmente 3.2.5_3.2.6'!$F161,Basisblatt!$A$2:$B$5,2,FALSE),"")</f>
        <v/>
      </c>
    </row>
    <row r="162" spans="1:21" ht="15.75" thickBot="1" x14ac:dyDescent="0.3">
      <c r="A162" s="121" t="str">
        <f>IF($R162="x2","",IF($R162="x1",IF(OR($K162=Basisblatt!$A$84,$P162="ja"),"ja","nein"),"N/A"))</f>
        <v/>
      </c>
      <c r="B162" s="40"/>
      <c r="C162" s="79"/>
      <c r="D162" s="80"/>
      <c r="E162" s="80"/>
      <c r="F162" s="81"/>
      <c r="G162" s="81"/>
      <c r="H162" s="81"/>
      <c r="I162" s="92"/>
      <c r="J162" s="43"/>
      <c r="K162" s="106" t="str">
        <f>IF($R162="x1",IF($I162=Basisblatt!$A$60,Basisblatt!$A$85,Basisblatt!$A$84),"")</f>
        <v/>
      </c>
      <c r="L162" s="81"/>
      <c r="M162" s="81"/>
      <c r="N162" s="83"/>
      <c r="O162" s="43"/>
      <c r="P162" s="106" t="str">
        <f>IF(AND($R162="x1",$K162=Basisblatt!$A$85),IF(OR($L162=Basisblatt!$A$38,AND('Modernisierung 3.2.4'!$M162&lt;&gt;"",'Modernisierung 3.2.4'!$M162&lt;='Modernisierung 3.2.4'!$U162),'Modernisierung 3.2.4'!$N162=Basisblatt!$A190)=TRUE,"ja","nein"),"")</f>
        <v/>
      </c>
      <c r="Q162" s="157"/>
      <c r="R162" s="102" t="str">
        <f t="shared" si="2"/>
        <v>x2</v>
      </c>
      <c r="S162" s="53"/>
      <c r="T162" s="40"/>
      <c r="U162" s="139" t="str">
        <f>IF(AND($R162="x1",$K162=Basisblatt!$A$85),VLOOKUP('EMob_Segmente 3.2.5_3.2.6'!$F162,Basisblatt!$A$2:$B$5,2,FALSE),"")</f>
        <v/>
      </c>
    </row>
    <row r="163" spans="1:21" ht="15.75" thickBot="1" x14ac:dyDescent="0.3">
      <c r="A163" s="121" t="str">
        <f>IF($R163="x2","",IF($R163="x1",IF(OR($K163=Basisblatt!$A$84,$P163="ja"),"ja","nein"),"N/A"))</f>
        <v/>
      </c>
      <c r="B163" s="40"/>
      <c r="C163" s="79"/>
      <c r="D163" s="80"/>
      <c r="E163" s="80"/>
      <c r="F163" s="81"/>
      <c r="G163" s="81"/>
      <c r="H163" s="81"/>
      <c r="I163" s="92"/>
      <c r="J163" s="43"/>
      <c r="K163" s="106" t="str">
        <f>IF($R163="x1",IF($I163=Basisblatt!$A$60,Basisblatt!$A$85,Basisblatt!$A$84),"")</f>
        <v/>
      </c>
      <c r="L163" s="81"/>
      <c r="M163" s="81"/>
      <c r="N163" s="83"/>
      <c r="O163" s="43"/>
      <c r="P163" s="106" t="str">
        <f>IF(AND($R163="x1",$K163=Basisblatt!$A$85),IF(OR($L163=Basisblatt!$A$38,AND('Modernisierung 3.2.4'!$M163&lt;&gt;"",'Modernisierung 3.2.4'!$M163&lt;='Modernisierung 3.2.4'!$U163),'Modernisierung 3.2.4'!$N163=Basisblatt!$A191)=TRUE,"ja","nein"),"")</f>
        <v/>
      </c>
      <c r="Q163" s="157"/>
      <c r="R163" s="102" t="str">
        <f t="shared" si="2"/>
        <v>x2</v>
      </c>
      <c r="S163" s="53"/>
      <c r="T163" s="40"/>
      <c r="U163" s="139" t="str">
        <f>IF(AND($R163="x1",$K163=Basisblatt!$A$85),VLOOKUP('EMob_Segmente 3.2.5_3.2.6'!$F163,Basisblatt!$A$2:$B$5,2,FALSE),"")</f>
        <v/>
      </c>
    </row>
    <row r="164" spans="1:21" ht="15.75" thickBot="1" x14ac:dyDescent="0.3">
      <c r="A164" s="121" t="str">
        <f>IF($R164="x2","",IF($R164="x1",IF(OR($K164=Basisblatt!$A$84,$P164="ja"),"ja","nein"),"N/A"))</f>
        <v/>
      </c>
      <c r="B164" s="40"/>
      <c r="C164" s="79"/>
      <c r="D164" s="80"/>
      <c r="E164" s="80"/>
      <c r="F164" s="81"/>
      <c r="G164" s="81"/>
      <c r="H164" s="81"/>
      <c r="I164" s="92"/>
      <c r="J164" s="43"/>
      <c r="K164" s="106" t="str">
        <f>IF($R164="x1",IF($I164=Basisblatt!$A$60,Basisblatt!$A$85,Basisblatt!$A$84),"")</f>
        <v/>
      </c>
      <c r="L164" s="81"/>
      <c r="M164" s="81"/>
      <c r="N164" s="83"/>
      <c r="O164" s="43"/>
      <c r="P164" s="106" t="str">
        <f>IF(AND($R164="x1",$K164=Basisblatt!$A$85),IF(OR($L164=Basisblatt!$A$38,AND('Modernisierung 3.2.4'!$M164&lt;&gt;"",'Modernisierung 3.2.4'!$M164&lt;='Modernisierung 3.2.4'!$U164),'Modernisierung 3.2.4'!$N164=Basisblatt!$A192)=TRUE,"ja","nein"),"")</f>
        <v/>
      </c>
      <c r="Q164" s="157"/>
      <c r="R164" s="102" t="str">
        <f t="shared" si="2"/>
        <v>x2</v>
      </c>
      <c r="S164" s="53"/>
      <c r="T164" s="40"/>
      <c r="U164" s="139" t="str">
        <f>IF(AND($R164="x1",$K164=Basisblatt!$A$85),VLOOKUP('EMob_Segmente 3.2.5_3.2.6'!$F164,Basisblatt!$A$2:$B$5,2,FALSE),"")</f>
        <v/>
      </c>
    </row>
    <row r="165" spans="1:21" ht="15.75" thickBot="1" x14ac:dyDescent="0.3">
      <c r="A165" s="121" t="str">
        <f>IF($R165="x2","",IF($R165="x1",IF(OR($K165=Basisblatt!$A$84,$P165="ja"),"ja","nein"),"N/A"))</f>
        <v/>
      </c>
      <c r="B165" s="40"/>
      <c r="C165" s="79"/>
      <c r="D165" s="80"/>
      <c r="E165" s="80"/>
      <c r="F165" s="81"/>
      <c r="G165" s="81"/>
      <c r="H165" s="81"/>
      <c r="I165" s="92"/>
      <c r="J165" s="43"/>
      <c r="K165" s="106" t="str">
        <f>IF($R165="x1",IF($I165=Basisblatt!$A$60,Basisblatt!$A$85,Basisblatt!$A$84),"")</f>
        <v/>
      </c>
      <c r="L165" s="81"/>
      <c r="M165" s="81"/>
      <c r="N165" s="83"/>
      <c r="O165" s="43"/>
      <c r="P165" s="106" t="str">
        <f>IF(AND($R165="x1",$K165=Basisblatt!$A$85),IF(OR($L165=Basisblatt!$A$38,AND('Modernisierung 3.2.4'!$M165&lt;&gt;"",'Modernisierung 3.2.4'!$M165&lt;='Modernisierung 3.2.4'!$U165),'Modernisierung 3.2.4'!$N165=Basisblatt!$A193)=TRUE,"ja","nein"),"")</f>
        <v/>
      </c>
      <c r="Q165" s="157"/>
      <c r="R165" s="102" t="str">
        <f t="shared" si="2"/>
        <v>x2</v>
      </c>
      <c r="S165" s="53"/>
      <c r="T165" s="40"/>
      <c r="U165" s="139" t="str">
        <f>IF(AND($R165="x1",$K165=Basisblatt!$A$85),VLOOKUP('EMob_Segmente 3.2.5_3.2.6'!$F165,Basisblatt!$A$2:$B$5,2,FALSE),"")</f>
        <v/>
      </c>
    </row>
    <row r="166" spans="1:21" ht="15.75" thickBot="1" x14ac:dyDescent="0.3">
      <c r="A166" s="121" t="str">
        <f>IF($R166="x2","",IF($R166="x1",IF(OR($K166=Basisblatt!$A$84,$P166="ja"),"ja","nein"),"N/A"))</f>
        <v/>
      </c>
      <c r="B166" s="40"/>
      <c r="C166" s="79"/>
      <c r="D166" s="80"/>
      <c r="E166" s="80"/>
      <c r="F166" s="81"/>
      <c r="G166" s="81"/>
      <c r="H166" s="81"/>
      <c r="I166" s="92"/>
      <c r="J166" s="43"/>
      <c r="K166" s="106" t="str">
        <f>IF($R166="x1",IF($I166=Basisblatt!$A$60,Basisblatt!$A$85,Basisblatt!$A$84),"")</f>
        <v/>
      </c>
      <c r="L166" s="81"/>
      <c r="M166" s="81"/>
      <c r="N166" s="83"/>
      <c r="O166" s="43"/>
      <c r="P166" s="106" t="str">
        <f>IF(AND($R166="x1",$K166=Basisblatt!$A$85),IF(OR($L166=Basisblatt!$A$38,AND('Modernisierung 3.2.4'!$M166&lt;&gt;"",'Modernisierung 3.2.4'!$M166&lt;='Modernisierung 3.2.4'!$U166),'Modernisierung 3.2.4'!$N166=Basisblatt!$A194)=TRUE,"ja","nein"),"")</f>
        <v/>
      </c>
      <c r="Q166" s="157"/>
      <c r="R166" s="102" t="str">
        <f t="shared" si="2"/>
        <v>x2</v>
      </c>
      <c r="S166" s="53"/>
      <c r="T166" s="40"/>
      <c r="U166" s="139" t="str">
        <f>IF(AND($R166="x1",$K166=Basisblatt!$A$85),VLOOKUP('EMob_Segmente 3.2.5_3.2.6'!$F166,Basisblatt!$A$2:$B$5,2,FALSE),"")</f>
        <v/>
      </c>
    </row>
    <row r="167" spans="1:21" ht="15.75" thickBot="1" x14ac:dyDescent="0.3">
      <c r="A167" s="121" t="str">
        <f>IF($R167="x2","",IF($R167="x1",IF(OR($K167=Basisblatt!$A$84,$P167="ja"),"ja","nein"),"N/A"))</f>
        <v/>
      </c>
      <c r="B167" s="40"/>
      <c r="C167" s="79"/>
      <c r="D167" s="80"/>
      <c r="E167" s="80"/>
      <c r="F167" s="81"/>
      <c r="G167" s="81"/>
      <c r="H167" s="81"/>
      <c r="I167" s="92"/>
      <c r="J167" s="43"/>
      <c r="K167" s="106" t="str">
        <f>IF($R167="x1",IF($I167=Basisblatt!$A$60,Basisblatt!$A$85,Basisblatt!$A$84),"")</f>
        <v/>
      </c>
      <c r="L167" s="81"/>
      <c r="M167" s="81"/>
      <c r="N167" s="83"/>
      <c r="O167" s="43"/>
      <c r="P167" s="106" t="str">
        <f>IF(AND($R167="x1",$K167=Basisblatt!$A$85),IF(OR($L167=Basisblatt!$A$38,AND('Modernisierung 3.2.4'!$M167&lt;&gt;"",'Modernisierung 3.2.4'!$M167&lt;='Modernisierung 3.2.4'!$U167),'Modernisierung 3.2.4'!$N167=Basisblatt!$A195)=TRUE,"ja","nein"),"")</f>
        <v/>
      </c>
      <c r="Q167" s="157"/>
      <c r="R167" s="102" t="str">
        <f t="shared" si="2"/>
        <v>x2</v>
      </c>
      <c r="S167" s="53"/>
      <c r="T167" s="40"/>
      <c r="U167" s="139" t="str">
        <f>IF(AND($R167="x1",$K167=Basisblatt!$A$85),VLOOKUP('EMob_Segmente 3.2.5_3.2.6'!$F167,Basisblatt!$A$2:$B$5,2,FALSE),"")</f>
        <v/>
      </c>
    </row>
    <row r="168" spans="1:21" ht="15.75" thickBot="1" x14ac:dyDescent="0.3">
      <c r="A168" s="121" t="str">
        <f>IF($R168="x2","",IF($R168="x1",IF(OR($K168=Basisblatt!$A$84,$P168="ja"),"ja","nein"),"N/A"))</f>
        <v/>
      </c>
      <c r="B168" s="40"/>
      <c r="C168" s="79"/>
      <c r="D168" s="80"/>
      <c r="E168" s="80"/>
      <c r="F168" s="81"/>
      <c r="G168" s="81"/>
      <c r="H168" s="81"/>
      <c r="I168" s="92"/>
      <c r="J168" s="43"/>
      <c r="K168" s="106" t="str">
        <f>IF($R168="x1",IF($I168=Basisblatt!$A$60,Basisblatt!$A$85,Basisblatt!$A$84),"")</f>
        <v/>
      </c>
      <c r="L168" s="81"/>
      <c r="M168" s="81"/>
      <c r="N168" s="83"/>
      <c r="O168" s="43"/>
      <c r="P168" s="106" t="str">
        <f>IF(AND($R168="x1",$K168=Basisblatt!$A$85),IF(OR($L168=Basisblatt!$A$38,AND('Modernisierung 3.2.4'!$M168&lt;&gt;"",'Modernisierung 3.2.4'!$M168&lt;='Modernisierung 3.2.4'!$U168),'Modernisierung 3.2.4'!$N168=Basisblatt!$A196)=TRUE,"ja","nein"),"")</f>
        <v/>
      </c>
      <c r="Q168" s="157"/>
      <c r="R168" s="102" t="str">
        <f t="shared" si="2"/>
        <v>x2</v>
      </c>
      <c r="S168" s="53"/>
      <c r="T168" s="40"/>
      <c r="U168" s="139" t="str">
        <f>IF(AND($R168="x1",$K168=Basisblatt!$A$85),VLOOKUP('EMob_Segmente 3.2.5_3.2.6'!$F168,Basisblatt!$A$2:$B$5,2,FALSE),"")</f>
        <v/>
      </c>
    </row>
    <row r="169" spans="1:21" ht="15.75" thickBot="1" x14ac:dyDescent="0.3">
      <c r="A169" s="121" t="str">
        <f>IF($R169="x2","",IF($R169="x1",IF(OR($K169=Basisblatt!$A$84,$P169="ja"),"ja","nein"),"N/A"))</f>
        <v/>
      </c>
      <c r="B169" s="40"/>
      <c r="C169" s="79"/>
      <c r="D169" s="80"/>
      <c r="E169" s="80"/>
      <c r="F169" s="81"/>
      <c r="G169" s="81"/>
      <c r="H169" s="81"/>
      <c r="I169" s="92"/>
      <c r="J169" s="43"/>
      <c r="K169" s="106" t="str">
        <f>IF($R169="x1",IF($I169=Basisblatt!$A$60,Basisblatt!$A$85,Basisblatt!$A$84),"")</f>
        <v/>
      </c>
      <c r="L169" s="81"/>
      <c r="M169" s="81"/>
      <c r="N169" s="83"/>
      <c r="O169" s="43"/>
      <c r="P169" s="106" t="str">
        <f>IF(AND($R169="x1",$K169=Basisblatt!$A$85),IF(OR($L169=Basisblatt!$A$38,AND('Modernisierung 3.2.4'!$M169&lt;&gt;"",'Modernisierung 3.2.4'!$M169&lt;='Modernisierung 3.2.4'!$U169),'Modernisierung 3.2.4'!$N169=Basisblatt!$A197)=TRUE,"ja","nein"),"")</f>
        <v/>
      </c>
      <c r="Q169" s="157"/>
      <c r="R169" s="102" t="str">
        <f t="shared" si="2"/>
        <v>x2</v>
      </c>
      <c r="S169" s="53"/>
      <c r="T169" s="40"/>
      <c r="U169" s="139" t="str">
        <f>IF(AND($R169="x1",$K169=Basisblatt!$A$85),VLOOKUP('EMob_Segmente 3.2.5_3.2.6'!$F169,Basisblatt!$A$2:$B$5,2,FALSE),"")</f>
        <v/>
      </c>
    </row>
    <row r="170" spans="1:21" ht="15.75" thickBot="1" x14ac:dyDescent="0.3">
      <c r="A170" s="121" t="str">
        <f>IF($R170="x2","",IF($R170="x1",IF(OR($K170=Basisblatt!$A$84,$P170="ja"),"ja","nein"),"N/A"))</f>
        <v/>
      </c>
      <c r="B170" s="40"/>
      <c r="C170" s="79"/>
      <c r="D170" s="80"/>
      <c r="E170" s="80"/>
      <c r="F170" s="81"/>
      <c r="G170" s="81"/>
      <c r="H170" s="81"/>
      <c r="I170" s="92"/>
      <c r="J170" s="43"/>
      <c r="K170" s="106" t="str">
        <f>IF($R170="x1",IF($I170=Basisblatt!$A$60,Basisblatt!$A$85,Basisblatt!$A$84),"")</f>
        <v/>
      </c>
      <c r="L170" s="81"/>
      <c r="M170" s="81"/>
      <c r="N170" s="83"/>
      <c r="O170" s="43"/>
      <c r="P170" s="106" t="str">
        <f>IF(AND($R170="x1",$K170=Basisblatt!$A$85),IF(OR($L170=Basisblatt!$A$38,AND('Modernisierung 3.2.4'!$M170&lt;&gt;"",'Modernisierung 3.2.4'!$M170&lt;='Modernisierung 3.2.4'!$U170),'Modernisierung 3.2.4'!$N170=Basisblatt!$A198)=TRUE,"ja","nein"),"")</f>
        <v/>
      </c>
      <c r="Q170" s="157"/>
      <c r="R170" s="102" t="str">
        <f t="shared" si="2"/>
        <v>x2</v>
      </c>
      <c r="S170" s="53"/>
      <c r="T170" s="40"/>
      <c r="U170" s="139" t="str">
        <f>IF(AND($R170="x1",$K170=Basisblatt!$A$85),VLOOKUP('EMob_Segmente 3.2.5_3.2.6'!$F170,Basisblatt!$A$2:$B$5,2,FALSE),"")</f>
        <v/>
      </c>
    </row>
    <row r="171" spans="1:21" ht="15.75" thickBot="1" x14ac:dyDescent="0.3">
      <c r="A171" s="121" t="str">
        <f>IF($R171="x2","",IF($R171="x1",IF(OR($K171=Basisblatt!$A$84,$P171="ja"),"ja","nein"),"N/A"))</f>
        <v/>
      </c>
      <c r="B171" s="40"/>
      <c r="C171" s="79"/>
      <c r="D171" s="80"/>
      <c r="E171" s="80"/>
      <c r="F171" s="81"/>
      <c r="G171" s="81"/>
      <c r="H171" s="81"/>
      <c r="I171" s="92"/>
      <c r="J171" s="43"/>
      <c r="K171" s="106" t="str">
        <f>IF($R171="x1",IF($I171=Basisblatt!$A$60,Basisblatt!$A$85,Basisblatt!$A$84),"")</f>
        <v/>
      </c>
      <c r="L171" s="81"/>
      <c r="M171" s="81"/>
      <c r="N171" s="83"/>
      <c r="O171" s="43"/>
      <c r="P171" s="106" t="str">
        <f>IF(AND($R171="x1",$K171=Basisblatt!$A$85),IF(OR($L171=Basisblatt!$A$38,AND('Modernisierung 3.2.4'!$M171&lt;&gt;"",'Modernisierung 3.2.4'!$M171&lt;='Modernisierung 3.2.4'!$U171),'Modernisierung 3.2.4'!$N171=Basisblatt!$A199)=TRUE,"ja","nein"),"")</f>
        <v/>
      </c>
      <c r="Q171" s="157"/>
      <c r="R171" s="102" t="str">
        <f t="shared" si="2"/>
        <v>x2</v>
      </c>
      <c r="S171" s="53"/>
      <c r="T171" s="40"/>
      <c r="U171" s="139" t="str">
        <f>IF(AND($R171="x1",$K171=Basisblatt!$A$85),VLOOKUP('EMob_Segmente 3.2.5_3.2.6'!$F171,Basisblatt!$A$2:$B$5,2,FALSE),"")</f>
        <v/>
      </c>
    </row>
    <row r="172" spans="1:21" ht="15.75" thickBot="1" x14ac:dyDescent="0.3">
      <c r="A172" s="121" t="str">
        <f>IF($R172="x2","",IF($R172="x1",IF(OR($K172=Basisblatt!$A$84,$P172="ja"),"ja","nein"),"N/A"))</f>
        <v/>
      </c>
      <c r="B172" s="40"/>
      <c r="C172" s="79"/>
      <c r="D172" s="80"/>
      <c r="E172" s="80"/>
      <c r="F172" s="81"/>
      <c r="G172" s="81"/>
      <c r="H172" s="81"/>
      <c r="I172" s="92"/>
      <c r="J172" s="43"/>
      <c r="K172" s="106" t="str">
        <f>IF($R172="x1",IF($I172=Basisblatt!$A$60,Basisblatt!$A$85,Basisblatt!$A$84),"")</f>
        <v/>
      </c>
      <c r="L172" s="81"/>
      <c r="M172" s="81"/>
      <c r="N172" s="83"/>
      <c r="O172" s="43"/>
      <c r="P172" s="106" t="str">
        <f>IF(AND($R172="x1",$K172=Basisblatt!$A$85),IF(OR($L172=Basisblatt!$A$38,AND('Modernisierung 3.2.4'!$M172&lt;&gt;"",'Modernisierung 3.2.4'!$M172&lt;='Modernisierung 3.2.4'!$U172),'Modernisierung 3.2.4'!$N172=Basisblatt!$A200)=TRUE,"ja","nein"),"")</f>
        <v/>
      </c>
      <c r="Q172" s="157"/>
      <c r="R172" s="102" t="str">
        <f t="shared" si="2"/>
        <v>x2</v>
      </c>
      <c r="S172" s="53"/>
      <c r="T172" s="40"/>
      <c r="U172" s="139" t="str">
        <f>IF(AND($R172="x1",$K172=Basisblatt!$A$85),VLOOKUP('EMob_Segmente 3.2.5_3.2.6'!$F172,Basisblatt!$A$2:$B$5,2,FALSE),"")</f>
        <v/>
      </c>
    </row>
    <row r="173" spans="1:21" ht="15.75" thickBot="1" x14ac:dyDescent="0.3">
      <c r="A173" s="121" t="str">
        <f>IF($R173="x2","",IF($R173="x1",IF(OR($K173=Basisblatt!$A$84,$P173="ja"),"ja","nein"),"N/A"))</f>
        <v/>
      </c>
      <c r="B173" s="40"/>
      <c r="C173" s="79"/>
      <c r="D173" s="80"/>
      <c r="E173" s="80"/>
      <c r="F173" s="81"/>
      <c r="G173" s="81"/>
      <c r="H173" s="81"/>
      <c r="I173" s="92"/>
      <c r="J173" s="43"/>
      <c r="K173" s="106" t="str">
        <f>IF($R173="x1",IF($I173=Basisblatt!$A$60,Basisblatt!$A$85,Basisblatt!$A$84),"")</f>
        <v/>
      </c>
      <c r="L173" s="81"/>
      <c r="M173" s="81"/>
      <c r="N173" s="83"/>
      <c r="O173" s="43"/>
      <c r="P173" s="106" t="str">
        <f>IF(AND($R173="x1",$K173=Basisblatt!$A$85),IF(OR($L173=Basisblatt!$A$38,AND('Modernisierung 3.2.4'!$M173&lt;&gt;"",'Modernisierung 3.2.4'!$M173&lt;='Modernisierung 3.2.4'!$U173),'Modernisierung 3.2.4'!$N173=Basisblatt!$A201)=TRUE,"ja","nein"),"")</f>
        <v/>
      </c>
      <c r="Q173" s="157"/>
      <c r="R173" s="102" t="str">
        <f t="shared" si="2"/>
        <v>x2</v>
      </c>
      <c r="S173" s="53"/>
      <c r="T173" s="40"/>
      <c r="U173" s="139" t="str">
        <f>IF(AND($R173="x1",$K173=Basisblatt!$A$85),VLOOKUP('EMob_Segmente 3.2.5_3.2.6'!$F173,Basisblatt!$A$2:$B$5,2,FALSE),"")</f>
        <v/>
      </c>
    </row>
    <row r="174" spans="1:21" ht="15.75" thickBot="1" x14ac:dyDescent="0.3">
      <c r="A174" s="121" t="str">
        <f>IF($R174="x2","",IF($R174="x1",IF(OR($K174=Basisblatt!$A$84,$P174="ja"),"ja","nein"),"N/A"))</f>
        <v/>
      </c>
      <c r="B174" s="40"/>
      <c r="C174" s="79"/>
      <c r="D174" s="80"/>
      <c r="E174" s="80"/>
      <c r="F174" s="81"/>
      <c r="G174" s="81"/>
      <c r="H174" s="81"/>
      <c r="I174" s="92"/>
      <c r="J174" s="43"/>
      <c r="K174" s="106" t="str">
        <f>IF($R174="x1",IF($I174=Basisblatt!$A$60,Basisblatt!$A$85,Basisblatt!$A$84),"")</f>
        <v/>
      </c>
      <c r="L174" s="81"/>
      <c r="M174" s="81"/>
      <c r="N174" s="83"/>
      <c r="O174" s="43"/>
      <c r="P174" s="106" t="str">
        <f>IF(AND($R174="x1",$K174=Basisblatt!$A$85),IF(OR($L174=Basisblatt!$A$38,AND('Modernisierung 3.2.4'!$M174&lt;&gt;"",'Modernisierung 3.2.4'!$M174&lt;='Modernisierung 3.2.4'!$U174),'Modernisierung 3.2.4'!$N174=Basisblatt!$A202)=TRUE,"ja","nein"),"")</f>
        <v/>
      </c>
      <c r="Q174" s="157"/>
      <c r="R174" s="102" t="str">
        <f t="shared" si="2"/>
        <v>x2</v>
      </c>
      <c r="S174" s="53"/>
      <c r="T174" s="40"/>
      <c r="U174" s="139" t="str">
        <f>IF(AND($R174="x1",$K174=Basisblatt!$A$85),VLOOKUP('EMob_Segmente 3.2.5_3.2.6'!$F174,Basisblatt!$A$2:$B$5,2,FALSE),"")</f>
        <v/>
      </c>
    </row>
    <row r="175" spans="1:21" ht="15.75" thickBot="1" x14ac:dyDescent="0.3">
      <c r="A175" s="121" t="str">
        <f>IF($R175="x2","",IF($R175="x1",IF(OR($K175=Basisblatt!$A$84,$P175="ja"),"ja","nein"),"N/A"))</f>
        <v/>
      </c>
      <c r="B175" s="40"/>
      <c r="C175" s="79"/>
      <c r="D175" s="80"/>
      <c r="E175" s="80"/>
      <c r="F175" s="81"/>
      <c r="G175" s="81"/>
      <c r="H175" s="81"/>
      <c r="I175" s="92"/>
      <c r="J175" s="43"/>
      <c r="K175" s="106" t="str">
        <f>IF($R175="x1",IF($I175=Basisblatt!$A$60,Basisblatt!$A$85,Basisblatt!$A$84),"")</f>
        <v/>
      </c>
      <c r="L175" s="81"/>
      <c r="M175" s="81"/>
      <c r="N175" s="83"/>
      <c r="O175" s="43"/>
      <c r="P175" s="106" t="str">
        <f>IF(AND($R175="x1",$K175=Basisblatt!$A$85),IF(OR($L175=Basisblatt!$A$38,AND('Modernisierung 3.2.4'!$M175&lt;&gt;"",'Modernisierung 3.2.4'!$M175&lt;='Modernisierung 3.2.4'!$U175),'Modernisierung 3.2.4'!$N175=Basisblatt!$A203)=TRUE,"ja","nein"),"")</f>
        <v/>
      </c>
      <c r="Q175" s="157"/>
      <c r="R175" s="102" t="str">
        <f t="shared" si="2"/>
        <v>x2</v>
      </c>
      <c r="S175" s="53"/>
      <c r="T175" s="40"/>
      <c r="U175" s="139" t="str">
        <f>IF(AND($R175="x1",$K175=Basisblatt!$A$85),VLOOKUP('EMob_Segmente 3.2.5_3.2.6'!$F175,Basisblatt!$A$2:$B$5,2,FALSE),"")</f>
        <v/>
      </c>
    </row>
    <row r="176" spans="1:21" ht="15.75" thickBot="1" x14ac:dyDescent="0.3">
      <c r="A176" s="121" t="str">
        <f>IF($R176="x2","",IF($R176="x1",IF(OR($K176=Basisblatt!$A$84,$P176="ja"),"ja","nein"),"N/A"))</f>
        <v/>
      </c>
      <c r="B176" s="40"/>
      <c r="C176" s="79"/>
      <c r="D176" s="80"/>
      <c r="E176" s="80"/>
      <c r="F176" s="81"/>
      <c r="G176" s="81"/>
      <c r="H176" s="81"/>
      <c r="I176" s="92"/>
      <c r="J176" s="43"/>
      <c r="K176" s="106" t="str">
        <f>IF($R176="x1",IF($I176=Basisblatt!$A$60,Basisblatt!$A$85,Basisblatt!$A$84),"")</f>
        <v/>
      </c>
      <c r="L176" s="81"/>
      <c r="M176" s="81"/>
      <c r="N176" s="83"/>
      <c r="O176" s="43"/>
      <c r="P176" s="106" t="str">
        <f>IF(AND($R176="x1",$K176=Basisblatt!$A$85),IF(OR($L176=Basisblatt!$A$38,AND('Modernisierung 3.2.4'!$M176&lt;&gt;"",'Modernisierung 3.2.4'!$M176&lt;='Modernisierung 3.2.4'!$U176),'Modernisierung 3.2.4'!$N176=Basisblatt!$A204)=TRUE,"ja","nein"),"")</f>
        <v/>
      </c>
      <c r="Q176" s="157"/>
      <c r="R176" s="102" t="str">
        <f t="shared" si="2"/>
        <v>x2</v>
      </c>
      <c r="S176" s="53"/>
      <c r="T176" s="40"/>
      <c r="U176" s="139" t="str">
        <f>IF(AND($R176="x1",$K176=Basisblatt!$A$85),VLOOKUP('EMob_Segmente 3.2.5_3.2.6'!$F176,Basisblatt!$A$2:$B$5,2,FALSE),"")</f>
        <v/>
      </c>
    </row>
    <row r="177" spans="1:21" ht="15.75" thickBot="1" x14ac:dyDescent="0.3">
      <c r="A177" s="121" t="str">
        <f>IF($R177="x2","",IF($R177="x1",IF(OR($K177=Basisblatt!$A$84,$P177="ja"),"ja","nein"),"N/A"))</f>
        <v/>
      </c>
      <c r="B177" s="40"/>
      <c r="C177" s="79"/>
      <c r="D177" s="80"/>
      <c r="E177" s="80"/>
      <c r="F177" s="81"/>
      <c r="G177" s="81"/>
      <c r="H177" s="81"/>
      <c r="I177" s="92"/>
      <c r="J177" s="43"/>
      <c r="K177" s="106" t="str">
        <f>IF($R177="x1",IF($I177=Basisblatt!$A$60,Basisblatt!$A$85,Basisblatt!$A$84),"")</f>
        <v/>
      </c>
      <c r="L177" s="81"/>
      <c r="M177" s="81"/>
      <c r="N177" s="83"/>
      <c r="O177" s="43"/>
      <c r="P177" s="106" t="str">
        <f>IF(AND($R177="x1",$K177=Basisblatt!$A$85),IF(OR($L177=Basisblatt!$A$38,AND('Modernisierung 3.2.4'!$M177&lt;&gt;"",'Modernisierung 3.2.4'!$M177&lt;='Modernisierung 3.2.4'!$U177),'Modernisierung 3.2.4'!$N177=Basisblatt!$A205)=TRUE,"ja","nein"),"")</f>
        <v/>
      </c>
      <c r="Q177" s="157"/>
      <c r="R177" s="102" t="str">
        <f t="shared" si="2"/>
        <v>x2</v>
      </c>
      <c r="S177" s="53"/>
      <c r="T177" s="40"/>
      <c r="U177" s="139" t="str">
        <f>IF(AND($R177="x1",$K177=Basisblatt!$A$85),VLOOKUP('EMob_Segmente 3.2.5_3.2.6'!$F177,Basisblatt!$A$2:$B$5,2,FALSE),"")</f>
        <v/>
      </c>
    </row>
    <row r="178" spans="1:21" ht="15.75" thickBot="1" x14ac:dyDescent="0.3">
      <c r="A178" s="121" t="str">
        <f>IF($R178="x2","",IF($R178="x1",IF(OR($K178=Basisblatt!$A$84,$P178="ja"),"ja","nein"),"N/A"))</f>
        <v/>
      </c>
      <c r="B178" s="40"/>
      <c r="C178" s="79"/>
      <c r="D178" s="80"/>
      <c r="E178" s="80"/>
      <c r="F178" s="81"/>
      <c r="G178" s="81"/>
      <c r="H178" s="81"/>
      <c r="I178" s="92"/>
      <c r="J178" s="43"/>
      <c r="K178" s="106" t="str">
        <f>IF($R178="x1",IF($I178=Basisblatt!$A$60,Basisblatt!$A$85,Basisblatt!$A$84),"")</f>
        <v/>
      </c>
      <c r="L178" s="81"/>
      <c r="M178" s="81"/>
      <c r="N178" s="83"/>
      <c r="O178" s="43"/>
      <c r="P178" s="106" t="str">
        <f>IF(AND($R178="x1",$K178=Basisblatt!$A$85),IF(OR($L178=Basisblatt!$A$38,AND('Modernisierung 3.2.4'!$M178&lt;&gt;"",'Modernisierung 3.2.4'!$M178&lt;='Modernisierung 3.2.4'!$U178),'Modernisierung 3.2.4'!$N178=Basisblatt!$A206)=TRUE,"ja","nein"),"")</f>
        <v/>
      </c>
      <c r="Q178" s="157"/>
      <c r="R178" s="102" t="str">
        <f t="shared" si="2"/>
        <v>x2</v>
      </c>
      <c r="S178" s="53"/>
      <c r="T178" s="40"/>
      <c r="U178" s="139" t="str">
        <f>IF(AND($R178="x1",$K178=Basisblatt!$A$85),VLOOKUP('EMob_Segmente 3.2.5_3.2.6'!$F178,Basisblatt!$A$2:$B$5,2,FALSE),"")</f>
        <v/>
      </c>
    </row>
    <row r="179" spans="1:21" ht="15.75" thickBot="1" x14ac:dyDescent="0.3">
      <c r="A179" s="121" t="str">
        <f>IF($R179="x2","",IF($R179="x1",IF(OR($K179=Basisblatt!$A$84,$P179="ja"),"ja","nein"),"N/A"))</f>
        <v/>
      </c>
      <c r="B179" s="40"/>
      <c r="C179" s="79"/>
      <c r="D179" s="80"/>
      <c r="E179" s="80"/>
      <c r="F179" s="81"/>
      <c r="G179" s="81"/>
      <c r="H179" s="81"/>
      <c r="I179" s="92"/>
      <c r="J179" s="43"/>
      <c r="K179" s="106" t="str">
        <f>IF($R179="x1",IF($I179=Basisblatt!$A$60,Basisblatt!$A$85,Basisblatt!$A$84),"")</f>
        <v/>
      </c>
      <c r="L179" s="81"/>
      <c r="M179" s="81"/>
      <c r="N179" s="83"/>
      <c r="O179" s="43"/>
      <c r="P179" s="106" t="str">
        <f>IF(AND($R179="x1",$K179=Basisblatt!$A$85),IF(OR($L179=Basisblatt!$A$38,AND('Modernisierung 3.2.4'!$M179&lt;&gt;"",'Modernisierung 3.2.4'!$M179&lt;='Modernisierung 3.2.4'!$U179),'Modernisierung 3.2.4'!$N179=Basisblatt!$A207)=TRUE,"ja","nein"),"")</f>
        <v/>
      </c>
      <c r="Q179" s="157"/>
      <c r="R179" s="102" t="str">
        <f t="shared" si="2"/>
        <v>x2</v>
      </c>
      <c r="S179" s="53"/>
      <c r="T179" s="40"/>
      <c r="U179" s="139" t="str">
        <f>IF(AND($R179="x1",$K179=Basisblatt!$A$85),VLOOKUP('EMob_Segmente 3.2.5_3.2.6'!$F179,Basisblatt!$A$2:$B$5,2,FALSE),"")</f>
        <v/>
      </c>
    </row>
    <row r="180" spans="1:21" ht="15.75" thickBot="1" x14ac:dyDescent="0.3">
      <c r="A180" s="121" t="str">
        <f>IF($R180="x2","",IF($R180="x1",IF(OR($K180=Basisblatt!$A$84,$P180="ja"),"ja","nein"),"N/A"))</f>
        <v/>
      </c>
      <c r="B180" s="40"/>
      <c r="C180" s="79"/>
      <c r="D180" s="80"/>
      <c r="E180" s="80"/>
      <c r="F180" s="81"/>
      <c r="G180" s="81"/>
      <c r="H180" s="81"/>
      <c r="I180" s="92"/>
      <c r="J180" s="43"/>
      <c r="K180" s="106" t="str">
        <f>IF($R180="x1",IF($I180=Basisblatt!$A$60,Basisblatt!$A$85,Basisblatt!$A$84),"")</f>
        <v/>
      </c>
      <c r="L180" s="81"/>
      <c r="M180" s="81"/>
      <c r="N180" s="83"/>
      <c r="O180" s="43"/>
      <c r="P180" s="106" t="str">
        <f>IF(AND($R180="x1",$K180=Basisblatt!$A$85),IF(OR($L180=Basisblatt!$A$38,AND('Modernisierung 3.2.4'!$M180&lt;&gt;"",'Modernisierung 3.2.4'!$M180&lt;='Modernisierung 3.2.4'!$U180),'Modernisierung 3.2.4'!$N180=Basisblatt!$A208)=TRUE,"ja","nein"),"")</f>
        <v/>
      </c>
      <c r="Q180" s="157"/>
      <c r="R180" s="102" t="str">
        <f t="shared" si="2"/>
        <v>x2</v>
      </c>
      <c r="S180" s="53"/>
      <c r="T180" s="40"/>
      <c r="U180" s="139" t="str">
        <f>IF(AND($R180="x1",$K180=Basisblatt!$A$85),VLOOKUP('EMob_Segmente 3.2.5_3.2.6'!$F180,Basisblatt!$A$2:$B$5,2,FALSE),"")</f>
        <v/>
      </c>
    </row>
    <row r="181" spans="1:21" ht="15.75" thickBot="1" x14ac:dyDescent="0.3">
      <c r="A181" s="121" t="str">
        <f>IF($R181="x2","",IF($R181="x1",IF(OR($K181=Basisblatt!$A$84,$P181="ja"),"ja","nein"),"N/A"))</f>
        <v/>
      </c>
      <c r="B181" s="40"/>
      <c r="C181" s="79"/>
      <c r="D181" s="80"/>
      <c r="E181" s="80"/>
      <c r="F181" s="81"/>
      <c r="G181" s="81"/>
      <c r="H181" s="81"/>
      <c r="I181" s="92"/>
      <c r="J181" s="43"/>
      <c r="K181" s="106" t="str">
        <f>IF($R181="x1",IF($I181=Basisblatt!$A$60,Basisblatt!$A$85,Basisblatt!$A$84),"")</f>
        <v/>
      </c>
      <c r="L181" s="81"/>
      <c r="M181" s="81"/>
      <c r="N181" s="83"/>
      <c r="O181" s="43"/>
      <c r="P181" s="106" t="str">
        <f>IF(AND($R181="x1",$K181=Basisblatt!$A$85),IF(OR($L181=Basisblatt!$A$38,AND('Modernisierung 3.2.4'!$M181&lt;&gt;"",'Modernisierung 3.2.4'!$M181&lt;='Modernisierung 3.2.4'!$U181),'Modernisierung 3.2.4'!$N181=Basisblatt!$A209)=TRUE,"ja","nein"),"")</f>
        <v/>
      </c>
      <c r="Q181" s="157"/>
      <c r="R181" s="102" t="str">
        <f t="shared" si="2"/>
        <v>x2</v>
      </c>
      <c r="S181" s="53"/>
      <c r="T181" s="40"/>
      <c r="U181" s="139" t="str">
        <f>IF(AND($R181="x1",$K181=Basisblatt!$A$85),VLOOKUP('EMob_Segmente 3.2.5_3.2.6'!$F181,Basisblatt!$A$2:$B$5,2,FALSE),"")</f>
        <v/>
      </c>
    </row>
    <row r="182" spans="1:21" ht="15.75" thickBot="1" x14ac:dyDescent="0.3">
      <c r="A182" s="121" t="str">
        <f>IF($R182="x2","",IF($R182="x1",IF(OR($K182=Basisblatt!$A$84,$P182="ja"),"ja","nein"),"N/A"))</f>
        <v/>
      </c>
      <c r="B182" s="40"/>
      <c r="C182" s="79"/>
      <c r="D182" s="80"/>
      <c r="E182" s="80"/>
      <c r="F182" s="81"/>
      <c r="G182" s="81"/>
      <c r="H182" s="81"/>
      <c r="I182" s="92"/>
      <c r="J182" s="43"/>
      <c r="K182" s="106" t="str">
        <f>IF($R182="x1",IF($I182=Basisblatt!$A$60,Basisblatt!$A$85,Basisblatt!$A$84),"")</f>
        <v/>
      </c>
      <c r="L182" s="81"/>
      <c r="M182" s="81"/>
      <c r="N182" s="83"/>
      <c r="O182" s="43"/>
      <c r="P182" s="106" t="str">
        <f>IF(AND($R182="x1",$K182=Basisblatt!$A$85),IF(OR($L182=Basisblatt!$A$38,AND('Modernisierung 3.2.4'!$M182&lt;&gt;"",'Modernisierung 3.2.4'!$M182&lt;='Modernisierung 3.2.4'!$U182),'Modernisierung 3.2.4'!$N182=Basisblatt!$A210)=TRUE,"ja","nein"),"")</f>
        <v/>
      </c>
      <c r="Q182" s="157"/>
      <c r="R182" s="102" t="str">
        <f t="shared" si="2"/>
        <v>x2</v>
      </c>
      <c r="S182" s="53"/>
      <c r="T182" s="40"/>
      <c r="U182" s="139" t="str">
        <f>IF(AND($R182="x1",$K182=Basisblatt!$A$85),VLOOKUP('EMob_Segmente 3.2.5_3.2.6'!$F182,Basisblatt!$A$2:$B$5,2,FALSE),"")</f>
        <v/>
      </c>
    </row>
    <row r="183" spans="1:21" ht="15.75" thickBot="1" x14ac:dyDescent="0.3">
      <c r="A183" s="121" t="str">
        <f>IF($R183="x2","",IF($R183="x1",IF(OR($K183=Basisblatt!$A$84,$P183="ja"),"ja","nein"),"N/A"))</f>
        <v/>
      </c>
      <c r="B183" s="40"/>
      <c r="C183" s="79"/>
      <c r="D183" s="80"/>
      <c r="E183" s="80"/>
      <c r="F183" s="81"/>
      <c r="G183" s="81"/>
      <c r="H183" s="81"/>
      <c r="I183" s="92"/>
      <c r="J183" s="43"/>
      <c r="K183" s="106" t="str">
        <f>IF($R183="x1",IF($I183=Basisblatt!$A$60,Basisblatt!$A$85,Basisblatt!$A$84),"")</f>
        <v/>
      </c>
      <c r="L183" s="81"/>
      <c r="M183" s="81"/>
      <c r="N183" s="83"/>
      <c r="O183" s="43"/>
      <c r="P183" s="106" t="str">
        <f>IF(AND($R183="x1",$K183=Basisblatt!$A$85),IF(OR($L183=Basisblatt!$A$38,AND('Modernisierung 3.2.4'!$M183&lt;&gt;"",'Modernisierung 3.2.4'!$M183&lt;='Modernisierung 3.2.4'!$U183),'Modernisierung 3.2.4'!$N183=Basisblatt!$A211)=TRUE,"ja","nein"),"")</f>
        <v/>
      </c>
      <c r="Q183" s="157"/>
      <c r="R183" s="102" t="str">
        <f t="shared" si="2"/>
        <v>x2</v>
      </c>
      <c r="S183" s="53"/>
      <c r="T183" s="40"/>
      <c r="U183" s="139" t="str">
        <f>IF(AND($R183="x1",$K183=Basisblatt!$A$85),VLOOKUP('EMob_Segmente 3.2.5_3.2.6'!$F183,Basisblatt!$A$2:$B$5,2,FALSE),"")</f>
        <v/>
      </c>
    </row>
    <row r="184" spans="1:21" ht="15.75" thickBot="1" x14ac:dyDescent="0.3">
      <c r="A184" s="121" t="str">
        <f>IF($R184="x2","",IF($R184="x1",IF(OR($K184=Basisblatt!$A$84,$P184="ja"),"ja","nein"),"N/A"))</f>
        <v/>
      </c>
      <c r="B184" s="40"/>
      <c r="C184" s="79"/>
      <c r="D184" s="80"/>
      <c r="E184" s="80"/>
      <c r="F184" s="81"/>
      <c r="G184" s="81"/>
      <c r="H184" s="81"/>
      <c r="I184" s="92"/>
      <c r="J184" s="43"/>
      <c r="K184" s="106" t="str">
        <f>IF($R184="x1",IF($I184=Basisblatt!$A$60,Basisblatt!$A$85,Basisblatt!$A$84),"")</f>
        <v/>
      </c>
      <c r="L184" s="81"/>
      <c r="M184" s="81"/>
      <c r="N184" s="83"/>
      <c r="O184" s="43"/>
      <c r="P184" s="106" t="str">
        <f>IF(AND($R184="x1",$K184=Basisblatt!$A$85),IF(OR($L184=Basisblatt!$A$38,AND('Modernisierung 3.2.4'!$M184&lt;&gt;"",'Modernisierung 3.2.4'!$M184&lt;='Modernisierung 3.2.4'!$U184),'Modernisierung 3.2.4'!$N184=Basisblatt!$A212)=TRUE,"ja","nein"),"")</f>
        <v/>
      </c>
      <c r="Q184" s="157"/>
      <c r="R184" s="102" t="str">
        <f t="shared" si="2"/>
        <v>x2</v>
      </c>
      <c r="S184" s="53"/>
      <c r="T184" s="40"/>
      <c r="U184" s="139" t="str">
        <f>IF(AND($R184="x1",$K184=Basisblatt!$A$85),VLOOKUP('EMob_Segmente 3.2.5_3.2.6'!$F184,Basisblatt!$A$2:$B$5,2,FALSE),"")</f>
        <v/>
      </c>
    </row>
    <row r="185" spans="1:21" ht="15.75" thickBot="1" x14ac:dyDescent="0.3">
      <c r="A185" s="121" t="str">
        <f>IF($R185="x2","",IF($R185="x1",IF(OR($K185=Basisblatt!$A$84,$P185="ja"),"ja","nein"),"N/A"))</f>
        <v/>
      </c>
      <c r="B185" s="40"/>
      <c r="C185" s="79"/>
      <c r="D185" s="80"/>
      <c r="E185" s="80"/>
      <c r="F185" s="81"/>
      <c r="G185" s="81"/>
      <c r="H185" s="81"/>
      <c r="I185" s="92"/>
      <c r="J185" s="43"/>
      <c r="K185" s="106" t="str">
        <f>IF($R185="x1",IF($I185=Basisblatt!$A$60,Basisblatt!$A$85,Basisblatt!$A$84),"")</f>
        <v/>
      </c>
      <c r="L185" s="81"/>
      <c r="M185" s="81"/>
      <c r="N185" s="83"/>
      <c r="O185" s="43"/>
      <c r="P185" s="106" t="str">
        <f>IF(AND($R185="x1",$K185=Basisblatt!$A$85),IF(OR($L185=Basisblatt!$A$38,AND('Modernisierung 3.2.4'!$M185&lt;&gt;"",'Modernisierung 3.2.4'!$M185&lt;='Modernisierung 3.2.4'!$U185),'Modernisierung 3.2.4'!$N185=Basisblatt!$A213)=TRUE,"ja","nein"),"")</f>
        <v/>
      </c>
      <c r="Q185" s="157"/>
      <c r="R185" s="102" t="str">
        <f t="shared" si="2"/>
        <v>x2</v>
      </c>
      <c r="S185" s="53"/>
      <c r="T185" s="40"/>
      <c r="U185" s="139" t="str">
        <f>IF(AND($R185="x1",$K185=Basisblatt!$A$85),VLOOKUP('EMob_Segmente 3.2.5_3.2.6'!$F185,Basisblatt!$A$2:$B$5,2,FALSE),"")</f>
        <v/>
      </c>
    </row>
    <row r="186" spans="1:21" ht="15.75" thickBot="1" x14ac:dyDescent="0.3">
      <c r="A186" s="121" t="str">
        <f>IF($R186="x2","",IF($R186="x1",IF(OR($K186=Basisblatt!$A$84,$P186="ja"),"ja","nein"),"N/A"))</f>
        <v/>
      </c>
      <c r="B186" s="40"/>
      <c r="C186" s="79"/>
      <c r="D186" s="80"/>
      <c r="E186" s="80"/>
      <c r="F186" s="81"/>
      <c r="G186" s="81"/>
      <c r="H186" s="81"/>
      <c r="I186" s="92"/>
      <c r="J186" s="43"/>
      <c r="K186" s="106" t="str">
        <f>IF($R186="x1",IF($I186=Basisblatt!$A$60,Basisblatt!$A$85,Basisblatt!$A$84),"")</f>
        <v/>
      </c>
      <c r="L186" s="81"/>
      <c r="M186" s="81"/>
      <c r="N186" s="83"/>
      <c r="O186" s="43"/>
      <c r="P186" s="106" t="str">
        <f>IF(AND($R186="x1",$K186=Basisblatt!$A$85),IF(OR($L186=Basisblatt!$A$38,AND('Modernisierung 3.2.4'!$M186&lt;&gt;"",'Modernisierung 3.2.4'!$M186&lt;='Modernisierung 3.2.4'!$U186),'Modernisierung 3.2.4'!$N186=Basisblatt!$A214)=TRUE,"ja","nein"),"")</f>
        <v/>
      </c>
      <c r="Q186" s="157"/>
      <c r="R186" s="102" t="str">
        <f t="shared" si="2"/>
        <v>x2</v>
      </c>
      <c r="S186" s="53"/>
      <c r="T186" s="40"/>
      <c r="U186" s="139" t="str">
        <f>IF(AND($R186="x1",$K186=Basisblatt!$A$85),VLOOKUP('EMob_Segmente 3.2.5_3.2.6'!$F186,Basisblatt!$A$2:$B$5,2,FALSE),"")</f>
        <v/>
      </c>
    </row>
    <row r="187" spans="1:21" ht="15.75" thickBot="1" x14ac:dyDescent="0.3">
      <c r="A187" s="121" t="str">
        <f>IF($R187="x2","",IF($R187="x1",IF(OR($K187=Basisblatt!$A$84,$P187="ja"),"ja","nein"),"N/A"))</f>
        <v/>
      </c>
      <c r="B187" s="40"/>
      <c r="C187" s="79"/>
      <c r="D187" s="80"/>
      <c r="E187" s="80"/>
      <c r="F187" s="81"/>
      <c r="G187" s="81"/>
      <c r="H187" s="81"/>
      <c r="I187" s="92"/>
      <c r="J187" s="43"/>
      <c r="K187" s="106" t="str">
        <f>IF($R187="x1",IF($I187=Basisblatt!$A$60,Basisblatt!$A$85,Basisblatt!$A$84),"")</f>
        <v/>
      </c>
      <c r="L187" s="81"/>
      <c r="M187" s="81"/>
      <c r="N187" s="83"/>
      <c r="O187" s="43"/>
      <c r="P187" s="106" t="str">
        <f>IF(AND($R187="x1",$K187=Basisblatt!$A$85),IF(OR($L187=Basisblatt!$A$38,AND('Modernisierung 3.2.4'!$M187&lt;&gt;"",'Modernisierung 3.2.4'!$M187&lt;='Modernisierung 3.2.4'!$U187),'Modernisierung 3.2.4'!$N187=Basisblatt!$A215)=TRUE,"ja","nein"),"")</f>
        <v/>
      </c>
      <c r="Q187" s="157"/>
      <c r="R187" s="102" t="str">
        <f t="shared" si="2"/>
        <v>x2</v>
      </c>
      <c r="S187" s="53"/>
      <c r="T187" s="40"/>
      <c r="U187" s="139" t="str">
        <f>IF(AND($R187="x1",$K187=Basisblatt!$A$85),VLOOKUP('EMob_Segmente 3.2.5_3.2.6'!$F187,Basisblatt!$A$2:$B$5,2,FALSE),"")</f>
        <v/>
      </c>
    </row>
    <row r="188" spans="1:21" ht="15.75" thickBot="1" x14ac:dyDescent="0.3">
      <c r="A188" s="121" t="str">
        <f>IF($R188="x2","",IF($R188="x1",IF(OR($K188=Basisblatt!$A$84,$P188="ja"),"ja","nein"),"N/A"))</f>
        <v/>
      </c>
      <c r="B188" s="40"/>
      <c r="C188" s="79"/>
      <c r="D188" s="80"/>
      <c r="E188" s="80"/>
      <c r="F188" s="81"/>
      <c r="G188" s="81"/>
      <c r="H188" s="81"/>
      <c r="I188" s="92"/>
      <c r="J188" s="43"/>
      <c r="K188" s="106" t="str">
        <f>IF($R188="x1",IF($I188=Basisblatt!$A$60,Basisblatt!$A$85,Basisblatt!$A$84),"")</f>
        <v/>
      </c>
      <c r="L188" s="81"/>
      <c r="M188" s="81"/>
      <c r="N188" s="83"/>
      <c r="O188" s="43"/>
      <c r="P188" s="106" t="str">
        <f>IF(AND($R188="x1",$K188=Basisblatt!$A$85),IF(OR($L188=Basisblatt!$A$38,AND('Modernisierung 3.2.4'!$M188&lt;&gt;"",'Modernisierung 3.2.4'!$M188&lt;='Modernisierung 3.2.4'!$U188),'Modernisierung 3.2.4'!$N188=Basisblatt!$A216)=TRUE,"ja","nein"),"")</f>
        <v/>
      </c>
      <c r="Q188" s="157"/>
      <c r="R188" s="102" t="str">
        <f t="shared" si="2"/>
        <v>x2</v>
      </c>
      <c r="S188" s="53"/>
      <c r="T188" s="40"/>
      <c r="U188" s="139" t="str">
        <f>IF(AND($R188="x1",$K188=Basisblatt!$A$85),VLOOKUP('EMob_Segmente 3.2.5_3.2.6'!$F188,Basisblatt!$A$2:$B$5,2,FALSE),"")</f>
        <v/>
      </c>
    </row>
    <row r="189" spans="1:21" ht="15.75" thickBot="1" x14ac:dyDescent="0.3">
      <c r="A189" s="121" t="str">
        <f>IF($R189="x2","",IF($R189="x1",IF(OR($K189=Basisblatt!$A$84,$P189="ja"),"ja","nein"),"N/A"))</f>
        <v/>
      </c>
      <c r="B189" s="40"/>
      <c r="C189" s="79"/>
      <c r="D189" s="80"/>
      <c r="E189" s="80"/>
      <c r="F189" s="81"/>
      <c r="G189" s="81"/>
      <c r="H189" s="81"/>
      <c r="I189" s="92"/>
      <c r="J189" s="43"/>
      <c r="K189" s="106" t="str">
        <f>IF($R189="x1",IF($I189=Basisblatt!$A$60,Basisblatt!$A$85,Basisblatt!$A$84),"")</f>
        <v/>
      </c>
      <c r="L189" s="81"/>
      <c r="M189" s="81"/>
      <c r="N189" s="83"/>
      <c r="O189" s="43"/>
      <c r="P189" s="106" t="str">
        <f>IF(AND($R189="x1",$K189=Basisblatt!$A$85),IF(OR($L189=Basisblatt!$A$38,AND('Modernisierung 3.2.4'!$M189&lt;&gt;"",'Modernisierung 3.2.4'!$M189&lt;='Modernisierung 3.2.4'!$U189),'Modernisierung 3.2.4'!$N189=Basisblatt!$A217)=TRUE,"ja","nein"),"")</f>
        <v/>
      </c>
      <c r="Q189" s="157"/>
      <c r="R189" s="102" t="str">
        <f t="shared" si="2"/>
        <v>x2</v>
      </c>
      <c r="S189" s="53"/>
      <c r="T189" s="40"/>
      <c r="U189" s="139" t="str">
        <f>IF(AND($R189="x1",$K189=Basisblatt!$A$85),VLOOKUP('EMob_Segmente 3.2.5_3.2.6'!$F189,Basisblatt!$A$2:$B$5,2,FALSE),"")</f>
        <v/>
      </c>
    </row>
    <row r="190" spans="1:21" ht="15.75" thickBot="1" x14ac:dyDescent="0.3">
      <c r="A190" s="121" t="str">
        <f>IF($R190="x2","",IF($R190="x1",IF(OR($K190=Basisblatt!$A$84,$P190="ja"),"ja","nein"),"N/A"))</f>
        <v/>
      </c>
      <c r="B190" s="40"/>
      <c r="C190" s="79"/>
      <c r="D190" s="80"/>
      <c r="E190" s="80"/>
      <c r="F190" s="81"/>
      <c r="G190" s="81"/>
      <c r="H190" s="81"/>
      <c r="I190" s="92"/>
      <c r="J190" s="43"/>
      <c r="K190" s="106" t="str">
        <f>IF($R190="x1",IF($I190=Basisblatt!$A$60,Basisblatt!$A$85,Basisblatt!$A$84),"")</f>
        <v/>
      </c>
      <c r="L190" s="81"/>
      <c r="M190" s="81"/>
      <c r="N190" s="83"/>
      <c r="O190" s="43"/>
      <c r="P190" s="106" t="str">
        <f>IF(AND($R190="x1",$K190=Basisblatt!$A$85),IF(OR($L190=Basisblatt!$A$38,AND('Modernisierung 3.2.4'!$M190&lt;&gt;"",'Modernisierung 3.2.4'!$M190&lt;='Modernisierung 3.2.4'!$U190),'Modernisierung 3.2.4'!$N190=Basisblatt!$A218)=TRUE,"ja","nein"),"")</f>
        <v/>
      </c>
      <c r="Q190" s="157"/>
      <c r="R190" s="102" t="str">
        <f t="shared" si="2"/>
        <v>x2</v>
      </c>
      <c r="S190" s="53"/>
      <c r="T190" s="40"/>
      <c r="U190" s="139" t="str">
        <f>IF(AND($R190="x1",$K190=Basisblatt!$A$85),VLOOKUP('EMob_Segmente 3.2.5_3.2.6'!$F190,Basisblatt!$A$2:$B$5,2,FALSE),"")</f>
        <v/>
      </c>
    </row>
    <row r="191" spans="1:21" ht="15.75" thickBot="1" x14ac:dyDescent="0.3">
      <c r="A191" s="121" t="str">
        <f>IF($R191="x2","",IF($R191="x1",IF(OR($K191=Basisblatt!$A$84,$P191="ja"),"ja","nein"),"N/A"))</f>
        <v/>
      </c>
      <c r="B191" s="40"/>
      <c r="C191" s="79"/>
      <c r="D191" s="80"/>
      <c r="E191" s="80"/>
      <c r="F191" s="81"/>
      <c r="G191" s="81"/>
      <c r="H191" s="81"/>
      <c r="I191" s="92"/>
      <c r="J191" s="43"/>
      <c r="K191" s="106" t="str">
        <f>IF($R191="x1",IF($I191=Basisblatt!$A$60,Basisblatt!$A$85,Basisblatt!$A$84),"")</f>
        <v/>
      </c>
      <c r="L191" s="81"/>
      <c r="M191" s="81"/>
      <c r="N191" s="83"/>
      <c r="O191" s="43"/>
      <c r="P191" s="106" t="str">
        <f>IF(AND($R191="x1",$K191=Basisblatt!$A$85),IF(OR($L191=Basisblatt!$A$38,AND('Modernisierung 3.2.4'!$M191&lt;&gt;"",'Modernisierung 3.2.4'!$M191&lt;='Modernisierung 3.2.4'!$U191),'Modernisierung 3.2.4'!$N191=Basisblatt!$A219)=TRUE,"ja","nein"),"")</f>
        <v/>
      </c>
      <c r="Q191" s="157"/>
      <c r="R191" s="102" t="str">
        <f t="shared" si="2"/>
        <v>x2</v>
      </c>
      <c r="S191" s="53"/>
      <c r="T191" s="40"/>
      <c r="U191" s="139" t="str">
        <f>IF(AND($R191="x1",$K191=Basisblatt!$A$85),VLOOKUP('EMob_Segmente 3.2.5_3.2.6'!$F191,Basisblatt!$A$2:$B$5,2,FALSE),"")</f>
        <v/>
      </c>
    </row>
    <row r="192" spans="1:21" ht="15.75" thickBot="1" x14ac:dyDescent="0.3">
      <c r="A192" s="121" t="str">
        <f>IF($R192="x2","",IF($R192="x1",IF(OR($K192=Basisblatt!$A$84,$P192="ja"),"ja","nein"),"N/A"))</f>
        <v/>
      </c>
      <c r="B192" s="40"/>
      <c r="C192" s="79"/>
      <c r="D192" s="80"/>
      <c r="E192" s="80"/>
      <c r="F192" s="81"/>
      <c r="G192" s="81"/>
      <c r="H192" s="81"/>
      <c r="I192" s="92"/>
      <c r="J192" s="43"/>
      <c r="K192" s="106" t="str">
        <f>IF($R192="x1",IF($I192=Basisblatt!$A$60,Basisblatt!$A$85,Basisblatt!$A$84),"")</f>
        <v/>
      </c>
      <c r="L192" s="81"/>
      <c r="M192" s="81"/>
      <c r="N192" s="83"/>
      <c r="O192" s="43"/>
      <c r="P192" s="106" t="str">
        <f>IF(AND($R192="x1",$K192=Basisblatt!$A$85),IF(OR($L192=Basisblatt!$A$38,AND('Modernisierung 3.2.4'!$M192&lt;&gt;"",'Modernisierung 3.2.4'!$M192&lt;='Modernisierung 3.2.4'!$U192),'Modernisierung 3.2.4'!$N192=Basisblatt!$A220)=TRUE,"ja","nein"),"")</f>
        <v/>
      </c>
      <c r="Q192" s="157"/>
      <c r="R192" s="102" t="str">
        <f t="shared" si="2"/>
        <v>x2</v>
      </c>
      <c r="S192" s="53"/>
      <c r="T192" s="40"/>
      <c r="U192" s="139" t="str">
        <f>IF(AND($R192="x1",$K192=Basisblatt!$A$85),VLOOKUP('EMob_Segmente 3.2.5_3.2.6'!$F192,Basisblatt!$A$2:$B$5,2,FALSE),"")</f>
        <v/>
      </c>
    </row>
    <row r="193" spans="1:21" ht="15.75" thickBot="1" x14ac:dyDescent="0.3">
      <c r="A193" s="121" t="str">
        <f>IF($R193="x2","",IF($R193="x1",IF(OR($K193=Basisblatt!$A$84,$P193="ja"),"ja","nein"),"N/A"))</f>
        <v/>
      </c>
      <c r="B193" s="40"/>
      <c r="C193" s="79"/>
      <c r="D193" s="80"/>
      <c r="E193" s="80"/>
      <c r="F193" s="81"/>
      <c r="G193" s="81"/>
      <c r="H193" s="81"/>
      <c r="I193" s="92"/>
      <c r="J193" s="43"/>
      <c r="K193" s="106" t="str">
        <f>IF($R193="x1",IF($I193=Basisblatt!$A$60,Basisblatt!$A$85,Basisblatt!$A$84),"")</f>
        <v/>
      </c>
      <c r="L193" s="81"/>
      <c r="M193" s="81"/>
      <c r="N193" s="83"/>
      <c r="O193" s="43"/>
      <c r="P193" s="106" t="str">
        <f>IF(AND($R193="x1",$K193=Basisblatt!$A$85),IF(OR($L193=Basisblatt!$A$38,AND('Modernisierung 3.2.4'!$M193&lt;&gt;"",'Modernisierung 3.2.4'!$M193&lt;='Modernisierung 3.2.4'!$U193),'Modernisierung 3.2.4'!$N193=Basisblatt!$A221)=TRUE,"ja","nein"),"")</f>
        <v/>
      </c>
      <c r="Q193" s="157"/>
      <c r="R193" s="102" t="str">
        <f t="shared" si="2"/>
        <v>x2</v>
      </c>
      <c r="S193" s="53"/>
      <c r="T193" s="40"/>
      <c r="U193" s="139" t="str">
        <f>IF(AND($R193="x1",$K193=Basisblatt!$A$85),VLOOKUP('EMob_Segmente 3.2.5_3.2.6'!$F193,Basisblatt!$A$2:$B$5,2,FALSE),"")</f>
        <v/>
      </c>
    </row>
    <row r="194" spans="1:21" ht="15.75" thickBot="1" x14ac:dyDescent="0.3">
      <c r="A194" s="121" t="str">
        <f>IF($R194="x2","",IF($R194="x1",IF(OR($K194=Basisblatt!$A$84,$P194="ja"),"ja","nein"),"N/A"))</f>
        <v/>
      </c>
      <c r="B194" s="40"/>
      <c r="C194" s="79"/>
      <c r="D194" s="80"/>
      <c r="E194" s="80"/>
      <c r="F194" s="81"/>
      <c r="G194" s="81"/>
      <c r="H194" s="81"/>
      <c r="I194" s="92"/>
      <c r="J194" s="43"/>
      <c r="K194" s="106" t="str">
        <f>IF($R194="x1",IF($I194=Basisblatt!$A$60,Basisblatt!$A$85,Basisblatt!$A$84),"")</f>
        <v/>
      </c>
      <c r="L194" s="81"/>
      <c r="M194" s="81"/>
      <c r="N194" s="83"/>
      <c r="O194" s="43"/>
      <c r="P194" s="106" t="str">
        <f>IF(AND($R194="x1",$K194=Basisblatt!$A$85),IF(OR($L194=Basisblatt!$A$38,AND('Modernisierung 3.2.4'!$M194&lt;&gt;"",'Modernisierung 3.2.4'!$M194&lt;='Modernisierung 3.2.4'!$U194),'Modernisierung 3.2.4'!$N194=Basisblatt!$A222)=TRUE,"ja","nein"),"")</f>
        <v/>
      </c>
      <c r="Q194" s="157"/>
      <c r="R194" s="102" t="str">
        <f t="shared" si="2"/>
        <v>x2</v>
      </c>
      <c r="S194" s="53"/>
      <c r="T194" s="40"/>
      <c r="U194" s="139" t="str">
        <f>IF(AND($R194="x1",$K194=Basisblatt!$A$85),VLOOKUP('EMob_Segmente 3.2.5_3.2.6'!$F194,Basisblatt!$A$2:$B$5,2,FALSE),"")</f>
        <v/>
      </c>
    </row>
    <row r="195" spans="1:21" ht="15.75" thickBot="1" x14ac:dyDescent="0.3">
      <c r="A195" s="121" t="str">
        <f>IF($R195="x2","",IF($R195="x1",IF(OR($K195=Basisblatt!$A$84,$P195="ja"),"ja","nein"),"N/A"))</f>
        <v/>
      </c>
      <c r="B195" s="40"/>
      <c r="C195" s="79"/>
      <c r="D195" s="80"/>
      <c r="E195" s="80"/>
      <c r="F195" s="81"/>
      <c r="G195" s="81"/>
      <c r="H195" s="81"/>
      <c r="I195" s="92"/>
      <c r="J195" s="43"/>
      <c r="K195" s="106" t="str">
        <f>IF($R195="x1",IF($I195=Basisblatt!$A$60,Basisblatt!$A$85,Basisblatt!$A$84),"")</f>
        <v/>
      </c>
      <c r="L195" s="81"/>
      <c r="M195" s="81"/>
      <c r="N195" s="83"/>
      <c r="O195" s="43"/>
      <c r="P195" s="106" t="str">
        <f>IF(AND($R195="x1",$K195=Basisblatt!$A$85),IF(OR($L195=Basisblatt!$A$38,AND('Modernisierung 3.2.4'!$M195&lt;&gt;"",'Modernisierung 3.2.4'!$M195&lt;='Modernisierung 3.2.4'!$U195),'Modernisierung 3.2.4'!$N195=Basisblatt!$A223)=TRUE,"ja","nein"),"")</f>
        <v/>
      </c>
      <c r="Q195" s="157"/>
      <c r="R195" s="102" t="str">
        <f t="shared" si="2"/>
        <v>x2</v>
      </c>
      <c r="S195" s="53"/>
      <c r="T195" s="40"/>
      <c r="U195" s="139" t="str">
        <f>IF(AND($R195="x1",$K195=Basisblatt!$A$85),VLOOKUP('EMob_Segmente 3.2.5_3.2.6'!$F195,Basisblatt!$A$2:$B$5,2,FALSE),"")</f>
        <v/>
      </c>
    </row>
    <row r="196" spans="1:21" ht="15.75" thickBot="1" x14ac:dyDescent="0.3">
      <c r="A196" s="121" t="str">
        <f>IF($R196="x2","",IF($R196="x1",IF(OR($K196=Basisblatt!$A$84,$P196="ja"),"ja","nein"),"N/A"))</f>
        <v/>
      </c>
      <c r="B196" s="40"/>
      <c r="C196" s="79"/>
      <c r="D196" s="80"/>
      <c r="E196" s="80"/>
      <c r="F196" s="81"/>
      <c r="G196" s="81"/>
      <c r="H196" s="81"/>
      <c r="I196" s="92"/>
      <c r="J196" s="43"/>
      <c r="K196" s="106" t="str">
        <f>IF($R196="x1",IF($I196=Basisblatt!$A$60,Basisblatt!$A$85,Basisblatt!$A$84),"")</f>
        <v/>
      </c>
      <c r="L196" s="81"/>
      <c r="M196" s="81"/>
      <c r="N196" s="83"/>
      <c r="O196" s="43"/>
      <c r="P196" s="106" t="str">
        <f>IF(AND($R196="x1",$K196=Basisblatt!$A$85),IF(OR($L196=Basisblatt!$A$38,AND('Modernisierung 3.2.4'!$M196&lt;&gt;"",'Modernisierung 3.2.4'!$M196&lt;='Modernisierung 3.2.4'!$U196),'Modernisierung 3.2.4'!$N196=Basisblatt!$A224)=TRUE,"ja","nein"),"")</f>
        <v/>
      </c>
      <c r="Q196" s="157"/>
      <c r="R196" s="102" t="str">
        <f t="shared" si="2"/>
        <v>x2</v>
      </c>
      <c r="S196" s="53"/>
      <c r="T196" s="40"/>
      <c r="U196" s="139" t="str">
        <f>IF(AND($R196="x1",$K196=Basisblatt!$A$85),VLOOKUP('EMob_Segmente 3.2.5_3.2.6'!$F196,Basisblatt!$A$2:$B$5,2,FALSE),"")</f>
        <v/>
      </c>
    </row>
    <row r="197" spans="1:21" ht="15.75" thickBot="1" x14ac:dyDescent="0.3">
      <c r="A197" s="121" t="str">
        <f>IF($R197="x2","",IF($R197="x1",IF(OR($K197=Basisblatt!$A$84,$P197="ja"),"ja","nein"),"N/A"))</f>
        <v/>
      </c>
      <c r="B197" s="40"/>
      <c r="C197" s="79"/>
      <c r="D197" s="80"/>
      <c r="E197" s="80"/>
      <c r="F197" s="81"/>
      <c r="G197" s="81"/>
      <c r="H197" s="81"/>
      <c r="I197" s="92"/>
      <c r="J197" s="43"/>
      <c r="K197" s="106" t="str">
        <f>IF($R197="x1",IF($I197=Basisblatt!$A$60,Basisblatt!$A$85,Basisblatt!$A$84),"")</f>
        <v/>
      </c>
      <c r="L197" s="81"/>
      <c r="M197" s="81"/>
      <c r="N197" s="83"/>
      <c r="O197" s="43"/>
      <c r="P197" s="106" t="str">
        <f>IF(AND($R197="x1",$K197=Basisblatt!$A$85),IF(OR($L197=Basisblatt!$A$38,AND('Modernisierung 3.2.4'!$M197&lt;&gt;"",'Modernisierung 3.2.4'!$M197&lt;='Modernisierung 3.2.4'!$U197),'Modernisierung 3.2.4'!$N197=Basisblatt!$A225)=TRUE,"ja","nein"),"")</f>
        <v/>
      </c>
      <c r="Q197" s="157"/>
      <c r="R197" s="102" t="str">
        <f t="shared" si="2"/>
        <v>x2</v>
      </c>
      <c r="S197" s="53"/>
      <c r="T197" s="40"/>
      <c r="U197" s="139" t="str">
        <f>IF(AND($R197="x1",$K197=Basisblatt!$A$85),VLOOKUP('EMob_Segmente 3.2.5_3.2.6'!$F197,Basisblatt!$A$2:$B$5,2,FALSE),"")</f>
        <v/>
      </c>
    </row>
    <row r="198" spans="1:21" ht="15.75" thickBot="1" x14ac:dyDescent="0.3">
      <c r="A198" s="121" t="str">
        <f>IF($R198="x2","",IF($R198="x1",IF(OR($K198=Basisblatt!$A$84,$P198="ja"),"ja","nein"),"N/A"))</f>
        <v/>
      </c>
      <c r="B198" s="40"/>
      <c r="C198" s="79"/>
      <c r="D198" s="80"/>
      <c r="E198" s="80"/>
      <c r="F198" s="81"/>
      <c r="G198" s="81"/>
      <c r="H198" s="81"/>
      <c r="I198" s="92"/>
      <c r="J198" s="43"/>
      <c r="K198" s="106" t="str">
        <f>IF($R198="x1",IF($I198=Basisblatt!$A$60,Basisblatt!$A$85,Basisblatt!$A$84),"")</f>
        <v/>
      </c>
      <c r="L198" s="81"/>
      <c r="M198" s="81"/>
      <c r="N198" s="83"/>
      <c r="O198" s="43"/>
      <c r="P198" s="106" t="str">
        <f>IF(AND($R198="x1",$K198=Basisblatt!$A$85),IF(OR($L198=Basisblatt!$A$38,AND('Modernisierung 3.2.4'!$M198&lt;&gt;"",'Modernisierung 3.2.4'!$M198&lt;='Modernisierung 3.2.4'!$U198),'Modernisierung 3.2.4'!$N198=Basisblatt!$A226)=TRUE,"ja","nein"),"")</f>
        <v/>
      </c>
      <c r="Q198" s="157"/>
      <c r="R198" s="102" t="str">
        <f t="shared" si="2"/>
        <v>x2</v>
      </c>
      <c r="S198" s="53"/>
      <c r="T198" s="40"/>
      <c r="U198" s="139" t="str">
        <f>IF(AND($R198="x1",$K198=Basisblatt!$A$85),VLOOKUP('EMob_Segmente 3.2.5_3.2.6'!$F198,Basisblatt!$A$2:$B$5,2,FALSE),"")</f>
        <v/>
      </c>
    </row>
    <row r="199" spans="1:21" ht="15.75" thickBot="1" x14ac:dyDescent="0.3">
      <c r="A199" s="121" t="str">
        <f>IF($R199="x2","",IF($R199="x1",IF(OR($K199=Basisblatt!$A$84,$P199="ja"),"ja","nein"),"N/A"))</f>
        <v/>
      </c>
      <c r="B199" s="40"/>
      <c r="C199" s="79"/>
      <c r="D199" s="80"/>
      <c r="E199" s="80"/>
      <c r="F199" s="81"/>
      <c r="G199" s="81"/>
      <c r="H199" s="81"/>
      <c r="I199" s="92"/>
      <c r="J199" s="43"/>
      <c r="K199" s="106" t="str">
        <f>IF($R199="x1",IF($I199=Basisblatt!$A$60,Basisblatt!$A$85,Basisblatt!$A$84),"")</f>
        <v/>
      </c>
      <c r="L199" s="81"/>
      <c r="M199" s="81"/>
      <c r="N199" s="83"/>
      <c r="O199" s="43"/>
      <c r="P199" s="106" t="str">
        <f>IF(AND($R199="x1",$K199=Basisblatt!$A$85),IF(OR($L199=Basisblatt!$A$38,AND('Modernisierung 3.2.4'!$M199&lt;&gt;"",'Modernisierung 3.2.4'!$M199&lt;='Modernisierung 3.2.4'!$U199),'Modernisierung 3.2.4'!$N199=Basisblatt!$A227)=TRUE,"ja","nein"),"")</f>
        <v/>
      </c>
      <c r="Q199" s="157"/>
      <c r="R199" s="102" t="str">
        <f t="shared" si="2"/>
        <v>x2</v>
      </c>
      <c r="S199" s="53"/>
      <c r="T199" s="40"/>
      <c r="U199" s="139" t="str">
        <f>IF(AND($R199="x1",$K199=Basisblatt!$A$85),VLOOKUP('EMob_Segmente 3.2.5_3.2.6'!$F199,Basisblatt!$A$2:$B$5,2,FALSE),"")</f>
        <v/>
      </c>
    </row>
    <row r="200" spans="1:21" ht="15.75" thickBot="1" x14ac:dyDescent="0.3">
      <c r="A200" s="121" t="str">
        <f>IF($R200="x2","",IF($R200="x1",IF(OR($K200=Basisblatt!$A$84,$P200="ja"),"ja","nein"),"N/A"))</f>
        <v/>
      </c>
      <c r="B200" s="40"/>
      <c r="C200" s="79"/>
      <c r="D200" s="80"/>
      <c r="E200" s="80"/>
      <c r="F200" s="81"/>
      <c r="G200" s="81"/>
      <c r="H200" s="81"/>
      <c r="I200" s="92"/>
      <c r="J200" s="43"/>
      <c r="K200" s="106" t="str">
        <f>IF($R200="x1",IF($I200=Basisblatt!$A$60,Basisblatt!$A$85,Basisblatt!$A$84),"")</f>
        <v/>
      </c>
      <c r="L200" s="81"/>
      <c r="M200" s="81"/>
      <c r="N200" s="83"/>
      <c r="O200" s="43"/>
      <c r="P200" s="106" t="str">
        <f>IF(AND($R200="x1",$K200=Basisblatt!$A$85),IF(OR($L200=Basisblatt!$A$38,AND('Modernisierung 3.2.4'!$M200&lt;&gt;"",'Modernisierung 3.2.4'!$M200&lt;='Modernisierung 3.2.4'!$U200),'Modernisierung 3.2.4'!$N200=Basisblatt!$A228)=TRUE,"ja","nein"),"")</f>
        <v/>
      </c>
      <c r="Q200" s="157"/>
      <c r="R200" s="102" t="str">
        <f t="shared" si="2"/>
        <v>x2</v>
      </c>
      <c r="S200" s="53"/>
      <c r="T200" s="40"/>
      <c r="U200" s="139" t="str">
        <f>IF(AND($R200="x1",$K200=Basisblatt!$A$85),VLOOKUP('EMob_Segmente 3.2.5_3.2.6'!$F200,Basisblatt!$A$2:$B$5,2,FALSE),"")</f>
        <v/>
      </c>
    </row>
    <row r="201" spans="1:21" ht="15.75" thickBot="1" x14ac:dyDescent="0.3">
      <c r="A201" s="121" t="str">
        <f>IF($R201="x2","",IF($R201="x1",IF(OR($K201=Basisblatt!$A$84,$P201="ja"),"ja","nein"),"N/A"))</f>
        <v/>
      </c>
      <c r="B201" s="40"/>
      <c r="C201" s="79"/>
      <c r="D201" s="80"/>
      <c r="E201" s="80"/>
      <c r="F201" s="81"/>
      <c r="G201" s="81"/>
      <c r="H201" s="81"/>
      <c r="I201" s="92"/>
      <c r="J201" s="43"/>
      <c r="K201" s="106" t="str">
        <f>IF($R201="x1",IF($I201=Basisblatt!$A$60,Basisblatt!$A$85,Basisblatt!$A$84),"")</f>
        <v/>
      </c>
      <c r="L201" s="81"/>
      <c r="M201" s="81"/>
      <c r="N201" s="83"/>
      <c r="O201" s="43"/>
      <c r="P201" s="106" t="str">
        <f>IF(AND($R201="x1",$K201=Basisblatt!$A$85),IF(OR($L201=Basisblatt!$A$38,AND('Modernisierung 3.2.4'!$M201&lt;&gt;"",'Modernisierung 3.2.4'!$M201&lt;='Modernisierung 3.2.4'!$U201),'Modernisierung 3.2.4'!$N201=Basisblatt!$A229)=TRUE,"ja","nein"),"")</f>
        <v/>
      </c>
      <c r="Q201" s="157"/>
      <c r="R201" s="102" t="str">
        <f t="shared" si="2"/>
        <v>x2</v>
      </c>
      <c r="S201" s="53"/>
      <c r="T201" s="40"/>
      <c r="U201" s="139" t="str">
        <f>IF(AND($R201="x1",$K201=Basisblatt!$A$85),VLOOKUP('EMob_Segmente 3.2.5_3.2.6'!$F201,Basisblatt!$A$2:$B$5,2,FALSE),"")</f>
        <v/>
      </c>
    </row>
    <row r="202" spans="1:21" ht="15.75" thickBot="1" x14ac:dyDescent="0.3">
      <c r="A202" s="121" t="str">
        <f>IF($R202="x2","",IF($R202="x1",IF(OR($K202=Basisblatt!$A$84,$P202="ja"),"ja","nein"),"N/A"))</f>
        <v/>
      </c>
      <c r="B202" s="40"/>
      <c r="C202" s="79"/>
      <c r="D202" s="80"/>
      <c r="E202" s="80"/>
      <c r="F202" s="81"/>
      <c r="G202" s="81"/>
      <c r="H202" s="81"/>
      <c r="I202" s="92"/>
      <c r="J202" s="43"/>
      <c r="K202" s="106" t="str">
        <f>IF($R202="x1",IF($I202=Basisblatt!$A$60,Basisblatt!$A$85,Basisblatt!$A$84),"")</f>
        <v/>
      </c>
      <c r="L202" s="81"/>
      <c r="M202" s="81"/>
      <c r="N202" s="83"/>
      <c r="O202" s="43"/>
      <c r="P202" s="106" t="str">
        <f>IF(AND($R202="x1",$K202=Basisblatt!$A$85),IF(OR($L202=Basisblatt!$A$38,AND('Modernisierung 3.2.4'!$M202&lt;&gt;"",'Modernisierung 3.2.4'!$M202&lt;='Modernisierung 3.2.4'!$U202),'Modernisierung 3.2.4'!$N202=Basisblatt!$A230)=TRUE,"ja","nein"),"")</f>
        <v/>
      </c>
      <c r="Q202" s="157"/>
      <c r="R202" s="102" t="str">
        <f t="shared" si="2"/>
        <v>x2</v>
      </c>
      <c r="S202" s="53"/>
      <c r="T202" s="40"/>
      <c r="U202" s="139" t="str">
        <f>IF(AND($R202="x1",$K202=Basisblatt!$A$85),VLOOKUP('EMob_Segmente 3.2.5_3.2.6'!$F202,Basisblatt!$A$2:$B$5,2,FALSE),"")</f>
        <v/>
      </c>
    </row>
    <row r="203" spans="1:21" ht="15.75" thickBot="1" x14ac:dyDescent="0.3">
      <c r="A203" s="121" t="str">
        <f>IF($R203="x2","",IF($R203="x1",IF(OR($K203=Basisblatt!$A$84,$P203="ja"),"ja","nein"),"N/A"))</f>
        <v/>
      </c>
      <c r="B203" s="40"/>
      <c r="C203" s="79"/>
      <c r="D203" s="80"/>
      <c r="E203" s="80"/>
      <c r="F203" s="81"/>
      <c r="G203" s="81"/>
      <c r="H203" s="81"/>
      <c r="I203" s="92"/>
      <c r="J203" s="43"/>
      <c r="K203" s="106" t="str">
        <f>IF($R203="x1",IF($I203=Basisblatt!$A$60,Basisblatt!$A$85,Basisblatt!$A$84),"")</f>
        <v/>
      </c>
      <c r="L203" s="81"/>
      <c r="M203" s="81"/>
      <c r="N203" s="83"/>
      <c r="O203" s="43"/>
      <c r="P203" s="106" t="str">
        <f>IF(AND($R203="x1",$K203=Basisblatt!$A$85),IF(OR($L203=Basisblatt!$A$38,AND('Modernisierung 3.2.4'!$M203&lt;&gt;"",'Modernisierung 3.2.4'!$M203&lt;='Modernisierung 3.2.4'!$U203),'Modernisierung 3.2.4'!$N203=Basisblatt!$A231)=TRUE,"ja","nein"),"")</f>
        <v/>
      </c>
      <c r="Q203" s="157"/>
      <c r="R203" s="102" t="str">
        <f t="shared" si="2"/>
        <v>x2</v>
      </c>
      <c r="S203" s="53"/>
      <c r="T203" s="40"/>
      <c r="U203" s="139" t="str">
        <f>IF(AND($R203="x1",$K203=Basisblatt!$A$85),VLOOKUP('EMob_Segmente 3.2.5_3.2.6'!$F203,Basisblatt!$A$2:$B$5,2,FALSE),"")</f>
        <v/>
      </c>
    </row>
    <row r="204" spans="1:21" ht="15.75" thickBot="1" x14ac:dyDescent="0.3">
      <c r="A204" s="121" t="str">
        <f>IF($R204="x2","",IF($R204="x1",IF(OR($K204=Basisblatt!$A$84,$P204="ja"),"ja","nein"),"N/A"))</f>
        <v/>
      </c>
      <c r="B204" s="40"/>
      <c r="C204" s="79"/>
      <c r="D204" s="80"/>
      <c r="E204" s="80"/>
      <c r="F204" s="81"/>
      <c r="G204" s="81"/>
      <c r="H204" s="81"/>
      <c r="I204" s="92"/>
      <c r="J204" s="43"/>
      <c r="K204" s="106" t="str">
        <f>IF($R204="x1",IF($I204=Basisblatt!$A$60,Basisblatt!$A$85,Basisblatt!$A$84),"")</f>
        <v/>
      </c>
      <c r="L204" s="81"/>
      <c r="M204" s="81"/>
      <c r="N204" s="83"/>
      <c r="O204" s="43"/>
      <c r="P204" s="106" t="str">
        <f>IF(AND($R204="x1",$K204=Basisblatt!$A$85),IF(OR($L204=Basisblatt!$A$38,AND('Modernisierung 3.2.4'!$M204&lt;&gt;"",'Modernisierung 3.2.4'!$M204&lt;='Modernisierung 3.2.4'!$U204),'Modernisierung 3.2.4'!$N204=Basisblatt!$A232)=TRUE,"ja","nein"),"")</f>
        <v/>
      </c>
      <c r="Q204" s="157"/>
      <c r="R204" s="102" t="str">
        <f t="shared" si="2"/>
        <v>x2</v>
      </c>
      <c r="S204" s="53"/>
      <c r="T204" s="40"/>
      <c r="U204" s="139" t="str">
        <f>IF(AND($R204="x1",$K204=Basisblatt!$A$85),VLOOKUP('EMob_Segmente 3.2.5_3.2.6'!$F204,Basisblatt!$A$2:$B$5,2,FALSE),"")</f>
        <v/>
      </c>
    </row>
    <row r="205" spans="1:21" ht="15.75" thickBot="1" x14ac:dyDescent="0.3">
      <c r="A205" s="121" t="str">
        <f>IF($R205="x2","",IF($R205="x1",IF(OR($K205=Basisblatt!$A$84,$P205="ja"),"ja","nein"),"N/A"))</f>
        <v/>
      </c>
      <c r="B205" s="40"/>
      <c r="C205" s="79"/>
      <c r="D205" s="80"/>
      <c r="E205" s="80"/>
      <c r="F205" s="81"/>
      <c r="G205" s="81"/>
      <c r="H205" s="81"/>
      <c r="I205" s="92"/>
      <c r="J205" s="43"/>
      <c r="K205" s="106" t="str">
        <f>IF($R205="x1",IF($I205=Basisblatt!$A$60,Basisblatt!$A$85,Basisblatt!$A$84),"")</f>
        <v/>
      </c>
      <c r="L205" s="81"/>
      <c r="M205" s="81"/>
      <c r="N205" s="83"/>
      <c r="O205" s="43"/>
      <c r="P205" s="106" t="str">
        <f>IF(AND($R205="x1",$K205=Basisblatt!$A$85),IF(OR($L205=Basisblatt!$A$38,AND('Modernisierung 3.2.4'!$M205&lt;&gt;"",'Modernisierung 3.2.4'!$M205&lt;='Modernisierung 3.2.4'!$U205),'Modernisierung 3.2.4'!$N205=Basisblatt!$A233)=TRUE,"ja","nein"),"")</f>
        <v/>
      </c>
      <c r="Q205" s="157"/>
      <c r="R205" s="102" t="str">
        <f t="shared" si="2"/>
        <v>x2</v>
      </c>
      <c r="S205" s="53"/>
      <c r="T205" s="40"/>
      <c r="U205" s="139" t="str">
        <f>IF(AND($R205="x1",$K205=Basisblatt!$A$85),VLOOKUP('EMob_Segmente 3.2.5_3.2.6'!$F205,Basisblatt!$A$2:$B$5,2,FALSE),"")</f>
        <v/>
      </c>
    </row>
    <row r="206" spans="1:21" ht="15.75" thickBot="1" x14ac:dyDescent="0.3">
      <c r="A206" s="121" t="str">
        <f>IF($R206="x2","",IF($R206="x1",IF(OR($K206=Basisblatt!$A$84,$P206="ja"),"ja","nein"),"N/A"))</f>
        <v/>
      </c>
      <c r="B206" s="40"/>
      <c r="C206" s="79"/>
      <c r="D206" s="80"/>
      <c r="E206" s="80"/>
      <c r="F206" s="81"/>
      <c r="G206" s="81"/>
      <c r="H206" s="81"/>
      <c r="I206" s="92"/>
      <c r="J206" s="43"/>
      <c r="K206" s="106" t="str">
        <f>IF($R206="x1",IF($I206=Basisblatt!$A$60,Basisblatt!$A$85,Basisblatt!$A$84),"")</f>
        <v/>
      </c>
      <c r="L206" s="81"/>
      <c r="M206" s="81"/>
      <c r="N206" s="83"/>
      <c r="O206" s="43"/>
      <c r="P206" s="106" t="str">
        <f>IF(AND($R206="x1",$K206=Basisblatt!$A$85),IF(OR($L206=Basisblatt!$A$38,AND('Modernisierung 3.2.4'!$M206&lt;&gt;"",'Modernisierung 3.2.4'!$M206&lt;='Modernisierung 3.2.4'!$U206),'Modernisierung 3.2.4'!$N206=Basisblatt!$A234)=TRUE,"ja","nein"),"")</f>
        <v/>
      </c>
      <c r="Q206" s="157"/>
      <c r="R206" s="102" t="str">
        <f t="shared" si="2"/>
        <v>x2</v>
      </c>
      <c r="S206" s="53"/>
      <c r="T206" s="40"/>
      <c r="U206" s="139" t="str">
        <f>IF(AND($R206="x1",$K206=Basisblatt!$A$85),VLOOKUP('EMob_Segmente 3.2.5_3.2.6'!$F206,Basisblatt!$A$2:$B$5,2,FALSE),"")</f>
        <v/>
      </c>
    </row>
    <row r="207" spans="1:21" ht="15.75" thickBot="1" x14ac:dyDescent="0.3">
      <c r="A207" s="121" t="str">
        <f>IF($R207="x2","",IF($R207="x1",IF(OR($K207=Basisblatt!$A$84,$P207="ja"),"ja","nein"),"N/A"))</f>
        <v/>
      </c>
      <c r="B207" s="40"/>
      <c r="C207" s="79"/>
      <c r="D207" s="80"/>
      <c r="E207" s="80"/>
      <c r="F207" s="81"/>
      <c r="G207" s="81"/>
      <c r="H207" s="81"/>
      <c r="I207" s="92"/>
      <c r="J207" s="43"/>
      <c r="K207" s="106" t="str">
        <f>IF($R207="x1",IF($I207=Basisblatt!$A$60,Basisblatt!$A$85,Basisblatt!$A$84),"")</f>
        <v/>
      </c>
      <c r="L207" s="81"/>
      <c r="M207" s="81"/>
      <c r="N207" s="83"/>
      <c r="O207" s="43"/>
      <c r="P207" s="106" t="str">
        <f>IF(AND($R207="x1",$K207=Basisblatt!$A$85),IF(OR($L207=Basisblatt!$A$38,AND('Modernisierung 3.2.4'!$M207&lt;&gt;"",'Modernisierung 3.2.4'!$M207&lt;='Modernisierung 3.2.4'!$U207),'Modernisierung 3.2.4'!$N207=Basisblatt!$A235)=TRUE,"ja","nein"),"")</f>
        <v/>
      </c>
      <c r="Q207" s="157"/>
      <c r="R207" s="102" t="str">
        <f t="shared" si="2"/>
        <v>x2</v>
      </c>
      <c r="S207" s="53"/>
      <c r="T207" s="40"/>
      <c r="U207" s="139" t="str">
        <f>IF(AND($R207="x1",$K207=Basisblatt!$A$85),VLOOKUP('EMob_Segmente 3.2.5_3.2.6'!$F207,Basisblatt!$A$2:$B$5,2,FALSE),"")</f>
        <v/>
      </c>
    </row>
    <row r="208" spans="1:21" ht="15.75" thickBot="1" x14ac:dyDescent="0.3">
      <c r="A208" s="121" t="str">
        <f>IF($R208="x2","",IF($R208="x1",IF(OR($K208=Basisblatt!$A$84,$P208="ja"),"ja","nein"),"N/A"))</f>
        <v/>
      </c>
      <c r="B208" s="40"/>
      <c r="C208" s="79"/>
      <c r="D208" s="80"/>
      <c r="E208" s="80"/>
      <c r="F208" s="81"/>
      <c r="G208" s="81"/>
      <c r="H208" s="81"/>
      <c r="I208" s="92"/>
      <c r="J208" s="43"/>
      <c r="K208" s="106" t="str">
        <f>IF($R208="x1",IF($I208=Basisblatt!$A$60,Basisblatt!$A$85,Basisblatt!$A$84),"")</f>
        <v/>
      </c>
      <c r="L208" s="81"/>
      <c r="M208" s="81"/>
      <c r="N208" s="83"/>
      <c r="O208" s="43"/>
      <c r="P208" s="106" t="str">
        <f>IF(AND($R208="x1",$K208=Basisblatt!$A$85),IF(OR($L208=Basisblatt!$A$38,AND('Modernisierung 3.2.4'!$M208&lt;&gt;"",'Modernisierung 3.2.4'!$M208&lt;='Modernisierung 3.2.4'!$U208),'Modernisierung 3.2.4'!$N208=Basisblatt!$A236)=TRUE,"ja","nein"),"")</f>
        <v/>
      </c>
      <c r="Q208" s="157"/>
      <c r="R208" s="102" t="str">
        <f t="shared" si="2"/>
        <v>x2</v>
      </c>
      <c r="S208" s="53"/>
      <c r="T208" s="40"/>
      <c r="U208" s="139" t="str">
        <f>IF(AND($R208="x1",$K208=Basisblatt!$A$85),VLOOKUP('EMob_Segmente 3.2.5_3.2.6'!$F208,Basisblatt!$A$2:$B$5,2,FALSE),"")</f>
        <v/>
      </c>
    </row>
    <row r="209" spans="1:21" ht="15.75" thickBot="1" x14ac:dyDescent="0.3">
      <c r="A209" s="121" t="str">
        <f>IF($R209="x2","",IF($R209="x1",IF(OR($K209=Basisblatt!$A$84,$P209="ja"),"ja","nein"),"N/A"))</f>
        <v/>
      </c>
      <c r="B209" s="40"/>
      <c r="C209" s="79"/>
      <c r="D209" s="80"/>
      <c r="E209" s="80"/>
      <c r="F209" s="81"/>
      <c r="G209" s="81"/>
      <c r="H209" s="81"/>
      <c r="I209" s="92"/>
      <c r="J209" s="43"/>
      <c r="K209" s="106" t="str">
        <f>IF($R209="x1",IF($I209=Basisblatt!$A$60,Basisblatt!$A$85,Basisblatt!$A$84),"")</f>
        <v/>
      </c>
      <c r="L209" s="81"/>
      <c r="M209" s="81"/>
      <c r="N209" s="83"/>
      <c r="O209" s="43"/>
      <c r="P209" s="106" t="str">
        <f>IF(AND($R209="x1",$K209=Basisblatt!$A$85),IF(OR($L209=Basisblatt!$A$38,AND('Modernisierung 3.2.4'!$M209&lt;&gt;"",'Modernisierung 3.2.4'!$M209&lt;='Modernisierung 3.2.4'!$U209),'Modernisierung 3.2.4'!$N209=Basisblatt!$A237)=TRUE,"ja","nein"),"")</f>
        <v/>
      </c>
      <c r="Q209" s="157"/>
      <c r="R209" s="102" t="str">
        <f t="shared" ref="R209:R272" si="3">IF(COUNTA($C209:$I209)=7,"x1",IF(COUNTA($C209:$I209)=0,"x2","o"))</f>
        <v>x2</v>
      </c>
      <c r="S209" s="53"/>
      <c r="T209" s="40"/>
      <c r="U209" s="139" t="str">
        <f>IF(AND($R209="x1",$K209=Basisblatt!$A$85),VLOOKUP('EMob_Segmente 3.2.5_3.2.6'!$F209,Basisblatt!$A$2:$B$5,2,FALSE),"")</f>
        <v/>
      </c>
    </row>
    <row r="210" spans="1:21" ht="15.75" thickBot="1" x14ac:dyDescent="0.3">
      <c r="A210" s="121" t="str">
        <f>IF($R210="x2","",IF($R210="x1",IF(OR($K210=Basisblatt!$A$84,$P210="ja"),"ja","nein"),"N/A"))</f>
        <v/>
      </c>
      <c r="B210" s="40"/>
      <c r="C210" s="79"/>
      <c r="D210" s="80"/>
      <c r="E210" s="80"/>
      <c r="F210" s="81"/>
      <c r="G210" s="81"/>
      <c r="H210" s="81"/>
      <c r="I210" s="92"/>
      <c r="J210" s="43"/>
      <c r="K210" s="106" t="str">
        <f>IF($R210="x1",IF($I210=Basisblatt!$A$60,Basisblatt!$A$85,Basisblatt!$A$84),"")</f>
        <v/>
      </c>
      <c r="L210" s="81"/>
      <c r="M210" s="81"/>
      <c r="N210" s="83"/>
      <c r="O210" s="43"/>
      <c r="P210" s="106" t="str">
        <f>IF(AND($R210="x1",$K210=Basisblatt!$A$85),IF(OR($L210=Basisblatt!$A$38,AND('Modernisierung 3.2.4'!$M210&lt;&gt;"",'Modernisierung 3.2.4'!$M210&lt;='Modernisierung 3.2.4'!$U210),'Modernisierung 3.2.4'!$N210=Basisblatt!$A238)=TRUE,"ja","nein"),"")</f>
        <v/>
      </c>
      <c r="Q210" s="157"/>
      <c r="R210" s="102" t="str">
        <f t="shared" si="3"/>
        <v>x2</v>
      </c>
      <c r="S210" s="53"/>
      <c r="T210" s="40"/>
      <c r="U210" s="139" t="str">
        <f>IF(AND($R210="x1",$K210=Basisblatt!$A$85),VLOOKUP('EMob_Segmente 3.2.5_3.2.6'!$F210,Basisblatt!$A$2:$B$5,2,FALSE),"")</f>
        <v/>
      </c>
    </row>
    <row r="211" spans="1:21" ht="15.75" thickBot="1" x14ac:dyDescent="0.3">
      <c r="A211" s="121" t="str">
        <f>IF($R211="x2","",IF($R211="x1",IF(OR($K211=Basisblatt!$A$84,$P211="ja"),"ja","nein"),"N/A"))</f>
        <v/>
      </c>
      <c r="B211" s="40"/>
      <c r="C211" s="79"/>
      <c r="D211" s="80"/>
      <c r="E211" s="80"/>
      <c r="F211" s="81"/>
      <c r="G211" s="81"/>
      <c r="H211" s="81"/>
      <c r="I211" s="92"/>
      <c r="J211" s="43"/>
      <c r="K211" s="106" t="str">
        <f>IF($R211="x1",IF($I211=Basisblatt!$A$60,Basisblatt!$A$85,Basisblatt!$A$84),"")</f>
        <v/>
      </c>
      <c r="L211" s="81"/>
      <c r="M211" s="81"/>
      <c r="N211" s="83"/>
      <c r="O211" s="43"/>
      <c r="P211" s="106" t="str">
        <f>IF(AND($R211="x1",$K211=Basisblatt!$A$85),IF(OR($L211=Basisblatt!$A$38,AND('Modernisierung 3.2.4'!$M211&lt;&gt;"",'Modernisierung 3.2.4'!$M211&lt;='Modernisierung 3.2.4'!$U211),'Modernisierung 3.2.4'!$N211=Basisblatt!$A239)=TRUE,"ja","nein"),"")</f>
        <v/>
      </c>
      <c r="Q211" s="157"/>
      <c r="R211" s="102" t="str">
        <f t="shared" si="3"/>
        <v>x2</v>
      </c>
      <c r="S211" s="53"/>
      <c r="T211" s="40"/>
      <c r="U211" s="139" t="str">
        <f>IF(AND($R211="x1",$K211=Basisblatt!$A$85),VLOOKUP('EMob_Segmente 3.2.5_3.2.6'!$F211,Basisblatt!$A$2:$B$5,2,FALSE),"")</f>
        <v/>
      </c>
    </row>
    <row r="212" spans="1:21" ht="15.75" thickBot="1" x14ac:dyDescent="0.3">
      <c r="A212" s="121" t="str">
        <f>IF($R212="x2","",IF($R212="x1",IF(OR($K212=Basisblatt!$A$84,$P212="ja"),"ja","nein"),"N/A"))</f>
        <v/>
      </c>
      <c r="B212" s="40"/>
      <c r="C212" s="79"/>
      <c r="D212" s="80"/>
      <c r="E212" s="80"/>
      <c r="F212" s="81"/>
      <c r="G212" s="81"/>
      <c r="H212" s="81"/>
      <c r="I212" s="92"/>
      <c r="J212" s="43"/>
      <c r="K212" s="106" t="str">
        <f>IF($R212="x1",IF($I212=Basisblatt!$A$60,Basisblatt!$A$85,Basisblatt!$A$84),"")</f>
        <v/>
      </c>
      <c r="L212" s="81"/>
      <c r="M212" s="81"/>
      <c r="N212" s="83"/>
      <c r="O212" s="43"/>
      <c r="P212" s="106" t="str">
        <f>IF(AND($R212="x1",$K212=Basisblatt!$A$85),IF(OR($L212=Basisblatt!$A$38,AND('Modernisierung 3.2.4'!$M212&lt;&gt;"",'Modernisierung 3.2.4'!$M212&lt;='Modernisierung 3.2.4'!$U212),'Modernisierung 3.2.4'!$N212=Basisblatt!$A240)=TRUE,"ja","nein"),"")</f>
        <v/>
      </c>
      <c r="Q212" s="157"/>
      <c r="R212" s="102" t="str">
        <f t="shared" si="3"/>
        <v>x2</v>
      </c>
      <c r="S212" s="53"/>
      <c r="T212" s="40"/>
      <c r="U212" s="139" t="str">
        <f>IF(AND($R212="x1",$K212=Basisblatt!$A$85),VLOOKUP('EMob_Segmente 3.2.5_3.2.6'!$F212,Basisblatt!$A$2:$B$5,2,FALSE),"")</f>
        <v/>
      </c>
    </row>
    <row r="213" spans="1:21" ht="15.75" thickBot="1" x14ac:dyDescent="0.3">
      <c r="A213" s="121" t="str">
        <f>IF($R213="x2","",IF($R213="x1",IF(OR($K213=Basisblatt!$A$84,$P213="ja"),"ja","nein"),"N/A"))</f>
        <v/>
      </c>
      <c r="B213" s="40"/>
      <c r="C213" s="79"/>
      <c r="D213" s="80"/>
      <c r="E213" s="80"/>
      <c r="F213" s="81"/>
      <c r="G213" s="81"/>
      <c r="H213" s="81"/>
      <c r="I213" s="92"/>
      <c r="J213" s="43"/>
      <c r="K213" s="106" t="str">
        <f>IF($R213="x1",IF($I213=Basisblatt!$A$60,Basisblatt!$A$85,Basisblatt!$A$84),"")</f>
        <v/>
      </c>
      <c r="L213" s="81"/>
      <c r="M213" s="81"/>
      <c r="N213" s="83"/>
      <c r="O213" s="43"/>
      <c r="P213" s="106" t="str">
        <f>IF(AND($R213="x1",$K213=Basisblatt!$A$85),IF(OR($L213=Basisblatt!$A$38,AND('Modernisierung 3.2.4'!$M213&lt;&gt;"",'Modernisierung 3.2.4'!$M213&lt;='Modernisierung 3.2.4'!$U213),'Modernisierung 3.2.4'!$N213=Basisblatt!$A241)=TRUE,"ja","nein"),"")</f>
        <v/>
      </c>
      <c r="Q213" s="157"/>
      <c r="R213" s="102" t="str">
        <f t="shared" si="3"/>
        <v>x2</v>
      </c>
      <c r="S213" s="53"/>
      <c r="T213" s="40"/>
      <c r="U213" s="139" t="str">
        <f>IF(AND($R213="x1",$K213=Basisblatt!$A$85),VLOOKUP('EMob_Segmente 3.2.5_3.2.6'!$F213,Basisblatt!$A$2:$B$5,2,FALSE),"")</f>
        <v/>
      </c>
    </row>
    <row r="214" spans="1:21" ht="15.75" thickBot="1" x14ac:dyDescent="0.3">
      <c r="A214" s="121" t="str">
        <f>IF($R214="x2","",IF($R214="x1",IF(OR($K214=Basisblatt!$A$84,$P214="ja"),"ja","nein"),"N/A"))</f>
        <v/>
      </c>
      <c r="B214" s="40"/>
      <c r="C214" s="79"/>
      <c r="D214" s="80"/>
      <c r="E214" s="80"/>
      <c r="F214" s="81"/>
      <c r="G214" s="81"/>
      <c r="H214" s="81"/>
      <c r="I214" s="92"/>
      <c r="J214" s="43"/>
      <c r="K214" s="106" t="str">
        <f>IF($R214="x1",IF($I214=Basisblatt!$A$60,Basisblatt!$A$85,Basisblatt!$A$84),"")</f>
        <v/>
      </c>
      <c r="L214" s="81"/>
      <c r="M214" s="81"/>
      <c r="N214" s="83"/>
      <c r="O214" s="43"/>
      <c r="P214" s="106" t="str">
        <f>IF(AND($R214="x1",$K214=Basisblatt!$A$85),IF(OR($L214=Basisblatt!$A$38,AND('Modernisierung 3.2.4'!$M214&lt;&gt;"",'Modernisierung 3.2.4'!$M214&lt;='Modernisierung 3.2.4'!$U214),'Modernisierung 3.2.4'!$N214=Basisblatt!$A242)=TRUE,"ja","nein"),"")</f>
        <v/>
      </c>
      <c r="Q214" s="157"/>
      <c r="R214" s="102" t="str">
        <f t="shared" si="3"/>
        <v>x2</v>
      </c>
      <c r="S214" s="53"/>
      <c r="T214" s="40"/>
      <c r="U214" s="139" t="str">
        <f>IF(AND($R214="x1",$K214=Basisblatt!$A$85),VLOOKUP('EMob_Segmente 3.2.5_3.2.6'!$F214,Basisblatt!$A$2:$B$5,2,FALSE),"")</f>
        <v/>
      </c>
    </row>
    <row r="215" spans="1:21" ht="15.75" thickBot="1" x14ac:dyDescent="0.3">
      <c r="A215" s="121" t="str">
        <f>IF($R215="x2","",IF($R215="x1",IF(OR($K215=Basisblatt!$A$84,$P215="ja"),"ja","nein"),"N/A"))</f>
        <v/>
      </c>
      <c r="B215" s="40"/>
      <c r="C215" s="79"/>
      <c r="D215" s="80"/>
      <c r="E215" s="80"/>
      <c r="F215" s="81"/>
      <c r="G215" s="81"/>
      <c r="H215" s="81"/>
      <c r="I215" s="92"/>
      <c r="J215" s="43"/>
      <c r="K215" s="106" t="str">
        <f>IF($R215="x1",IF($I215=Basisblatt!$A$60,Basisblatt!$A$85,Basisblatt!$A$84),"")</f>
        <v/>
      </c>
      <c r="L215" s="81"/>
      <c r="M215" s="81"/>
      <c r="N215" s="83"/>
      <c r="O215" s="43"/>
      <c r="P215" s="106" t="str">
        <f>IF(AND($R215="x1",$K215=Basisblatt!$A$85),IF(OR($L215=Basisblatt!$A$38,AND('Modernisierung 3.2.4'!$M215&lt;&gt;"",'Modernisierung 3.2.4'!$M215&lt;='Modernisierung 3.2.4'!$U215),'Modernisierung 3.2.4'!$N215=Basisblatt!$A243)=TRUE,"ja","nein"),"")</f>
        <v/>
      </c>
      <c r="Q215" s="157"/>
      <c r="R215" s="102" t="str">
        <f t="shared" si="3"/>
        <v>x2</v>
      </c>
      <c r="S215" s="53"/>
      <c r="T215" s="40"/>
      <c r="U215" s="139" t="str">
        <f>IF(AND($R215="x1",$K215=Basisblatt!$A$85),VLOOKUP('EMob_Segmente 3.2.5_3.2.6'!$F215,Basisblatt!$A$2:$B$5,2,FALSE),"")</f>
        <v/>
      </c>
    </row>
    <row r="216" spans="1:21" ht="15.75" thickBot="1" x14ac:dyDescent="0.3">
      <c r="A216" s="121" t="str">
        <f>IF($R216="x2","",IF($R216="x1",IF(OR($K216=Basisblatt!$A$84,$P216="ja"),"ja","nein"),"N/A"))</f>
        <v/>
      </c>
      <c r="B216" s="40"/>
      <c r="C216" s="79"/>
      <c r="D216" s="80"/>
      <c r="E216" s="80"/>
      <c r="F216" s="81"/>
      <c r="G216" s="81"/>
      <c r="H216" s="81"/>
      <c r="I216" s="92"/>
      <c r="J216" s="43"/>
      <c r="K216" s="106" t="str">
        <f>IF($R216="x1",IF($I216=Basisblatt!$A$60,Basisblatt!$A$85,Basisblatt!$A$84),"")</f>
        <v/>
      </c>
      <c r="L216" s="81"/>
      <c r="M216" s="81"/>
      <c r="N216" s="83"/>
      <c r="O216" s="43"/>
      <c r="P216" s="106" t="str">
        <f>IF(AND($R216="x1",$K216=Basisblatt!$A$85),IF(OR($L216=Basisblatt!$A$38,AND('Modernisierung 3.2.4'!$M216&lt;&gt;"",'Modernisierung 3.2.4'!$M216&lt;='Modernisierung 3.2.4'!$U216),'Modernisierung 3.2.4'!$N216=Basisblatt!$A244)=TRUE,"ja","nein"),"")</f>
        <v/>
      </c>
      <c r="Q216" s="157"/>
      <c r="R216" s="102" t="str">
        <f t="shared" si="3"/>
        <v>x2</v>
      </c>
      <c r="S216" s="53"/>
      <c r="T216" s="40"/>
      <c r="U216" s="139" t="str">
        <f>IF(AND($R216="x1",$K216=Basisblatt!$A$85),VLOOKUP('EMob_Segmente 3.2.5_3.2.6'!$F216,Basisblatt!$A$2:$B$5,2,FALSE),"")</f>
        <v/>
      </c>
    </row>
    <row r="217" spans="1:21" ht="15.75" thickBot="1" x14ac:dyDescent="0.3">
      <c r="A217" s="121" t="str">
        <f>IF($R217="x2","",IF($R217="x1",IF(OR($K217=Basisblatt!$A$84,$P217="ja"),"ja","nein"),"N/A"))</f>
        <v/>
      </c>
      <c r="B217" s="40"/>
      <c r="C217" s="79"/>
      <c r="D217" s="80"/>
      <c r="E217" s="80"/>
      <c r="F217" s="81"/>
      <c r="G217" s="81"/>
      <c r="H217" s="81"/>
      <c r="I217" s="92"/>
      <c r="J217" s="43"/>
      <c r="K217" s="106" t="str">
        <f>IF($R217="x1",IF($I217=Basisblatt!$A$60,Basisblatt!$A$85,Basisblatt!$A$84),"")</f>
        <v/>
      </c>
      <c r="L217" s="81"/>
      <c r="M217" s="81"/>
      <c r="N217" s="83"/>
      <c r="O217" s="43"/>
      <c r="P217" s="106" t="str">
        <f>IF(AND($R217="x1",$K217=Basisblatt!$A$85),IF(OR($L217=Basisblatt!$A$38,AND('Modernisierung 3.2.4'!$M217&lt;&gt;"",'Modernisierung 3.2.4'!$M217&lt;='Modernisierung 3.2.4'!$U217),'Modernisierung 3.2.4'!$N217=Basisblatt!$A245)=TRUE,"ja","nein"),"")</f>
        <v/>
      </c>
      <c r="Q217" s="157"/>
      <c r="R217" s="102" t="str">
        <f t="shared" si="3"/>
        <v>x2</v>
      </c>
      <c r="S217" s="53"/>
      <c r="T217" s="40"/>
      <c r="U217" s="139" t="str">
        <f>IF(AND($R217="x1",$K217=Basisblatt!$A$85),VLOOKUP('EMob_Segmente 3.2.5_3.2.6'!$F217,Basisblatt!$A$2:$B$5,2,FALSE),"")</f>
        <v/>
      </c>
    </row>
    <row r="218" spans="1:21" ht="15.75" thickBot="1" x14ac:dyDescent="0.3">
      <c r="A218" s="121" t="str">
        <f>IF($R218="x2","",IF($R218="x1",IF(OR($K218=Basisblatt!$A$84,$P218="ja"),"ja","nein"),"N/A"))</f>
        <v/>
      </c>
      <c r="B218" s="40"/>
      <c r="C218" s="79"/>
      <c r="D218" s="80"/>
      <c r="E218" s="80"/>
      <c r="F218" s="81"/>
      <c r="G218" s="81"/>
      <c r="H218" s="81"/>
      <c r="I218" s="92"/>
      <c r="J218" s="43"/>
      <c r="K218" s="106" t="str">
        <f>IF($R218="x1",IF($I218=Basisblatt!$A$60,Basisblatt!$A$85,Basisblatt!$A$84),"")</f>
        <v/>
      </c>
      <c r="L218" s="81"/>
      <c r="M218" s="81"/>
      <c r="N218" s="83"/>
      <c r="O218" s="43"/>
      <c r="P218" s="106" t="str">
        <f>IF(AND($R218="x1",$K218=Basisblatt!$A$85),IF(OR($L218=Basisblatt!$A$38,AND('Modernisierung 3.2.4'!$M218&lt;&gt;"",'Modernisierung 3.2.4'!$M218&lt;='Modernisierung 3.2.4'!$U218),'Modernisierung 3.2.4'!$N218=Basisblatt!$A246)=TRUE,"ja","nein"),"")</f>
        <v/>
      </c>
      <c r="Q218" s="157"/>
      <c r="R218" s="102" t="str">
        <f t="shared" si="3"/>
        <v>x2</v>
      </c>
      <c r="S218" s="53"/>
      <c r="T218" s="40"/>
      <c r="U218" s="139" t="str">
        <f>IF(AND($R218="x1",$K218=Basisblatt!$A$85),VLOOKUP('EMob_Segmente 3.2.5_3.2.6'!$F218,Basisblatt!$A$2:$B$5,2,FALSE),"")</f>
        <v/>
      </c>
    </row>
    <row r="219" spans="1:21" ht="15.75" thickBot="1" x14ac:dyDescent="0.3">
      <c r="A219" s="121" t="str">
        <f>IF($R219="x2","",IF($R219="x1",IF(OR($K219=Basisblatt!$A$84,$P219="ja"),"ja","nein"),"N/A"))</f>
        <v/>
      </c>
      <c r="B219" s="40"/>
      <c r="C219" s="79"/>
      <c r="D219" s="80"/>
      <c r="E219" s="80"/>
      <c r="F219" s="81"/>
      <c r="G219" s="81"/>
      <c r="H219" s="81"/>
      <c r="I219" s="92"/>
      <c r="J219" s="43"/>
      <c r="K219" s="106" t="str">
        <f>IF($R219="x1",IF($I219=Basisblatt!$A$60,Basisblatt!$A$85,Basisblatt!$A$84),"")</f>
        <v/>
      </c>
      <c r="L219" s="81"/>
      <c r="M219" s="81"/>
      <c r="N219" s="83"/>
      <c r="O219" s="43"/>
      <c r="P219" s="106" t="str">
        <f>IF(AND($R219="x1",$K219=Basisblatt!$A$85),IF(OR($L219=Basisblatt!$A$38,AND('Modernisierung 3.2.4'!$M219&lt;&gt;"",'Modernisierung 3.2.4'!$M219&lt;='Modernisierung 3.2.4'!$U219),'Modernisierung 3.2.4'!$N219=Basisblatt!$A247)=TRUE,"ja","nein"),"")</f>
        <v/>
      </c>
      <c r="Q219" s="157"/>
      <c r="R219" s="102" t="str">
        <f t="shared" si="3"/>
        <v>x2</v>
      </c>
      <c r="S219" s="53"/>
      <c r="T219" s="40"/>
      <c r="U219" s="139" t="str">
        <f>IF(AND($R219="x1",$K219=Basisblatt!$A$85),VLOOKUP('EMob_Segmente 3.2.5_3.2.6'!$F219,Basisblatt!$A$2:$B$5,2,FALSE),"")</f>
        <v/>
      </c>
    </row>
    <row r="220" spans="1:21" ht="15.75" thickBot="1" x14ac:dyDescent="0.3">
      <c r="A220" s="121" t="str">
        <f>IF($R220="x2","",IF($R220="x1",IF(OR($K220=Basisblatt!$A$84,$P220="ja"),"ja","nein"),"N/A"))</f>
        <v/>
      </c>
      <c r="B220" s="40"/>
      <c r="C220" s="79"/>
      <c r="D220" s="80"/>
      <c r="E220" s="80"/>
      <c r="F220" s="81"/>
      <c r="G220" s="81"/>
      <c r="H220" s="81"/>
      <c r="I220" s="92"/>
      <c r="J220" s="43"/>
      <c r="K220" s="106" t="str">
        <f>IF($R220="x1",IF($I220=Basisblatt!$A$60,Basisblatt!$A$85,Basisblatt!$A$84),"")</f>
        <v/>
      </c>
      <c r="L220" s="81"/>
      <c r="M220" s="81"/>
      <c r="N220" s="83"/>
      <c r="O220" s="43"/>
      <c r="P220" s="106" t="str">
        <f>IF(AND($R220="x1",$K220=Basisblatt!$A$85),IF(OR($L220=Basisblatt!$A$38,AND('Modernisierung 3.2.4'!$M220&lt;&gt;"",'Modernisierung 3.2.4'!$M220&lt;='Modernisierung 3.2.4'!$U220),'Modernisierung 3.2.4'!$N220=Basisblatt!$A248)=TRUE,"ja","nein"),"")</f>
        <v/>
      </c>
      <c r="Q220" s="157"/>
      <c r="R220" s="102" t="str">
        <f t="shared" si="3"/>
        <v>x2</v>
      </c>
      <c r="S220" s="53"/>
      <c r="T220" s="40"/>
      <c r="U220" s="139" t="str">
        <f>IF(AND($R220="x1",$K220=Basisblatt!$A$85),VLOOKUP('EMob_Segmente 3.2.5_3.2.6'!$F220,Basisblatt!$A$2:$B$5,2,FALSE),"")</f>
        <v/>
      </c>
    </row>
    <row r="221" spans="1:21" ht="15.75" thickBot="1" x14ac:dyDescent="0.3">
      <c r="A221" s="121" t="str">
        <f>IF($R221="x2","",IF($R221="x1",IF(OR($K221=Basisblatt!$A$84,$P221="ja"),"ja","nein"),"N/A"))</f>
        <v/>
      </c>
      <c r="B221" s="40"/>
      <c r="C221" s="79"/>
      <c r="D221" s="80"/>
      <c r="E221" s="80"/>
      <c r="F221" s="81"/>
      <c r="G221" s="81"/>
      <c r="H221" s="81"/>
      <c r="I221" s="92"/>
      <c r="J221" s="43"/>
      <c r="K221" s="106" t="str">
        <f>IF($R221="x1",IF($I221=Basisblatt!$A$60,Basisblatt!$A$85,Basisblatt!$A$84),"")</f>
        <v/>
      </c>
      <c r="L221" s="81"/>
      <c r="M221" s="81"/>
      <c r="N221" s="83"/>
      <c r="O221" s="43"/>
      <c r="P221" s="106" t="str">
        <f>IF(AND($R221="x1",$K221=Basisblatt!$A$85),IF(OR($L221=Basisblatt!$A$38,AND('Modernisierung 3.2.4'!$M221&lt;&gt;"",'Modernisierung 3.2.4'!$M221&lt;='Modernisierung 3.2.4'!$U221),'Modernisierung 3.2.4'!$N221=Basisblatt!$A249)=TRUE,"ja","nein"),"")</f>
        <v/>
      </c>
      <c r="Q221" s="157"/>
      <c r="R221" s="102" t="str">
        <f t="shared" si="3"/>
        <v>x2</v>
      </c>
      <c r="S221" s="53"/>
      <c r="T221" s="40"/>
      <c r="U221" s="139" t="str">
        <f>IF(AND($R221="x1",$K221=Basisblatt!$A$85),VLOOKUP('EMob_Segmente 3.2.5_3.2.6'!$F221,Basisblatt!$A$2:$B$5,2,FALSE),"")</f>
        <v/>
      </c>
    </row>
    <row r="222" spans="1:21" ht="15.75" thickBot="1" x14ac:dyDescent="0.3">
      <c r="A222" s="121" t="str">
        <f>IF($R222="x2","",IF($R222="x1",IF(OR($K222=Basisblatt!$A$84,$P222="ja"),"ja","nein"),"N/A"))</f>
        <v/>
      </c>
      <c r="B222" s="40"/>
      <c r="C222" s="79"/>
      <c r="D222" s="80"/>
      <c r="E222" s="80"/>
      <c r="F222" s="81"/>
      <c r="G222" s="81"/>
      <c r="H222" s="81"/>
      <c r="I222" s="92"/>
      <c r="J222" s="43"/>
      <c r="K222" s="106" t="str">
        <f>IF($R222="x1",IF($I222=Basisblatt!$A$60,Basisblatt!$A$85,Basisblatt!$A$84),"")</f>
        <v/>
      </c>
      <c r="L222" s="81"/>
      <c r="M222" s="81"/>
      <c r="N222" s="83"/>
      <c r="O222" s="43"/>
      <c r="P222" s="106" t="str">
        <f>IF(AND($R222="x1",$K222=Basisblatt!$A$85),IF(OR($L222=Basisblatt!$A$38,AND('Modernisierung 3.2.4'!$M222&lt;&gt;"",'Modernisierung 3.2.4'!$M222&lt;='Modernisierung 3.2.4'!$U222),'Modernisierung 3.2.4'!$N222=Basisblatt!$A250)=TRUE,"ja","nein"),"")</f>
        <v/>
      </c>
      <c r="Q222" s="157"/>
      <c r="R222" s="102" t="str">
        <f t="shared" si="3"/>
        <v>x2</v>
      </c>
      <c r="S222" s="53"/>
      <c r="T222" s="40"/>
      <c r="U222" s="139" t="str">
        <f>IF(AND($R222="x1",$K222=Basisblatt!$A$85),VLOOKUP('EMob_Segmente 3.2.5_3.2.6'!$F222,Basisblatt!$A$2:$B$5,2,FALSE),"")</f>
        <v/>
      </c>
    </row>
    <row r="223" spans="1:21" ht="15.75" thickBot="1" x14ac:dyDescent="0.3">
      <c r="A223" s="121" t="str">
        <f>IF($R223="x2","",IF($R223="x1",IF(OR($K223=Basisblatt!$A$84,$P223="ja"),"ja","nein"),"N/A"))</f>
        <v/>
      </c>
      <c r="B223" s="40"/>
      <c r="C223" s="79"/>
      <c r="D223" s="80"/>
      <c r="E223" s="80"/>
      <c r="F223" s="81"/>
      <c r="G223" s="81"/>
      <c r="H223" s="81"/>
      <c r="I223" s="92"/>
      <c r="J223" s="43"/>
      <c r="K223" s="106" t="str">
        <f>IF($R223="x1",IF($I223=Basisblatt!$A$60,Basisblatt!$A$85,Basisblatt!$A$84),"")</f>
        <v/>
      </c>
      <c r="L223" s="81"/>
      <c r="M223" s="81"/>
      <c r="N223" s="83"/>
      <c r="O223" s="43"/>
      <c r="P223" s="106" t="str">
        <f>IF(AND($R223="x1",$K223=Basisblatt!$A$85),IF(OR($L223=Basisblatt!$A$38,AND('Modernisierung 3.2.4'!$M223&lt;&gt;"",'Modernisierung 3.2.4'!$M223&lt;='Modernisierung 3.2.4'!$U223),'Modernisierung 3.2.4'!$N223=Basisblatt!$A251)=TRUE,"ja","nein"),"")</f>
        <v/>
      </c>
      <c r="Q223" s="157"/>
      <c r="R223" s="102" t="str">
        <f t="shared" si="3"/>
        <v>x2</v>
      </c>
      <c r="S223" s="53"/>
      <c r="T223" s="40"/>
      <c r="U223" s="139" t="str">
        <f>IF(AND($R223="x1",$K223=Basisblatt!$A$85),VLOOKUP('EMob_Segmente 3.2.5_3.2.6'!$F223,Basisblatt!$A$2:$B$5,2,FALSE),"")</f>
        <v/>
      </c>
    </row>
    <row r="224" spans="1:21" ht="15.75" thickBot="1" x14ac:dyDescent="0.3">
      <c r="A224" s="121" t="str">
        <f>IF($R224="x2","",IF($R224="x1",IF(OR($K224=Basisblatt!$A$84,$P224="ja"),"ja","nein"),"N/A"))</f>
        <v/>
      </c>
      <c r="B224" s="40"/>
      <c r="C224" s="79"/>
      <c r="D224" s="80"/>
      <c r="E224" s="80"/>
      <c r="F224" s="81"/>
      <c r="G224" s="81"/>
      <c r="H224" s="81"/>
      <c r="I224" s="92"/>
      <c r="J224" s="43"/>
      <c r="K224" s="106" t="str">
        <f>IF($R224="x1",IF($I224=Basisblatt!$A$60,Basisblatt!$A$85,Basisblatt!$A$84),"")</f>
        <v/>
      </c>
      <c r="L224" s="81"/>
      <c r="M224" s="81"/>
      <c r="N224" s="83"/>
      <c r="O224" s="43"/>
      <c r="P224" s="106" t="str">
        <f>IF(AND($R224="x1",$K224=Basisblatt!$A$85),IF(OR($L224=Basisblatt!$A$38,AND('Modernisierung 3.2.4'!$M224&lt;&gt;"",'Modernisierung 3.2.4'!$M224&lt;='Modernisierung 3.2.4'!$U224),'Modernisierung 3.2.4'!$N224=Basisblatt!$A252)=TRUE,"ja","nein"),"")</f>
        <v/>
      </c>
      <c r="Q224" s="157"/>
      <c r="R224" s="102" t="str">
        <f t="shared" si="3"/>
        <v>x2</v>
      </c>
      <c r="S224" s="53"/>
      <c r="T224" s="40"/>
      <c r="U224" s="139" t="str">
        <f>IF(AND($R224="x1",$K224=Basisblatt!$A$85),VLOOKUP('EMob_Segmente 3.2.5_3.2.6'!$F224,Basisblatt!$A$2:$B$5,2,FALSE),"")</f>
        <v/>
      </c>
    </row>
    <row r="225" spans="1:21" ht="15.75" thickBot="1" x14ac:dyDescent="0.3">
      <c r="A225" s="121" t="str">
        <f>IF($R225="x2","",IF($R225="x1",IF(OR($K225=Basisblatt!$A$84,$P225="ja"),"ja","nein"),"N/A"))</f>
        <v/>
      </c>
      <c r="B225" s="40"/>
      <c r="C225" s="79"/>
      <c r="D225" s="80"/>
      <c r="E225" s="80"/>
      <c r="F225" s="81"/>
      <c r="G225" s="81"/>
      <c r="H225" s="81"/>
      <c r="I225" s="92"/>
      <c r="J225" s="43"/>
      <c r="K225" s="106" t="str">
        <f>IF($R225="x1",IF($I225=Basisblatt!$A$60,Basisblatt!$A$85,Basisblatt!$A$84),"")</f>
        <v/>
      </c>
      <c r="L225" s="81"/>
      <c r="M225" s="81"/>
      <c r="N225" s="83"/>
      <c r="O225" s="43"/>
      <c r="P225" s="106" t="str">
        <f>IF(AND($R225="x1",$K225=Basisblatt!$A$85),IF(OR($L225=Basisblatt!$A$38,AND('Modernisierung 3.2.4'!$M225&lt;&gt;"",'Modernisierung 3.2.4'!$M225&lt;='Modernisierung 3.2.4'!$U225),'Modernisierung 3.2.4'!$N225=Basisblatt!$A253)=TRUE,"ja","nein"),"")</f>
        <v/>
      </c>
      <c r="Q225" s="157"/>
      <c r="R225" s="102" t="str">
        <f t="shared" si="3"/>
        <v>x2</v>
      </c>
      <c r="S225" s="53"/>
      <c r="T225" s="40"/>
      <c r="U225" s="139" t="str">
        <f>IF(AND($R225="x1",$K225=Basisblatt!$A$85),VLOOKUP('EMob_Segmente 3.2.5_3.2.6'!$F225,Basisblatt!$A$2:$B$5,2,FALSE),"")</f>
        <v/>
      </c>
    </row>
    <row r="226" spans="1:21" ht="15.75" thickBot="1" x14ac:dyDescent="0.3">
      <c r="A226" s="121" t="str">
        <f>IF($R226="x2","",IF($R226="x1",IF(OR($K226=Basisblatt!$A$84,$P226="ja"),"ja","nein"),"N/A"))</f>
        <v/>
      </c>
      <c r="B226" s="40"/>
      <c r="C226" s="79"/>
      <c r="D226" s="80"/>
      <c r="E226" s="80"/>
      <c r="F226" s="81"/>
      <c r="G226" s="81"/>
      <c r="H226" s="81"/>
      <c r="I226" s="92"/>
      <c r="J226" s="43"/>
      <c r="K226" s="106" t="str">
        <f>IF($R226="x1",IF($I226=Basisblatt!$A$60,Basisblatt!$A$85,Basisblatt!$A$84),"")</f>
        <v/>
      </c>
      <c r="L226" s="81"/>
      <c r="M226" s="81"/>
      <c r="N226" s="83"/>
      <c r="O226" s="43"/>
      <c r="P226" s="106" t="str">
        <f>IF(AND($R226="x1",$K226=Basisblatt!$A$85),IF(OR($L226=Basisblatt!$A$38,AND('Modernisierung 3.2.4'!$M226&lt;&gt;"",'Modernisierung 3.2.4'!$M226&lt;='Modernisierung 3.2.4'!$U226),'Modernisierung 3.2.4'!$N226=Basisblatt!$A254)=TRUE,"ja","nein"),"")</f>
        <v/>
      </c>
      <c r="Q226" s="157"/>
      <c r="R226" s="102" t="str">
        <f t="shared" si="3"/>
        <v>x2</v>
      </c>
      <c r="S226" s="53"/>
      <c r="T226" s="40"/>
      <c r="U226" s="139" t="str">
        <f>IF(AND($R226="x1",$K226=Basisblatt!$A$85),VLOOKUP('EMob_Segmente 3.2.5_3.2.6'!$F226,Basisblatt!$A$2:$B$5,2,FALSE),"")</f>
        <v/>
      </c>
    </row>
    <row r="227" spans="1:21" ht="15.75" thickBot="1" x14ac:dyDescent="0.3">
      <c r="A227" s="121" t="str">
        <f>IF($R227="x2","",IF($R227="x1",IF(OR($K227=Basisblatt!$A$84,$P227="ja"),"ja","nein"),"N/A"))</f>
        <v/>
      </c>
      <c r="B227" s="40"/>
      <c r="C227" s="79"/>
      <c r="D227" s="80"/>
      <c r="E227" s="80"/>
      <c r="F227" s="81"/>
      <c r="G227" s="81"/>
      <c r="H227" s="81"/>
      <c r="I227" s="92"/>
      <c r="J227" s="43"/>
      <c r="K227" s="106" t="str">
        <f>IF($R227="x1",IF($I227=Basisblatt!$A$60,Basisblatt!$A$85,Basisblatt!$A$84),"")</f>
        <v/>
      </c>
      <c r="L227" s="81"/>
      <c r="M227" s="81"/>
      <c r="N227" s="83"/>
      <c r="O227" s="43"/>
      <c r="P227" s="106" t="str">
        <f>IF(AND($R227="x1",$K227=Basisblatt!$A$85),IF(OR($L227=Basisblatt!$A$38,AND('Modernisierung 3.2.4'!$M227&lt;&gt;"",'Modernisierung 3.2.4'!$M227&lt;='Modernisierung 3.2.4'!$U227),'Modernisierung 3.2.4'!$N227=Basisblatt!$A255)=TRUE,"ja","nein"),"")</f>
        <v/>
      </c>
      <c r="Q227" s="157"/>
      <c r="R227" s="102" t="str">
        <f t="shared" si="3"/>
        <v>x2</v>
      </c>
      <c r="S227" s="53"/>
      <c r="T227" s="40"/>
      <c r="U227" s="139" t="str">
        <f>IF(AND($R227="x1",$K227=Basisblatt!$A$85),VLOOKUP('EMob_Segmente 3.2.5_3.2.6'!$F227,Basisblatt!$A$2:$B$5,2,FALSE),"")</f>
        <v/>
      </c>
    </row>
    <row r="228" spans="1:21" ht="15.75" thickBot="1" x14ac:dyDescent="0.3">
      <c r="A228" s="121" t="str">
        <f>IF($R228="x2","",IF($R228="x1",IF(OR($K228=Basisblatt!$A$84,$P228="ja"),"ja","nein"),"N/A"))</f>
        <v/>
      </c>
      <c r="B228" s="40"/>
      <c r="C228" s="79"/>
      <c r="D228" s="80"/>
      <c r="E228" s="80"/>
      <c r="F228" s="81"/>
      <c r="G228" s="81"/>
      <c r="H228" s="81"/>
      <c r="I228" s="92"/>
      <c r="J228" s="43"/>
      <c r="K228" s="106" t="str">
        <f>IF($R228="x1",IF($I228=Basisblatt!$A$60,Basisblatt!$A$85,Basisblatt!$A$84),"")</f>
        <v/>
      </c>
      <c r="L228" s="81"/>
      <c r="M228" s="81"/>
      <c r="N228" s="83"/>
      <c r="O228" s="43"/>
      <c r="P228" s="106" t="str">
        <f>IF(AND($R228="x1",$K228=Basisblatt!$A$85),IF(OR($L228=Basisblatt!$A$38,AND('Modernisierung 3.2.4'!$M228&lt;&gt;"",'Modernisierung 3.2.4'!$M228&lt;='Modernisierung 3.2.4'!$U228),'Modernisierung 3.2.4'!$N228=Basisblatt!$A256)=TRUE,"ja","nein"),"")</f>
        <v/>
      </c>
      <c r="Q228" s="157"/>
      <c r="R228" s="102" t="str">
        <f t="shared" si="3"/>
        <v>x2</v>
      </c>
      <c r="S228" s="53"/>
      <c r="T228" s="40"/>
      <c r="U228" s="139" t="str">
        <f>IF(AND($R228="x1",$K228=Basisblatt!$A$85),VLOOKUP('EMob_Segmente 3.2.5_3.2.6'!$F228,Basisblatt!$A$2:$B$5,2,FALSE),"")</f>
        <v/>
      </c>
    </row>
    <row r="229" spans="1:21" ht="15.75" thickBot="1" x14ac:dyDescent="0.3">
      <c r="A229" s="121" t="str">
        <f>IF($R229="x2","",IF($R229="x1",IF(OR($K229=Basisblatt!$A$84,$P229="ja"),"ja","nein"),"N/A"))</f>
        <v/>
      </c>
      <c r="B229" s="40"/>
      <c r="C229" s="79"/>
      <c r="D229" s="80"/>
      <c r="E229" s="80"/>
      <c r="F229" s="81"/>
      <c r="G229" s="81"/>
      <c r="H229" s="81"/>
      <c r="I229" s="92"/>
      <c r="J229" s="43"/>
      <c r="K229" s="106" t="str">
        <f>IF($R229="x1",IF($I229=Basisblatt!$A$60,Basisblatt!$A$85,Basisblatt!$A$84),"")</f>
        <v/>
      </c>
      <c r="L229" s="81"/>
      <c r="M229" s="81"/>
      <c r="N229" s="83"/>
      <c r="O229" s="43"/>
      <c r="P229" s="106" t="str">
        <f>IF(AND($R229="x1",$K229=Basisblatt!$A$85),IF(OR($L229=Basisblatt!$A$38,AND('Modernisierung 3.2.4'!$M229&lt;&gt;"",'Modernisierung 3.2.4'!$M229&lt;='Modernisierung 3.2.4'!$U229),'Modernisierung 3.2.4'!$N229=Basisblatt!$A257)=TRUE,"ja","nein"),"")</f>
        <v/>
      </c>
      <c r="Q229" s="157"/>
      <c r="R229" s="102" t="str">
        <f t="shared" si="3"/>
        <v>x2</v>
      </c>
      <c r="S229" s="53"/>
      <c r="T229" s="40"/>
      <c r="U229" s="139" t="str">
        <f>IF(AND($R229="x1",$K229=Basisblatt!$A$85),VLOOKUP('EMob_Segmente 3.2.5_3.2.6'!$F229,Basisblatt!$A$2:$B$5,2,FALSE),"")</f>
        <v/>
      </c>
    </row>
    <row r="230" spans="1:21" ht="15.75" thickBot="1" x14ac:dyDescent="0.3">
      <c r="A230" s="121" t="str">
        <f>IF($R230="x2","",IF($R230="x1",IF(OR($K230=Basisblatt!$A$84,$P230="ja"),"ja","nein"),"N/A"))</f>
        <v/>
      </c>
      <c r="B230" s="40"/>
      <c r="C230" s="79"/>
      <c r="D230" s="80"/>
      <c r="E230" s="80"/>
      <c r="F230" s="81"/>
      <c r="G230" s="81"/>
      <c r="H230" s="81"/>
      <c r="I230" s="92"/>
      <c r="J230" s="43"/>
      <c r="K230" s="106" t="str">
        <f>IF($R230="x1",IF($I230=Basisblatt!$A$60,Basisblatt!$A$85,Basisblatt!$A$84),"")</f>
        <v/>
      </c>
      <c r="L230" s="81"/>
      <c r="M230" s="81"/>
      <c r="N230" s="83"/>
      <c r="O230" s="43"/>
      <c r="P230" s="106" t="str">
        <f>IF(AND($R230="x1",$K230=Basisblatt!$A$85),IF(OR($L230=Basisblatt!$A$38,AND('Modernisierung 3.2.4'!$M230&lt;&gt;"",'Modernisierung 3.2.4'!$M230&lt;='Modernisierung 3.2.4'!$U230),'Modernisierung 3.2.4'!$N230=Basisblatt!$A258)=TRUE,"ja","nein"),"")</f>
        <v/>
      </c>
      <c r="Q230" s="157"/>
      <c r="R230" s="102" t="str">
        <f t="shared" si="3"/>
        <v>x2</v>
      </c>
      <c r="S230" s="53"/>
      <c r="T230" s="40"/>
      <c r="U230" s="139" t="str">
        <f>IF(AND($R230="x1",$K230=Basisblatt!$A$85),VLOOKUP('EMob_Segmente 3.2.5_3.2.6'!$F230,Basisblatt!$A$2:$B$5,2,FALSE),"")</f>
        <v/>
      </c>
    </row>
    <row r="231" spans="1:21" ht="15.75" thickBot="1" x14ac:dyDescent="0.3">
      <c r="A231" s="121" t="str">
        <f>IF($R231="x2","",IF($R231="x1",IF(OR($K231=Basisblatt!$A$84,$P231="ja"),"ja","nein"),"N/A"))</f>
        <v/>
      </c>
      <c r="B231" s="40"/>
      <c r="C231" s="79"/>
      <c r="D231" s="80"/>
      <c r="E231" s="80"/>
      <c r="F231" s="81"/>
      <c r="G231" s="81"/>
      <c r="H231" s="81"/>
      <c r="I231" s="92"/>
      <c r="J231" s="43"/>
      <c r="K231" s="106" t="str">
        <f>IF($R231="x1",IF($I231=Basisblatt!$A$60,Basisblatt!$A$85,Basisblatt!$A$84),"")</f>
        <v/>
      </c>
      <c r="L231" s="81"/>
      <c r="M231" s="81"/>
      <c r="N231" s="83"/>
      <c r="O231" s="43"/>
      <c r="P231" s="106" t="str">
        <f>IF(AND($R231="x1",$K231=Basisblatt!$A$85),IF(OR($L231=Basisblatt!$A$38,AND('Modernisierung 3.2.4'!$M231&lt;&gt;"",'Modernisierung 3.2.4'!$M231&lt;='Modernisierung 3.2.4'!$U231),'Modernisierung 3.2.4'!$N231=Basisblatt!$A259)=TRUE,"ja","nein"),"")</f>
        <v/>
      </c>
      <c r="Q231" s="157"/>
      <c r="R231" s="102" t="str">
        <f t="shared" si="3"/>
        <v>x2</v>
      </c>
      <c r="S231" s="53"/>
      <c r="T231" s="40"/>
      <c r="U231" s="139" t="str">
        <f>IF(AND($R231="x1",$K231=Basisblatt!$A$85),VLOOKUP('EMob_Segmente 3.2.5_3.2.6'!$F231,Basisblatt!$A$2:$B$5,2,FALSE),"")</f>
        <v/>
      </c>
    </row>
    <row r="232" spans="1:21" ht="15.75" thickBot="1" x14ac:dyDescent="0.3">
      <c r="A232" s="121" t="str">
        <f>IF($R232="x2","",IF($R232="x1",IF(OR($K232=Basisblatt!$A$84,$P232="ja"),"ja","nein"),"N/A"))</f>
        <v/>
      </c>
      <c r="B232" s="40"/>
      <c r="C232" s="79"/>
      <c r="D232" s="80"/>
      <c r="E232" s="80"/>
      <c r="F232" s="81"/>
      <c r="G232" s="81"/>
      <c r="H232" s="81"/>
      <c r="I232" s="92"/>
      <c r="J232" s="43"/>
      <c r="K232" s="106" t="str">
        <f>IF($R232="x1",IF($I232=Basisblatt!$A$60,Basisblatt!$A$85,Basisblatt!$A$84),"")</f>
        <v/>
      </c>
      <c r="L232" s="81"/>
      <c r="M232" s="81"/>
      <c r="N232" s="83"/>
      <c r="O232" s="43"/>
      <c r="P232" s="106" t="str">
        <f>IF(AND($R232="x1",$K232=Basisblatt!$A$85),IF(OR($L232=Basisblatt!$A$38,AND('Modernisierung 3.2.4'!$M232&lt;&gt;"",'Modernisierung 3.2.4'!$M232&lt;='Modernisierung 3.2.4'!$U232),'Modernisierung 3.2.4'!$N232=Basisblatt!$A260)=TRUE,"ja","nein"),"")</f>
        <v/>
      </c>
      <c r="Q232" s="157"/>
      <c r="R232" s="102" t="str">
        <f t="shared" si="3"/>
        <v>x2</v>
      </c>
      <c r="S232" s="53"/>
      <c r="T232" s="40"/>
      <c r="U232" s="139" t="str">
        <f>IF(AND($R232="x1",$K232=Basisblatt!$A$85),VLOOKUP('EMob_Segmente 3.2.5_3.2.6'!$F232,Basisblatt!$A$2:$B$5,2,FALSE),"")</f>
        <v/>
      </c>
    </row>
    <row r="233" spans="1:21" ht="15.75" thickBot="1" x14ac:dyDescent="0.3">
      <c r="A233" s="121" t="str">
        <f>IF($R233="x2","",IF($R233="x1",IF(OR($K233=Basisblatt!$A$84,$P233="ja"),"ja","nein"),"N/A"))</f>
        <v/>
      </c>
      <c r="B233" s="40"/>
      <c r="C233" s="79"/>
      <c r="D233" s="80"/>
      <c r="E233" s="80"/>
      <c r="F233" s="81"/>
      <c r="G233" s="81"/>
      <c r="H233" s="81"/>
      <c r="I233" s="92"/>
      <c r="J233" s="43"/>
      <c r="K233" s="106" t="str">
        <f>IF($R233="x1",IF($I233=Basisblatt!$A$60,Basisblatt!$A$85,Basisblatt!$A$84),"")</f>
        <v/>
      </c>
      <c r="L233" s="81"/>
      <c r="M233" s="81"/>
      <c r="N233" s="83"/>
      <c r="O233" s="43"/>
      <c r="P233" s="106" t="str">
        <f>IF(AND($R233="x1",$K233=Basisblatt!$A$85),IF(OR($L233=Basisblatt!$A$38,AND('Modernisierung 3.2.4'!$M233&lt;&gt;"",'Modernisierung 3.2.4'!$M233&lt;='Modernisierung 3.2.4'!$U233),'Modernisierung 3.2.4'!$N233=Basisblatt!$A261)=TRUE,"ja","nein"),"")</f>
        <v/>
      </c>
      <c r="Q233" s="157"/>
      <c r="R233" s="102" t="str">
        <f t="shared" si="3"/>
        <v>x2</v>
      </c>
      <c r="S233" s="53"/>
      <c r="T233" s="40"/>
      <c r="U233" s="139" t="str">
        <f>IF(AND($R233="x1",$K233=Basisblatt!$A$85),VLOOKUP('EMob_Segmente 3.2.5_3.2.6'!$F233,Basisblatt!$A$2:$B$5,2,FALSE),"")</f>
        <v/>
      </c>
    </row>
    <row r="234" spans="1:21" ht="15.75" thickBot="1" x14ac:dyDescent="0.3">
      <c r="A234" s="121" t="str">
        <f>IF($R234="x2","",IF($R234="x1",IF(OR($K234=Basisblatt!$A$84,$P234="ja"),"ja","nein"),"N/A"))</f>
        <v/>
      </c>
      <c r="B234" s="40"/>
      <c r="C234" s="79"/>
      <c r="D234" s="80"/>
      <c r="E234" s="80"/>
      <c r="F234" s="81"/>
      <c r="G234" s="81"/>
      <c r="H234" s="81"/>
      <c r="I234" s="92"/>
      <c r="J234" s="43"/>
      <c r="K234" s="106" t="str">
        <f>IF($R234="x1",IF($I234=Basisblatt!$A$60,Basisblatt!$A$85,Basisblatt!$A$84),"")</f>
        <v/>
      </c>
      <c r="L234" s="81"/>
      <c r="M234" s="81"/>
      <c r="N234" s="83"/>
      <c r="O234" s="43"/>
      <c r="P234" s="106" t="str">
        <f>IF(AND($R234="x1",$K234=Basisblatt!$A$85),IF(OR($L234=Basisblatt!$A$38,AND('Modernisierung 3.2.4'!$M234&lt;&gt;"",'Modernisierung 3.2.4'!$M234&lt;='Modernisierung 3.2.4'!$U234),'Modernisierung 3.2.4'!$N234=Basisblatt!$A262)=TRUE,"ja","nein"),"")</f>
        <v/>
      </c>
      <c r="Q234" s="157"/>
      <c r="R234" s="102" t="str">
        <f t="shared" si="3"/>
        <v>x2</v>
      </c>
      <c r="S234" s="53"/>
      <c r="T234" s="40"/>
      <c r="U234" s="139" t="str">
        <f>IF(AND($R234="x1",$K234=Basisblatt!$A$85),VLOOKUP('EMob_Segmente 3.2.5_3.2.6'!$F234,Basisblatt!$A$2:$B$5,2,FALSE),"")</f>
        <v/>
      </c>
    </row>
    <row r="235" spans="1:21" ht="15.75" thickBot="1" x14ac:dyDescent="0.3">
      <c r="A235" s="121" t="str">
        <f>IF($R235="x2","",IF($R235="x1",IF(OR($K235=Basisblatt!$A$84,$P235="ja"),"ja","nein"),"N/A"))</f>
        <v/>
      </c>
      <c r="B235" s="40"/>
      <c r="C235" s="79"/>
      <c r="D235" s="80"/>
      <c r="E235" s="80"/>
      <c r="F235" s="81"/>
      <c r="G235" s="81"/>
      <c r="H235" s="81"/>
      <c r="I235" s="92"/>
      <c r="J235" s="43"/>
      <c r="K235" s="106" t="str">
        <f>IF($R235="x1",IF($I235=Basisblatt!$A$60,Basisblatt!$A$85,Basisblatt!$A$84),"")</f>
        <v/>
      </c>
      <c r="L235" s="81"/>
      <c r="M235" s="81"/>
      <c r="N235" s="83"/>
      <c r="O235" s="43"/>
      <c r="P235" s="106" t="str">
        <f>IF(AND($R235="x1",$K235=Basisblatt!$A$85),IF(OR($L235=Basisblatt!$A$38,AND('Modernisierung 3.2.4'!$M235&lt;&gt;"",'Modernisierung 3.2.4'!$M235&lt;='Modernisierung 3.2.4'!$U235),'Modernisierung 3.2.4'!$N235=Basisblatt!$A263)=TRUE,"ja","nein"),"")</f>
        <v/>
      </c>
      <c r="Q235" s="157"/>
      <c r="R235" s="102" t="str">
        <f t="shared" si="3"/>
        <v>x2</v>
      </c>
      <c r="S235" s="53"/>
      <c r="T235" s="40"/>
      <c r="U235" s="139" t="str">
        <f>IF(AND($R235="x1",$K235=Basisblatt!$A$85),VLOOKUP('EMob_Segmente 3.2.5_3.2.6'!$F235,Basisblatt!$A$2:$B$5,2,FALSE),"")</f>
        <v/>
      </c>
    </row>
    <row r="236" spans="1:21" ht="15.75" thickBot="1" x14ac:dyDescent="0.3">
      <c r="A236" s="121" t="str">
        <f>IF($R236="x2","",IF($R236="x1",IF(OR($K236=Basisblatt!$A$84,$P236="ja"),"ja","nein"),"N/A"))</f>
        <v/>
      </c>
      <c r="B236" s="40"/>
      <c r="C236" s="79"/>
      <c r="D236" s="80"/>
      <c r="E236" s="80"/>
      <c r="F236" s="81"/>
      <c r="G236" s="81"/>
      <c r="H236" s="81"/>
      <c r="I236" s="92"/>
      <c r="J236" s="43"/>
      <c r="K236" s="106" t="str">
        <f>IF($R236="x1",IF($I236=Basisblatt!$A$60,Basisblatt!$A$85,Basisblatt!$A$84),"")</f>
        <v/>
      </c>
      <c r="L236" s="81"/>
      <c r="M236" s="81"/>
      <c r="N236" s="83"/>
      <c r="O236" s="43"/>
      <c r="P236" s="106" t="str">
        <f>IF(AND($R236="x1",$K236=Basisblatt!$A$85),IF(OR($L236=Basisblatt!$A$38,AND('Modernisierung 3.2.4'!$M236&lt;&gt;"",'Modernisierung 3.2.4'!$M236&lt;='Modernisierung 3.2.4'!$U236),'Modernisierung 3.2.4'!$N236=Basisblatt!$A264)=TRUE,"ja","nein"),"")</f>
        <v/>
      </c>
      <c r="Q236" s="157"/>
      <c r="R236" s="102" t="str">
        <f t="shared" si="3"/>
        <v>x2</v>
      </c>
      <c r="S236" s="53"/>
      <c r="T236" s="40"/>
      <c r="U236" s="139" t="str">
        <f>IF(AND($R236="x1",$K236=Basisblatt!$A$85),VLOOKUP('EMob_Segmente 3.2.5_3.2.6'!$F236,Basisblatt!$A$2:$B$5,2,FALSE),"")</f>
        <v/>
      </c>
    </row>
    <row r="237" spans="1:21" ht="15.75" thickBot="1" x14ac:dyDescent="0.3">
      <c r="A237" s="121" t="str">
        <f>IF($R237="x2","",IF($R237="x1",IF(OR($K237=Basisblatt!$A$84,$P237="ja"),"ja","nein"),"N/A"))</f>
        <v/>
      </c>
      <c r="B237" s="40"/>
      <c r="C237" s="79"/>
      <c r="D237" s="80"/>
      <c r="E237" s="80"/>
      <c r="F237" s="81"/>
      <c r="G237" s="81"/>
      <c r="H237" s="81"/>
      <c r="I237" s="92"/>
      <c r="J237" s="43"/>
      <c r="K237" s="106" t="str">
        <f>IF($R237="x1",IF($I237=Basisblatt!$A$60,Basisblatt!$A$85,Basisblatt!$A$84),"")</f>
        <v/>
      </c>
      <c r="L237" s="81"/>
      <c r="M237" s="81"/>
      <c r="N237" s="83"/>
      <c r="O237" s="43"/>
      <c r="P237" s="106" t="str">
        <f>IF(AND($R237="x1",$K237=Basisblatt!$A$85),IF(OR($L237=Basisblatt!$A$38,AND('Modernisierung 3.2.4'!$M237&lt;&gt;"",'Modernisierung 3.2.4'!$M237&lt;='Modernisierung 3.2.4'!$U237),'Modernisierung 3.2.4'!$N237=Basisblatt!$A265)=TRUE,"ja","nein"),"")</f>
        <v/>
      </c>
      <c r="Q237" s="157"/>
      <c r="R237" s="102" t="str">
        <f t="shared" si="3"/>
        <v>x2</v>
      </c>
      <c r="S237" s="53"/>
      <c r="T237" s="40"/>
      <c r="U237" s="139" t="str">
        <f>IF(AND($R237="x1",$K237=Basisblatt!$A$85),VLOOKUP('EMob_Segmente 3.2.5_3.2.6'!$F237,Basisblatt!$A$2:$B$5,2,FALSE),"")</f>
        <v/>
      </c>
    </row>
    <row r="238" spans="1:21" ht="15.75" thickBot="1" x14ac:dyDescent="0.3">
      <c r="A238" s="121" t="str">
        <f>IF($R238="x2","",IF($R238="x1",IF(OR($K238=Basisblatt!$A$84,$P238="ja"),"ja","nein"),"N/A"))</f>
        <v/>
      </c>
      <c r="B238" s="40"/>
      <c r="C238" s="79"/>
      <c r="D238" s="80"/>
      <c r="E238" s="80"/>
      <c r="F238" s="81"/>
      <c r="G238" s="81"/>
      <c r="H238" s="81"/>
      <c r="I238" s="92"/>
      <c r="J238" s="43"/>
      <c r="K238" s="106" t="str">
        <f>IF($R238="x1",IF($I238=Basisblatt!$A$60,Basisblatt!$A$85,Basisblatt!$A$84),"")</f>
        <v/>
      </c>
      <c r="L238" s="81"/>
      <c r="M238" s="81"/>
      <c r="N238" s="83"/>
      <c r="O238" s="43"/>
      <c r="P238" s="106" t="str">
        <f>IF(AND($R238="x1",$K238=Basisblatt!$A$85),IF(OR($L238=Basisblatt!$A$38,AND('Modernisierung 3.2.4'!$M238&lt;&gt;"",'Modernisierung 3.2.4'!$M238&lt;='Modernisierung 3.2.4'!$U238),'Modernisierung 3.2.4'!$N238=Basisblatt!$A266)=TRUE,"ja","nein"),"")</f>
        <v/>
      </c>
      <c r="Q238" s="157"/>
      <c r="R238" s="102" t="str">
        <f t="shared" si="3"/>
        <v>x2</v>
      </c>
      <c r="S238" s="53"/>
      <c r="T238" s="40"/>
      <c r="U238" s="139" t="str">
        <f>IF(AND($R238="x1",$K238=Basisblatt!$A$85),VLOOKUP('EMob_Segmente 3.2.5_3.2.6'!$F238,Basisblatt!$A$2:$B$5,2,FALSE),"")</f>
        <v/>
      </c>
    </row>
    <row r="239" spans="1:21" ht="15.75" thickBot="1" x14ac:dyDescent="0.3">
      <c r="A239" s="121" t="str">
        <f>IF($R239="x2","",IF($R239="x1",IF(OR($K239=Basisblatt!$A$84,$P239="ja"),"ja","nein"),"N/A"))</f>
        <v/>
      </c>
      <c r="B239" s="40"/>
      <c r="C239" s="79"/>
      <c r="D239" s="80"/>
      <c r="E239" s="80"/>
      <c r="F239" s="81"/>
      <c r="G239" s="81"/>
      <c r="H239" s="81"/>
      <c r="I239" s="92"/>
      <c r="J239" s="43"/>
      <c r="K239" s="106" t="str">
        <f>IF($R239="x1",IF($I239=Basisblatt!$A$60,Basisblatt!$A$85,Basisblatt!$A$84),"")</f>
        <v/>
      </c>
      <c r="L239" s="81"/>
      <c r="M239" s="81"/>
      <c r="N239" s="83"/>
      <c r="O239" s="43"/>
      <c r="P239" s="106" t="str">
        <f>IF(AND($R239="x1",$K239=Basisblatt!$A$85),IF(OR($L239=Basisblatt!$A$38,AND('Modernisierung 3.2.4'!$M239&lt;&gt;"",'Modernisierung 3.2.4'!$M239&lt;='Modernisierung 3.2.4'!$U239),'Modernisierung 3.2.4'!$N239=Basisblatt!$A267)=TRUE,"ja","nein"),"")</f>
        <v/>
      </c>
      <c r="Q239" s="157"/>
      <c r="R239" s="102" t="str">
        <f t="shared" si="3"/>
        <v>x2</v>
      </c>
      <c r="S239" s="53"/>
      <c r="T239" s="40"/>
      <c r="U239" s="139" t="str">
        <f>IF(AND($R239="x1",$K239=Basisblatt!$A$85),VLOOKUP('EMob_Segmente 3.2.5_3.2.6'!$F239,Basisblatt!$A$2:$B$5,2,FALSE),"")</f>
        <v/>
      </c>
    </row>
    <row r="240" spans="1:21" ht="15.75" thickBot="1" x14ac:dyDescent="0.3">
      <c r="A240" s="121" t="str">
        <f>IF($R240="x2","",IF($R240="x1",IF(OR($K240=Basisblatt!$A$84,$P240="ja"),"ja","nein"),"N/A"))</f>
        <v/>
      </c>
      <c r="B240" s="40"/>
      <c r="C240" s="79"/>
      <c r="D240" s="80"/>
      <c r="E240" s="80"/>
      <c r="F240" s="81"/>
      <c r="G240" s="81"/>
      <c r="H240" s="81"/>
      <c r="I240" s="92"/>
      <c r="J240" s="43"/>
      <c r="K240" s="106" t="str">
        <f>IF($R240="x1",IF($I240=Basisblatt!$A$60,Basisblatt!$A$85,Basisblatt!$A$84),"")</f>
        <v/>
      </c>
      <c r="L240" s="81"/>
      <c r="M240" s="81"/>
      <c r="N240" s="83"/>
      <c r="O240" s="43"/>
      <c r="P240" s="106" t="str">
        <f>IF(AND($R240="x1",$K240=Basisblatt!$A$85),IF(OR($L240=Basisblatt!$A$38,AND('Modernisierung 3.2.4'!$M240&lt;&gt;"",'Modernisierung 3.2.4'!$M240&lt;='Modernisierung 3.2.4'!$U240),'Modernisierung 3.2.4'!$N240=Basisblatt!$A268)=TRUE,"ja","nein"),"")</f>
        <v/>
      </c>
      <c r="Q240" s="157"/>
      <c r="R240" s="102" t="str">
        <f t="shared" si="3"/>
        <v>x2</v>
      </c>
      <c r="S240" s="53"/>
      <c r="T240" s="40"/>
      <c r="U240" s="139" t="str">
        <f>IF(AND($R240="x1",$K240=Basisblatt!$A$85),VLOOKUP('EMob_Segmente 3.2.5_3.2.6'!$F240,Basisblatt!$A$2:$B$5,2,FALSE),"")</f>
        <v/>
      </c>
    </row>
    <row r="241" spans="1:21" ht="15.75" thickBot="1" x14ac:dyDescent="0.3">
      <c r="A241" s="121" t="str">
        <f>IF($R241="x2","",IF($R241="x1",IF(OR($K241=Basisblatt!$A$84,$P241="ja"),"ja","nein"),"N/A"))</f>
        <v/>
      </c>
      <c r="B241" s="40"/>
      <c r="C241" s="79"/>
      <c r="D241" s="80"/>
      <c r="E241" s="80"/>
      <c r="F241" s="81"/>
      <c r="G241" s="81"/>
      <c r="H241" s="81"/>
      <c r="I241" s="92"/>
      <c r="J241" s="43"/>
      <c r="K241" s="106" t="str">
        <f>IF($R241="x1",IF($I241=Basisblatt!$A$60,Basisblatt!$A$85,Basisblatt!$A$84),"")</f>
        <v/>
      </c>
      <c r="L241" s="81"/>
      <c r="M241" s="81"/>
      <c r="N241" s="83"/>
      <c r="O241" s="43"/>
      <c r="P241" s="106" t="str">
        <f>IF(AND($R241="x1",$K241=Basisblatt!$A$85),IF(OR($L241=Basisblatt!$A$38,AND('Modernisierung 3.2.4'!$M241&lt;&gt;"",'Modernisierung 3.2.4'!$M241&lt;='Modernisierung 3.2.4'!$U241),'Modernisierung 3.2.4'!$N241=Basisblatt!$A269)=TRUE,"ja","nein"),"")</f>
        <v/>
      </c>
      <c r="Q241" s="157"/>
      <c r="R241" s="102" t="str">
        <f t="shared" si="3"/>
        <v>x2</v>
      </c>
      <c r="S241" s="53"/>
      <c r="T241" s="40"/>
      <c r="U241" s="139" t="str">
        <f>IF(AND($R241="x1",$K241=Basisblatt!$A$85),VLOOKUP('EMob_Segmente 3.2.5_3.2.6'!$F241,Basisblatt!$A$2:$B$5,2,FALSE),"")</f>
        <v/>
      </c>
    </row>
    <row r="242" spans="1:21" ht="15.75" thickBot="1" x14ac:dyDescent="0.3">
      <c r="A242" s="121" t="str">
        <f>IF($R242="x2","",IF($R242="x1",IF(OR($K242=Basisblatt!$A$84,$P242="ja"),"ja","nein"),"N/A"))</f>
        <v/>
      </c>
      <c r="B242" s="40"/>
      <c r="C242" s="79"/>
      <c r="D242" s="80"/>
      <c r="E242" s="80"/>
      <c r="F242" s="81"/>
      <c r="G242" s="81"/>
      <c r="H242" s="81"/>
      <c r="I242" s="92"/>
      <c r="J242" s="43"/>
      <c r="K242" s="106" t="str">
        <f>IF($R242="x1",IF($I242=Basisblatt!$A$60,Basisblatt!$A$85,Basisblatt!$A$84),"")</f>
        <v/>
      </c>
      <c r="L242" s="81"/>
      <c r="M242" s="81"/>
      <c r="N242" s="83"/>
      <c r="O242" s="43"/>
      <c r="P242" s="106" t="str">
        <f>IF(AND($R242="x1",$K242=Basisblatt!$A$85),IF(OR($L242=Basisblatt!$A$38,AND('Modernisierung 3.2.4'!$M242&lt;&gt;"",'Modernisierung 3.2.4'!$M242&lt;='Modernisierung 3.2.4'!$U242),'Modernisierung 3.2.4'!$N242=Basisblatt!$A270)=TRUE,"ja","nein"),"")</f>
        <v/>
      </c>
      <c r="Q242" s="157"/>
      <c r="R242" s="102" t="str">
        <f t="shared" si="3"/>
        <v>x2</v>
      </c>
      <c r="S242" s="53"/>
      <c r="T242" s="40"/>
      <c r="U242" s="139" t="str">
        <f>IF(AND($R242="x1",$K242=Basisblatt!$A$85),VLOOKUP('EMob_Segmente 3.2.5_3.2.6'!$F242,Basisblatt!$A$2:$B$5,2,FALSE),"")</f>
        <v/>
      </c>
    </row>
    <row r="243" spans="1:21" ht="15.75" thickBot="1" x14ac:dyDescent="0.3">
      <c r="A243" s="121" t="str">
        <f>IF($R243="x2","",IF($R243="x1",IF(OR($K243=Basisblatt!$A$84,$P243="ja"),"ja","nein"),"N/A"))</f>
        <v/>
      </c>
      <c r="B243" s="40"/>
      <c r="C243" s="79"/>
      <c r="D243" s="80"/>
      <c r="E243" s="80"/>
      <c r="F243" s="81"/>
      <c r="G243" s="81"/>
      <c r="H243" s="81"/>
      <c r="I243" s="92"/>
      <c r="J243" s="43"/>
      <c r="K243" s="106" t="str">
        <f>IF($R243="x1",IF($I243=Basisblatt!$A$60,Basisblatt!$A$85,Basisblatt!$A$84),"")</f>
        <v/>
      </c>
      <c r="L243" s="81"/>
      <c r="M243" s="81"/>
      <c r="N243" s="83"/>
      <c r="O243" s="43"/>
      <c r="P243" s="106" t="str">
        <f>IF(AND($R243="x1",$K243=Basisblatt!$A$85),IF(OR($L243=Basisblatt!$A$38,AND('Modernisierung 3.2.4'!$M243&lt;&gt;"",'Modernisierung 3.2.4'!$M243&lt;='Modernisierung 3.2.4'!$U243),'Modernisierung 3.2.4'!$N243=Basisblatt!$A271)=TRUE,"ja","nein"),"")</f>
        <v/>
      </c>
      <c r="Q243" s="157"/>
      <c r="R243" s="102" t="str">
        <f t="shared" si="3"/>
        <v>x2</v>
      </c>
      <c r="S243" s="53"/>
      <c r="T243" s="40"/>
      <c r="U243" s="139" t="str">
        <f>IF(AND($R243="x1",$K243=Basisblatt!$A$85),VLOOKUP('EMob_Segmente 3.2.5_3.2.6'!$F243,Basisblatt!$A$2:$B$5,2,FALSE),"")</f>
        <v/>
      </c>
    </row>
    <row r="244" spans="1:21" ht="15.75" thickBot="1" x14ac:dyDescent="0.3">
      <c r="A244" s="121" t="str">
        <f>IF($R244="x2","",IF($R244="x1",IF(OR($K244=Basisblatt!$A$84,$P244="ja"),"ja","nein"),"N/A"))</f>
        <v/>
      </c>
      <c r="B244" s="40"/>
      <c r="C244" s="79"/>
      <c r="D244" s="80"/>
      <c r="E244" s="80"/>
      <c r="F244" s="81"/>
      <c r="G244" s="81"/>
      <c r="H244" s="81"/>
      <c r="I244" s="92"/>
      <c r="J244" s="43"/>
      <c r="K244" s="106" t="str">
        <f>IF($R244="x1",IF($I244=Basisblatt!$A$60,Basisblatt!$A$85,Basisblatt!$A$84),"")</f>
        <v/>
      </c>
      <c r="L244" s="81"/>
      <c r="M244" s="81"/>
      <c r="N244" s="83"/>
      <c r="O244" s="43"/>
      <c r="P244" s="106" t="str">
        <f>IF(AND($R244="x1",$K244=Basisblatt!$A$85),IF(OR($L244=Basisblatt!$A$38,AND('Modernisierung 3.2.4'!$M244&lt;&gt;"",'Modernisierung 3.2.4'!$M244&lt;='Modernisierung 3.2.4'!$U244),'Modernisierung 3.2.4'!$N244=Basisblatt!$A272)=TRUE,"ja","nein"),"")</f>
        <v/>
      </c>
      <c r="Q244" s="157"/>
      <c r="R244" s="102" t="str">
        <f t="shared" si="3"/>
        <v>x2</v>
      </c>
      <c r="S244" s="53"/>
      <c r="T244" s="40"/>
      <c r="U244" s="139" t="str">
        <f>IF(AND($R244="x1",$K244=Basisblatt!$A$85),VLOOKUP('EMob_Segmente 3.2.5_3.2.6'!$F244,Basisblatt!$A$2:$B$5,2,FALSE),"")</f>
        <v/>
      </c>
    </row>
    <row r="245" spans="1:21" ht="15.75" thickBot="1" x14ac:dyDescent="0.3">
      <c r="A245" s="121" t="str">
        <f>IF($R245="x2","",IF($R245="x1",IF(OR($K245=Basisblatt!$A$84,$P245="ja"),"ja","nein"),"N/A"))</f>
        <v/>
      </c>
      <c r="B245" s="40"/>
      <c r="C245" s="79"/>
      <c r="D245" s="80"/>
      <c r="E245" s="80"/>
      <c r="F245" s="81"/>
      <c r="G245" s="81"/>
      <c r="H245" s="81"/>
      <c r="I245" s="92"/>
      <c r="J245" s="43"/>
      <c r="K245" s="106" t="str">
        <f>IF($R245="x1",IF($I245=Basisblatt!$A$60,Basisblatt!$A$85,Basisblatt!$A$84),"")</f>
        <v/>
      </c>
      <c r="L245" s="81"/>
      <c r="M245" s="81"/>
      <c r="N245" s="83"/>
      <c r="O245" s="43"/>
      <c r="P245" s="106" t="str">
        <f>IF(AND($R245="x1",$K245=Basisblatt!$A$85),IF(OR($L245=Basisblatt!$A$38,AND('Modernisierung 3.2.4'!$M245&lt;&gt;"",'Modernisierung 3.2.4'!$M245&lt;='Modernisierung 3.2.4'!$U245),'Modernisierung 3.2.4'!$N245=Basisblatt!$A273)=TRUE,"ja","nein"),"")</f>
        <v/>
      </c>
      <c r="Q245" s="157"/>
      <c r="R245" s="102" t="str">
        <f t="shared" si="3"/>
        <v>x2</v>
      </c>
      <c r="S245" s="53"/>
      <c r="T245" s="40"/>
      <c r="U245" s="139" t="str">
        <f>IF(AND($R245="x1",$K245=Basisblatt!$A$85),VLOOKUP('EMob_Segmente 3.2.5_3.2.6'!$F245,Basisblatt!$A$2:$B$5,2,FALSE),"")</f>
        <v/>
      </c>
    </row>
    <row r="246" spans="1:21" ht="15.75" thickBot="1" x14ac:dyDescent="0.3">
      <c r="A246" s="121" t="str">
        <f>IF($R246="x2","",IF($R246="x1",IF(OR($K246=Basisblatt!$A$84,$P246="ja"),"ja","nein"),"N/A"))</f>
        <v/>
      </c>
      <c r="B246" s="40"/>
      <c r="C246" s="79"/>
      <c r="D246" s="80"/>
      <c r="E246" s="80"/>
      <c r="F246" s="81"/>
      <c r="G246" s="81"/>
      <c r="H246" s="81"/>
      <c r="I246" s="92"/>
      <c r="J246" s="43"/>
      <c r="K246" s="106" t="str">
        <f>IF($R246="x1",IF($I246=Basisblatt!$A$60,Basisblatt!$A$85,Basisblatt!$A$84),"")</f>
        <v/>
      </c>
      <c r="L246" s="81"/>
      <c r="M246" s="81"/>
      <c r="N246" s="83"/>
      <c r="O246" s="43"/>
      <c r="P246" s="106" t="str">
        <f>IF(AND($R246="x1",$K246=Basisblatt!$A$85),IF(OR($L246=Basisblatt!$A$38,AND('Modernisierung 3.2.4'!$M246&lt;&gt;"",'Modernisierung 3.2.4'!$M246&lt;='Modernisierung 3.2.4'!$U246),'Modernisierung 3.2.4'!$N246=Basisblatt!$A274)=TRUE,"ja","nein"),"")</f>
        <v/>
      </c>
      <c r="Q246" s="157"/>
      <c r="R246" s="102" t="str">
        <f t="shared" si="3"/>
        <v>x2</v>
      </c>
      <c r="S246" s="53"/>
      <c r="T246" s="40"/>
      <c r="U246" s="139" t="str">
        <f>IF(AND($R246="x1",$K246=Basisblatt!$A$85),VLOOKUP('EMob_Segmente 3.2.5_3.2.6'!$F246,Basisblatt!$A$2:$B$5,2,FALSE),"")</f>
        <v/>
      </c>
    </row>
    <row r="247" spans="1:21" ht="15.75" thickBot="1" x14ac:dyDescent="0.3">
      <c r="A247" s="121" t="str">
        <f>IF($R247="x2","",IF($R247="x1",IF(OR($K247=Basisblatt!$A$84,$P247="ja"),"ja","nein"),"N/A"))</f>
        <v/>
      </c>
      <c r="B247" s="40"/>
      <c r="C247" s="79"/>
      <c r="D247" s="80"/>
      <c r="E247" s="80"/>
      <c r="F247" s="81"/>
      <c r="G247" s="81"/>
      <c r="H247" s="81"/>
      <c r="I247" s="92"/>
      <c r="J247" s="43"/>
      <c r="K247" s="106" t="str">
        <f>IF($R247="x1",IF($I247=Basisblatt!$A$60,Basisblatt!$A$85,Basisblatt!$A$84),"")</f>
        <v/>
      </c>
      <c r="L247" s="81"/>
      <c r="M247" s="81"/>
      <c r="N247" s="83"/>
      <c r="O247" s="43"/>
      <c r="P247" s="106" t="str">
        <f>IF(AND($R247="x1",$K247=Basisblatt!$A$85),IF(OR($L247=Basisblatt!$A$38,AND('Modernisierung 3.2.4'!$M247&lt;&gt;"",'Modernisierung 3.2.4'!$M247&lt;='Modernisierung 3.2.4'!$U247),'Modernisierung 3.2.4'!$N247=Basisblatt!$A275)=TRUE,"ja","nein"),"")</f>
        <v/>
      </c>
      <c r="Q247" s="157"/>
      <c r="R247" s="102" t="str">
        <f t="shared" si="3"/>
        <v>x2</v>
      </c>
      <c r="S247" s="53"/>
      <c r="T247" s="40"/>
      <c r="U247" s="139" t="str">
        <f>IF(AND($R247="x1",$K247=Basisblatt!$A$85),VLOOKUP('EMob_Segmente 3.2.5_3.2.6'!$F247,Basisblatt!$A$2:$B$5,2,FALSE),"")</f>
        <v/>
      </c>
    </row>
    <row r="248" spans="1:21" ht="15.75" thickBot="1" x14ac:dyDescent="0.3">
      <c r="A248" s="121" t="str">
        <f>IF($R248="x2","",IF($R248="x1",IF(OR($K248=Basisblatt!$A$84,$P248="ja"),"ja","nein"),"N/A"))</f>
        <v/>
      </c>
      <c r="B248" s="40"/>
      <c r="C248" s="79"/>
      <c r="D248" s="80"/>
      <c r="E248" s="80"/>
      <c r="F248" s="81"/>
      <c r="G248" s="81"/>
      <c r="H248" s="81"/>
      <c r="I248" s="92"/>
      <c r="J248" s="43"/>
      <c r="K248" s="106" t="str">
        <f>IF($R248="x1",IF($I248=Basisblatt!$A$60,Basisblatt!$A$85,Basisblatt!$A$84),"")</f>
        <v/>
      </c>
      <c r="L248" s="81"/>
      <c r="M248" s="81"/>
      <c r="N248" s="83"/>
      <c r="O248" s="43"/>
      <c r="P248" s="106" t="str">
        <f>IF(AND($R248="x1",$K248=Basisblatt!$A$85),IF(OR($L248=Basisblatt!$A$38,AND('Modernisierung 3.2.4'!$M248&lt;&gt;"",'Modernisierung 3.2.4'!$M248&lt;='Modernisierung 3.2.4'!$U248),'Modernisierung 3.2.4'!$N248=Basisblatt!$A276)=TRUE,"ja","nein"),"")</f>
        <v/>
      </c>
      <c r="Q248" s="157"/>
      <c r="R248" s="102" t="str">
        <f t="shared" si="3"/>
        <v>x2</v>
      </c>
      <c r="S248" s="53"/>
      <c r="T248" s="40"/>
      <c r="U248" s="139" t="str">
        <f>IF(AND($R248="x1",$K248=Basisblatt!$A$85),VLOOKUP('EMob_Segmente 3.2.5_3.2.6'!$F248,Basisblatt!$A$2:$B$5,2,FALSE),"")</f>
        <v/>
      </c>
    </row>
    <row r="249" spans="1:21" ht="15.75" thickBot="1" x14ac:dyDescent="0.3">
      <c r="A249" s="121" t="str">
        <f>IF($R249="x2","",IF($R249="x1",IF(OR($K249=Basisblatt!$A$84,$P249="ja"),"ja","nein"),"N/A"))</f>
        <v/>
      </c>
      <c r="B249" s="40"/>
      <c r="C249" s="79"/>
      <c r="D249" s="80"/>
      <c r="E249" s="80"/>
      <c r="F249" s="81"/>
      <c r="G249" s="81"/>
      <c r="H249" s="81"/>
      <c r="I249" s="92"/>
      <c r="J249" s="43"/>
      <c r="K249" s="106" t="str">
        <f>IF($R249="x1",IF($I249=Basisblatt!$A$60,Basisblatt!$A$85,Basisblatt!$A$84),"")</f>
        <v/>
      </c>
      <c r="L249" s="81"/>
      <c r="M249" s="81"/>
      <c r="N249" s="83"/>
      <c r="O249" s="43"/>
      <c r="P249" s="106" t="str">
        <f>IF(AND($R249="x1",$K249=Basisblatt!$A$85),IF(OR($L249=Basisblatt!$A$38,AND('Modernisierung 3.2.4'!$M249&lt;&gt;"",'Modernisierung 3.2.4'!$M249&lt;='Modernisierung 3.2.4'!$U249),'Modernisierung 3.2.4'!$N249=Basisblatt!$A277)=TRUE,"ja","nein"),"")</f>
        <v/>
      </c>
      <c r="Q249" s="157"/>
      <c r="R249" s="102" t="str">
        <f t="shared" si="3"/>
        <v>x2</v>
      </c>
      <c r="S249" s="53"/>
      <c r="T249" s="40"/>
      <c r="U249" s="139" t="str">
        <f>IF(AND($R249="x1",$K249=Basisblatt!$A$85),VLOOKUP('EMob_Segmente 3.2.5_3.2.6'!$F249,Basisblatt!$A$2:$B$5,2,FALSE),"")</f>
        <v/>
      </c>
    </row>
    <row r="250" spans="1:21" ht="15.75" thickBot="1" x14ac:dyDescent="0.3">
      <c r="A250" s="121" t="str">
        <f>IF($R250="x2","",IF($R250="x1",IF(OR($K250=Basisblatt!$A$84,$P250="ja"),"ja","nein"),"N/A"))</f>
        <v/>
      </c>
      <c r="B250" s="40"/>
      <c r="C250" s="79"/>
      <c r="D250" s="80"/>
      <c r="E250" s="80"/>
      <c r="F250" s="81"/>
      <c r="G250" s="81"/>
      <c r="H250" s="81"/>
      <c r="I250" s="92"/>
      <c r="J250" s="43"/>
      <c r="K250" s="106" t="str">
        <f>IF($R250="x1",IF($I250=Basisblatt!$A$60,Basisblatt!$A$85,Basisblatt!$A$84),"")</f>
        <v/>
      </c>
      <c r="L250" s="81"/>
      <c r="M250" s="81"/>
      <c r="N250" s="83"/>
      <c r="O250" s="43"/>
      <c r="P250" s="106" t="str">
        <f>IF(AND($R250="x1",$K250=Basisblatt!$A$85),IF(OR($L250=Basisblatt!$A$38,AND('Modernisierung 3.2.4'!$M250&lt;&gt;"",'Modernisierung 3.2.4'!$M250&lt;='Modernisierung 3.2.4'!$U250),'Modernisierung 3.2.4'!$N250=Basisblatt!$A278)=TRUE,"ja","nein"),"")</f>
        <v/>
      </c>
      <c r="Q250" s="157"/>
      <c r="R250" s="102" t="str">
        <f t="shared" si="3"/>
        <v>x2</v>
      </c>
      <c r="S250" s="53"/>
      <c r="T250" s="40"/>
      <c r="U250" s="139" t="str">
        <f>IF(AND($R250="x1",$K250=Basisblatt!$A$85),VLOOKUP('EMob_Segmente 3.2.5_3.2.6'!$F250,Basisblatt!$A$2:$B$5,2,FALSE),"")</f>
        <v/>
      </c>
    </row>
    <row r="251" spans="1:21" ht="15.75" thickBot="1" x14ac:dyDescent="0.3">
      <c r="A251" s="121" t="str">
        <f>IF($R251="x2","",IF($R251="x1",IF(OR($K251=Basisblatt!$A$84,$P251="ja"),"ja","nein"),"N/A"))</f>
        <v/>
      </c>
      <c r="B251" s="40"/>
      <c r="C251" s="79"/>
      <c r="D251" s="80"/>
      <c r="E251" s="80"/>
      <c r="F251" s="81"/>
      <c r="G251" s="81"/>
      <c r="H251" s="81"/>
      <c r="I251" s="92"/>
      <c r="J251" s="43"/>
      <c r="K251" s="106" t="str">
        <f>IF($R251="x1",IF($I251=Basisblatt!$A$60,Basisblatt!$A$85,Basisblatt!$A$84),"")</f>
        <v/>
      </c>
      <c r="L251" s="81"/>
      <c r="M251" s="81"/>
      <c r="N251" s="83"/>
      <c r="O251" s="43"/>
      <c r="P251" s="106" t="str">
        <f>IF(AND($R251="x1",$K251=Basisblatt!$A$85),IF(OR($L251=Basisblatt!$A$38,AND('Modernisierung 3.2.4'!$M251&lt;&gt;"",'Modernisierung 3.2.4'!$M251&lt;='Modernisierung 3.2.4'!$U251),'Modernisierung 3.2.4'!$N251=Basisblatt!$A279)=TRUE,"ja","nein"),"")</f>
        <v/>
      </c>
      <c r="Q251" s="157"/>
      <c r="R251" s="102" t="str">
        <f t="shared" si="3"/>
        <v>x2</v>
      </c>
      <c r="S251" s="53"/>
      <c r="T251" s="40"/>
      <c r="U251" s="139" t="str">
        <f>IF(AND($R251="x1",$K251=Basisblatt!$A$85),VLOOKUP('EMob_Segmente 3.2.5_3.2.6'!$F251,Basisblatt!$A$2:$B$5,2,FALSE),"")</f>
        <v/>
      </c>
    </row>
    <row r="252" spans="1:21" ht="15.75" thickBot="1" x14ac:dyDescent="0.3">
      <c r="A252" s="121" t="str">
        <f>IF($R252="x2","",IF($R252="x1",IF(OR($K252=Basisblatt!$A$84,$P252="ja"),"ja","nein"),"N/A"))</f>
        <v/>
      </c>
      <c r="B252" s="40"/>
      <c r="C252" s="79"/>
      <c r="D252" s="80"/>
      <c r="E252" s="80"/>
      <c r="F252" s="81"/>
      <c r="G252" s="81"/>
      <c r="H252" s="81"/>
      <c r="I252" s="92"/>
      <c r="J252" s="43"/>
      <c r="K252" s="106" t="str">
        <f>IF($R252="x1",IF($I252=Basisblatt!$A$60,Basisblatt!$A$85,Basisblatt!$A$84),"")</f>
        <v/>
      </c>
      <c r="L252" s="81"/>
      <c r="M252" s="81"/>
      <c r="N252" s="83"/>
      <c r="O252" s="43"/>
      <c r="P252" s="106" t="str">
        <f>IF(AND($R252="x1",$K252=Basisblatt!$A$85),IF(OR($L252=Basisblatt!$A$38,AND('Modernisierung 3.2.4'!$M252&lt;&gt;"",'Modernisierung 3.2.4'!$M252&lt;='Modernisierung 3.2.4'!$U252),'Modernisierung 3.2.4'!$N252=Basisblatt!$A280)=TRUE,"ja","nein"),"")</f>
        <v/>
      </c>
      <c r="Q252" s="157"/>
      <c r="R252" s="102" t="str">
        <f t="shared" si="3"/>
        <v>x2</v>
      </c>
      <c r="S252" s="53"/>
      <c r="T252" s="40"/>
      <c r="U252" s="139" t="str">
        <f>IF(AND($R252="x1",$K252=Basisblatt!$A$85),VLOOKUP('EMob_Segmente 3.2.5_3.2.6'!$F252,Basisblatt!$A$2:$B$5,2,FALSE),"")</f>
        <v/>
      </c>
    </row>
    <row r="253" spans="1:21" ht="15.75" thickBot="1" x14ac:dyDescent="0.3">
      <c r="A253" s="121" t="str">
        <f>IF($R253="x2","",IF($R253="x1",IF(OR($K253=Basisblatt!$A$84,$P253="ja"),"ja","nein"),"N/A"))</f>
        <v/>
      </c>
      <c r="B253" s="40"/>
      <c r="C253" s="79"/>
      <c r="D253" s="80"/>
      <c r="E253" s="80"/>
      <c r="F253" s="81"/>
      <c r="G253" s="81"/>
      <c r="H253" s="81"/>
      <c r="I253" s="92"/>
      <c r="J253" s="43"/>
      <c r="K253" s="106" t="str">
        <f>IF($R253="x1",IF($I253=Basisblatt!$A$60,Basisblatt!$A$85,Basisblatt!$A$84),"")</f>
        <v/>
      </c>
      <c r="L253" s="81"/>
      <c r="M253" s="81"/>
      <c r="N253" s="83"/>
      <c r="O253" s="43"/>
      <c r="P253" s="106" t="str">
        <f>IF(AND($R253="x1",$K253=Basisblatt!$A$85),IF(OR($L253=Basisblatt!$A$38,AND('Modernisierung 3.2.4'!$M253&lt;&gt;"",'Modernisierung 3.2.4'!$M253&lt;='Modernisierung 3.2.4'!$U253),'Modernisierung 3.2.4'!$N253=Basisblatt!$A281)=TRUE,"ja","nein"),"")</f>
        <v/>
      </c>
      <c r="Q253" s="157"/>
      <c r="R253" s="102" t="str">
        <f t="shared" si="3"/>
        <v>x2</v>
      </c>
      <c r="S253" s="53"/>
      <c r="T253" s="40"/>
      <c r="U253" s="139" t="str">
        <f>IF(AND($R253="x1",$K253=Basisblatt!$A$85),VLOOKUP('EMob_Segmente 3.2.5_3.2.6'!$F253,Basisblatt!$A$2:$B$5,2,FALSE),"")</f>
        <v/>
      </c>
    </row>
    <row r="254" spans="1:21" ht="15.75" thickBot="1" x14ac:dyDescent="0.3">
      <c r="A254" s="121" t="str">
        <f>IF($R254="x2","",IF($R254="x1",IF(OR($K254=Basisblatt!$A$84,$P254="ja"),"ja","nein"),"N/A"))</f>
        <v/>
      </c>
      <c r="B254" s="40"/>
      <c r="C254" s="79"/>
      <c r="D254" s="80"/>
      <c r="E254" s="80"/>
      <c r="F254" s="81"/>
      <c r="G254" s="81"/>
      <c r="H254" s="81"/>
      <c r="I254" s="92"/>
      <c r="J254" s="43"/>
      <c r="K254" s="106" t="str">
        <f>IF($R254="x1",IF($I254=Basisblatt!$A$60,Basisblatt!$A$85,Basisblatt!$A$84),"")</f>
        <v/>
      </c>
      <c r="L254" s="81"/>
      <c r="M254" s="81"/>
      <c r="N254" s="83"/>
      <c r="O254" s="43"/>
      <c r="P254" s="106" t="str">
        <f>IF(AND($R254="x1",$K254=Basisblatt!$A$85),IF(OR($L254=Basisblatt!$A$38,AND('Modernisierung 3.2.4'!$M254&lt;&gt;"",'Modernisierung 3.2.4'!$M254&lt;='Modernisierung 3.2.4'!$U254),'Modernisierung 3.2.4'!$N254=Basisblatt!$A282)=TRUE,"ja","nein"),"")</f>
        <v/>
      </c>
      <c r="Q254" s="157"/>
      <c r="R254" s="102" t="str">
        <f t="shared" si="3"/>
        <v>x2</v>
      </c>
      <c r="S254" s="53"/>
      <c r="T254" s="40"/>
      <c r="U254" s="139" t="str">
        <f>IF(AND($R254="x1",$K254=Basisblatt!$A$85),VLOOKUP('EMob_Segmente 3.2.5_3.2.6'!$F254,Basisblatt!$A$2:$B$5,2,FALSE),"")</f>
        <v/>
      </c>
    </row>
    <row r="255" spans="1:21" ht="15.75" thickBot="1" x14ac:dyDescent="0.3">
      <c r="A255" s="121" t="str">
        <f>IF($R255="x2","",IF($R255="x1",IF(OR($K255=Basisblatt!$A$84,$P255="ja"),"ja","nein"),"N/A"))</f>
        <v/>
      </c>
      <c r="B255" s="40"/>
      <c r="C255" s="79"/>
      <c r="D255" s="80"/>
      <c r="E255" s="80"/>
      <c r="F255" s="81"/>
      <c r="G255" s="81"/>
      <c r="H255" s="81"/>
      <c r="I255" s="92"/>
      <c r="J255" s="43"/>
      <c r="K255" s="106" t="str">
        <f>IF($R255="x1",IF($I255=Basisblatt!$A$60,Basisblatt!$A$85,Basisblatt!$A$84),"")</f>
        <v/>
      </c>
      <c r="L255" s="81"/>
      <c r="M255" s="81"/>
      <c r="N255" s="83"/>
      <c r="O255" s="43"/>
      <c r="P255" s="106" t="str">
        <f>IF(AND($R255="x1",$K255=Basisblatt!$A$85),IF(OR($L255=Basisblatt!$A$38,AND('Modernisierung 3.2.4'!$M255&lt;&gt;"",'Modernisierung 3.2.4'!$M255&lt;='Modernisierung 3.2.4'!$U255),'Modernisierung 3.2.4'!$N255=Basisblatt!$A283)=TRUE,"ja","nein"),"")</f>
        <v/>
      </c>
      <c r="Q255" s="157"/>
      <c r="R255" s="102" t="str">
        <f t="shared" si="3"/>
        <v>x2</v>
      </c>
      <c r="S255" s="53"/>
      <c r="T255" s="40"/>
      <c r="U255" s="139" t="str">
        <f>IF(AND($R255="x1",$K255=Basisblatt!$A$85),VLOOKUP('EMob_Segmente 3.2.5_3.2.6'!$F255,Basisblatt!$A$2:$B$5,2,FALSE),"")</f>
        <v/>
      </c>
    </row>
    <row r="256" spans="1:21" ht="15.75" thickBot="1" x14ac:dyDescent="0.3">
      <c r="A256" s="121" t="str">
        <f>IF($R256="x2","",IF($R256="x1",IF(OR($K256=Basisblatt!$A$84,$P256="ja"),"ja","nein"),"N/A"))</f>
        <v/>
      </c>
      <c r="B256" s="40"/>
      <c r="C256" s="79"/>
      <c r="D256" s="80"/>
      <c r="E256" s="80"/>
      <c r="F256" s="81"/>
      <c r="G256" s="81"/>
      <c r="H256" s="81"/>
      <c r="I256" s="92"/>
      <c r="J256" s="43"/>
      <c r="K256" s="106" t="str">
        <f>IF($R256="x1",IF($I256=Basisblatt!$A$60,Basisblatt!$A$85,Basisblatt!$A$84),"")</f>
        <v/>
      </c>
      <c r="L256" s="81"/>
      <c r="M256" s="81"/>
      <c r="N256" s="83"/>
      <c r="O256" s="43"/>
      <c r="P256" s="106" t="str">
        <f>IF(AND($R256="x1",$K256=Basisblatt!$A$85),IF(OR($L256=Basisblatt!$A$38,AND('Modernisierung 3.2.4'!$M256&lt;&gt;"",'Modernisierung 3.2.4'!$M256&lt;='Modernisierung 3.2.4'!$U256),'Modernisierung 3.2.4'!$N256=Basisblatt!$A284)=TRUE,"ja","nein"),"")</f>
        <v/>
      </c>
      <c r="Q256" s="157"/>
      <c r="R256" s="102" t="str">
        <f t="shared" si="3"/>
        <v>x2</v>
      </c>
      <c r="S256" s="53"/>
      <c r="T256" s="40"/>
      <c r="U256" s="139" t="str">
        <f>IF(AND($R256="x1",$K256=Basisblatt!$A$85),VLOOKUP('EMob_Segmente 3.2.5_3.2.6'!$F256,Basisblatt!$A$2:$B$5,2,FALSE),"")</f>
        <v/>
      </c>
    </row>
    <row r="257" spans="1:21" ht="15.75" thickBot="1" x14ac:dyDescent="0.3">
      <c r="A257" s="121" t="str">
        <f>IF($R257="x2","",IF($R257="x1",IF(OR($K257=Basisblatt!$A$84,$P257="ja"),"ja","nein"),"N/A"))</f>
        <v/>
      </c>
      <c r="B257" s="40"/>
      <c r="C257" s="79"/>
      <c r="D257" s="80"/>
      <c r="E257" s="80"/>
      <c r="F257" s="81"/>
      <c r="G257" s="81"/>
      <c r="H257" s="81"/>
      <c r="I257" s="92"/>
      <c r="J257" s="43"/>
      <c r="K257" s="106" t="str">
        <f>IF($R257="x1",IF($I257=Basisblatt!$A$60,Basisblatt!$A$85,Basisblatt!$A$84),"")</f>
        <v/>
      </c>
      <c r="L257" s="81"/>
      <c r="M257" s="81"/>
      <c r="N257" s="83"/>
      <c r="O257" s="43"/>
      <c r="P257" s="106" t="str">
        <f>IF(AND($R257="x1",$K257=Basisblatt!$A$85),IF(OR($L257=Basisblatt!$A$38,AND('Modernisierung 3.2.4'!$M257&lt;&gt;"",'Modernisierung 3.2.4'!$M257&lt;='Modernisierung 3.2.4'!$U257),'Modernisierung 3.2.4'!$N257=Basisblatt!$A285)=TRUE,"ja","nein"),"")</f>
        <v/>
      </c>
      <c r="Q257" s="157"/>
      <c r="R257" s="102" t="str">
        <f t="shared" si="3"/>
        <v>x2</v>
      </c>
      <c r="S257" s="53"/>
      <c r="T257" s="40"/>
      <c r="U257" s="139" t="str">
        <f>IF(AND($R257="x1",$K257=Basisblatt!$A$85),VLOOKUP('EMob_Segmente 3.2.5_3.2.6'!$F257,Basisblatt!$A$2:$B$5,2,FALSE),"")</f>
        <v/>
      </c>
    </row>
    <row r="258" spans="1:21" ht="15.75" thickBot="1" x14ac:dyDescent="0.3">
      <c r="A258" s="121" t="str">
        <f>IF($R258="x2","",IF($R258="x1",IF(OR($K258=Basisblatt!$A$84,$P258="ja"),"ja","nein"),"N/A"))</f>
        <v/>
      </c>
      <c r="B258" s="40"/>
      <c r="C258" s="79"/>
      <c r="D258" s="80"/>
      <c r="E258" s="80"/>
      <c r="F258" s="81"/>
      <c r="G258" s="81"/>
      <c r="H258" s="81"/>
      <c r="I258" s="92"/>
      <c r="J258" s="43"/>
      <c r="K258" s="106" t="str">
        <f>IF($R258="x1",IF($I258=Basisblatt!$A$60,Basisblatt!$A$85,Basisblatt!$A$84),"")</f>
        <v/>
      </c>
      <c r="L258" s="81"/>
      <c r="M258" s="81"/>
      <c r="N258" s="83"/>
      <c r="O258" s="43"/>
      <c r="P258" s="106" t="str">
        <f>IF(AND($R258="x1",$K258=Basisblatt!$A$85),IF(OR($L258=Basisblatt!$A$38,AND('Modernisierung 3.2.4'!$M258&lt;&gt;"",'Modernisierung 3.2.4'!$M258&lt;='Modernisierung 3.2.4'!$U258),'Modernisierung 3.2.4'!$N258=Basisblatt!$A286)=TRUE,"ja","nein"),"")</f>
        <v/>
      </c>
      <c r="Q258" s="157"/>
      <c r="R258" s="102" t="str">
        <f t="shared" si="3"/>
        <v>x2</v>
      </c>
      <c r="S258" s="53"/>
      <c r="T258" s="40"/>
      <c r="U258" s="139" t="str">
        <f>IF(AND($R258="x1",$K258=Basisblatt!$A$85),VLOOKUP('EMob_Segmente 3.2.5_3.2.6'!$F258,Basisblatt!$A$2:$B$5,2,FALSE),"")</f>
        <v/>
      </c>
    </row>
    <row r="259" spans="1:21" ht="15.75" thickBot="1" x14ac:dyDescent="0.3">
      <c r="A259" s="121" t="str">
        <f>IF($R259="x2","",IF($R259="x1",IF(OR($K259=Basisblatt!$A$84,$P259="ja"),"ja","nein"),"N/A"))</f>
        <v/>
      </c>
      <c r="B259" s="40"/>
      <c r="C259" s="79"/>
      <c r="D259" s="80"/>
      <c r="E259" s="80"/>
      <c r="F259" s="81"/>
      <c r="G259" s="81"/>
      <c r="H259" s="81"/>
      <c r="I259" s="92"/>
      <c r="J259" s="43"/>
      <c r="K259" s="106" t="str">
        <f>IF($R259="x1",IF($I259=Basisblatt!$A$60,Basisblatt!$A$85,Basisblatt!$A$84),"")</f>
        <v/>
      </c>
      <c r="L259" s="81"/>
      <c r="M259" s="81"/>
      <c r="N259" s="83"/>
      <c r="O259" s="43"/>
      <c r="P259" s="106" t="str">
        <f>IF(AND($R259="x1",$K259=Basisblatt!$A$85),IF(OR($L259=Basisblatt!$A$38,AND('Modernisierung 3.2.4'!$M259&lt;&gt;"",'Modernisierung 3.2.4'!$M259&lt;='Modernisierung 3.2.4'!$U259),'Modernisierung 3.2.4'!$N259=Basisblatt!$A287)=TRUE,"ja","nein"),"")</f>
        <v/>
      </c>
      <c r="Q259" s="157"/>
      <c r="R259" s="102" t="str">
        <f t="shared" si="3"/>
        <v>x2</v>
      </c>
      <c r="S259" s="53"/>
      <c r="T259" s="40"/>
      <c r="U259" s="139" t="str">
        <f>IF(AND($R259="x1",$K259=Basisblatt!$A$85),VLOOKUP('EMob_Segmente 3.2.5_3.2.6'!$F259,Basisblatt!$A$2:$B$5,2,FALSE),"")</f>
        <v/>
      </c>
    </row>
    <row r="260" spans="1:21" ht="15.75" thickBot="1" x14ac:dyDescent="0.3">
      <c r="A260" s="121" t="str">
        <f>IF($R260="x2","",IF($R260="x1",IF(OR($K260=Basisblatt!$A$84,$P260="ja"),"ja","nein"),"N/A"))</f>
        <v/>
      </c>
      <c r="B260" s="40"/>
      <c r="C260" s="79"/>
      <c r="D260" s="80"/>
      <c r="E260" s="80"/>
      <c r="F260" s="81"/>
      <c r="G260" s="81"/>
      <c r="H260" s="81"/>
      <c r="I260" s="92"/>
      <c r="J260" s="43"/>
      <c r="K260" s="106" t="str">
        <f>IF($R260="x1",IF($I260=Basisblatt!$A$60,Basisblatt!$A$85,Basisblatt!$A$84),"")</f>
        <v/>
      </c>
      <c r="L260" s="81"/>
      <c r="M260" s="81"/>
      <c r="N260" s="83"/>
      <c r="O260" s="43"/>
      <c r="P260" s="106" t="str">
        <f>IF(AND($R260="x1",$K260=Basisblatt!$A$85),IF(OR($L260=Basisblatt!$A$38,AND('Modernisierung 3.2.4'!$M260&lt;&gt;"",'Modernisierung 3.2.4'!$M260&lt;='Modernisierung 3.2.4'!$U260),'Modernisierung 3.2.4'!$N260=Basisblatt!$A288)=TRUE,"ja","nein"),"")</f>
        <v/>
      </c>
      <c r="Q260" s="157"/>
      <c r="R260" s="102" t="str">
        <f t="shared" si="3"/>
        <v>x2</v>
      </c>
      <c r="S260" s="53"/>
      <c r="T260" s="40"/>
      <c r="U260" s="139" t="str">
        <f>IF(AND($R260="x1",$K260=Basisblatt!$A$85),VLOOKUP('EMob_Segmente 3.2.5_3.2.6'!$F260,Basisblatt!$A$2:$B$5,2,FALSE),"")</f>
        <v/>
      </c>
    </row>
    <row r="261" spans="1:21" ht="15.75" thickBot="1" x14ac:dyDescent="0.3">
      <c r="A261" s="121" t="str">
        <f>IF($R261="x2","",IF($R261="x1",IF(OR($K261=Basisblatt!$A$84,$P261="ja"),"ja","nein"),"N/A"))</f>
        <v/>
      </c>
      <c r="B261" s="40"/>
      <c r="C261" s="79"/>
      <c r="D261" s="80"/>
      <c r="E261" s="80"/>
      <c r="F261" s="81"/>
      <c r="G261" s="81"/>
      <c r="H261" s="81"/>
      <c r="I261" s="92"/>
      <c r="J261" s="43"/>
      <c r="K261" s="106" t="str">
        <f>IF($R261="x1",IF($I261=Basisblatt!$A$60,Basisblatt!$A$85,Basisblatt!$A$84),"")</f>
        <v/>
      </c>
      <c r="L261" s="81"/>
      <c r="M261" s="81"/>
      <c r="N261" s="83"/>
      <c r="O261" s="43"/>
      <c r="P261" s="106" t="str">
        <f>IF(AND($R261="x1",$K261=Basisblatt!$A$85),IF(OR($L261=Basisblatt!$A$38,AND('Modernisierung 3.2.4'!$M261&lt;&gt;"",'Modernisierung 3.2.4'!$M261&lt;='Modernisierung 3.2.4'!$U261),'Modernisierung 3.2.4'!$N261=Basisblatt!$A289)=TRUE,"ja","nein"),"")</f>
        <v/>
      </c>
      <c r="Q261" s="157"/>
      <c r="R261" s="102" t="str">
        <f t="shared" si="3"/>
        <v>x2</v>
      </c>
      <c r="S261" s="53"/>
      <c r="T261" s="40"/>
      <c r="U261" s="139" t="str">
        <f>IF(AND($R261="x1",$K261=Basisblatt!$A$85),VLOOKUP('EMob_Segmente 3.2.5_3.2.6'!$F261,Basisblatt!$A$2:$B$5,2,FALSE),"")</f>
        <v/>
      </c>
    </row>
    <row r="262" spans="1:21" ht="15.75" thickBot="1" x14ac:dyDescent="0.3">
      <c r="A262" s="121" t="str">
        <f>IF($R262="x2","",IF($R262="x1",IF(OR($K262=Basisblatt!$A$84,$P262="ja"),"ja","nein"),"N/A"))</f>
        <v/>
      </c>
      <c r="B262" s="40"/>
      <c r="C262" s="79"/>
      <c r="D262" s="80"/>
      <c r="E262" s="80"/>
      <c r="F262" s="81"/>
      <c r="G262" s="81"/>
      <c r="H262" s="81"/>
      <c r="I262" s="92"/>
      <c r="J262" s="43"/>
      <c r="K262" s="106" t="str">
        <f>IF($R262="x1",IF($I262=Basisblatt!$A$60,Basisblatt!$A$85,Basisblatt!$A$84),"")</f>
        <v/>
      </c>
      <c r="L262" s="81"/>
      <c r="M262" s="81"/>
      <c r="N262" s="83"/>
      <c r="O262" s="43"/>
      <c r="P262" s="106" t="str">
        <f>IF(AND($R262="x1",$K262=Basisblatt!$A$85),IF(OR($L262=Basisblatt!$A$38,AND('Modernisierung 3.2.4'!$M262&lt;&gt;"",'Modernisierung 3.2.4'!$M262&lt;='Modernisierung 3.2.4'!$U262),'Modernisierung 3.2.4'!$N262=Basisblatt!$A290)=TRUE,"ja","nein"),"")</f>
        <v/>
      </c>
      <c r="Q262" s="157"/>
      <c r="R262" s="102" t="str">
        <f t="shared" si="3"/>
        <v>x2</v>
      </c>
      <c r="S262" s="53"/>
      <c r="T262" s="40"/>
      <c r="U262" s="139" t="str">
        <f>IF(AND($R262="x1",$K262=Basisblatt!$A$85),VLOOKUP('EMob_Segmente 3.2.5_3.2.6'!$F262,Basisblatt!$A$2:$B$5,2,FALSE),"")</f>
        <v/>
      </c>
    </row>
    <row r="263" spans="1:21" ht="15.75" thickBot="1" x14ac:dyDescent="0.3">
      <c r="A263" s="121" t="str">
        <f>IF($R263="x2","",IF($R263="x1",IF(OR($K263=Basisblatt!$A$84,$P263="ja"),"ja","nein"),"N/A"))</f>
        <v/>
      </c>
      <c r="B263" s="40"/>
      <c r="C263" s="79"/>
      <c r="D263" s="80"/>
      <c r="E263" s="80"/>
      <c r="F263" s="81"/>
      <c r="G263" s="81"/>
      <c r="H263" s="81"/>
      <c r="I263" s="92"/>
      <c r="J263" s="43"/>
      <c r="K263" s="106" t="str">
        <f>IF($R263="x1",IF($I263=Basisblatt!$A$60,Basisblatt!$A$85,Basisblatt!$A$84),"")</f>
        <v/>
      </c>
      <c r="L263" s="81"/>
      <c r="M263" s="81"/>
      <c r="N263" s="83"/>
      <c r="O263" s="43"/>
      <c r="P263" s="106" t="str">
        <f>IF(AND($R263="x1",$K263=Basisblatt!$A$85),IF(OR($L263=Basisblatt!$A$38,AND('Modernisierung 3.2.4'!$M263&lt;&gt;"",'Modernisierung 3.2.4'!$M263&lt;='Modernisierung 3.2.4'!$U263),'Modernisierung 3.2.4'!$N263=Basisblatt!$A291)=TRUE,"ja","nein"),"")</f>
        <v/>
      </c>
      <c r="Q263" s="157"/>
      <c r="R263" s="102" t="str">
        <f t="shared" si="3"/>
        <v>x2</v>
      </c>
      <c r="S263" s="53"/>
      <c r="T263" s="40"/>
      <c r="U263" s="139" t="str">
        <f>IF(AND($R263="x1",$K263=Basisblatt!$A$85),VLOOKUP('EMob_Segmente 3.2.5_3.2.6'!$F263,Basisblatt!$A$2:$B$5,2,FALSE),"")</f>
        <v/>
      </c>
    </row>
    <row r="264" spans="1:21" ht="15.75" thickBot="1" x14ac:dyDescent="0.3">
      <c r="A264" s="121" t="str">
        <f>IF($R264="x2","",IF($R264="x1",IF(OR($K264=Basisblatt!$A$84,$P264="ja"),"ja","nein"),"N/A"))</f>
        <v/>
      </c>
      <c r="B264" s="40"/>
      <c r="C264" s="79"/>
      <c r="D264" s="80"/>
      <c r="E264" s="80"/>
      <c r="F264" s="81"/>
      <c r="G264" s="81"/>
      <c r="H264" s="81"/>
      <c r="I264" s="92"/>
      <c r="J264" s="43"/>
      <c r="K264" s="106" t="str">
        <f>IF($R264="x1",IF($I264=Basisblatt!$A$60,Basisblatt!$A$85,Basisblatt!$A$84),"")</f>
        <v/>
      </c>
      <c r="L264" s="81"/>
      <c r="M264" s="81"/>
      <c r="N264" s="83"/>
      <c r="O264" s="43"/>
      <c r="P264" s="106" t="str">
        <f>IF(AND($R264="x1",$K264=Basisblatt!$A$85),IF(OR($L264=Basisblatt!$A$38,AND('Modernisierung 3.2.4'!$M264&lt;&gt;"",'Modernisierung 3.2.4'!$M264&lt;='Modernisierung 3.2.4'!$U264),'Modernisierung 3.2.4'!$N264=Basisblatt!$A292)=TRUE,"ja","nein"),"")</f>
        <v/>
      </c>
      <c r="Q264" s="157"/>
      <c r="R264" s="102" t="str">
        <f t="shared" si="3"/>
        <v>x2</v>
      </c>
      <c r="S264" s="53"/>
      <c r="T264" s="40"/>
      <c r="U264" s="139" t="str">
        <f>IF(AND($R264="x1",$K264=Basisblatt!$A$85),VLOOKUP('EMob_Segmente 3.2.5_3.2.6'!$F264,Basisblatt!$A$2:$B$5,2,FALSE),"")</f>
        <v/>
      </c>
    </row>
    <row r="265" spans="1:21" ht="15.75" thickBot="1" x14ac:dyDescent="0.3">
      <c r="A265" s="121" t="str">
        <f>IF($R265="x2","",IF($R265="x1",IF(OR($K265=Basisblatt!$A$84,$P265="ja"),"ja","nein"),"N/A"))</f>
        <v/>
      </c>
      <c r="B265" s="40"/>
      <c r="C265" s="79"/>
      <c r="D265" s="80"/>
      <c r="E265" s="80"/>
      <c r="F265" s="81"/>
      <c r="G265" s="81"/>
      <c r="H265" s="81"/>
      <c r="I265" s="92"/>
      <c r="J265" s="43"/>
      <c r="K265" s="106" t="str">
        <f>IF($R265="x1",IF($I265=Basisblatt!$A$60,Basisblatt!$A$85,Basisblatt!$A$84),"")</f>
        <v/>
      </c>
      <c r="L265" s="81"/>
      <c r="M265" s="81"/>
      <c r="N265" s="83"/>
      <c r="O265" s="43"/>
      <c r="P265" s="106" t="str">
        <f>IF(AND($R265="x1",$K265=Basisblatt!$A$85),IF(OR($L265=Basisblatt!$A$38,AND('Modernisierung 3.2.4'!$M265&lt;&gt;"",'Modernisierung 3.2.4'!$M265&lt;='Modernisierung 3.2.4'!$U265),'Modernisierung 3.2.4'!$N265=Basisblatt!$A293)=TRUE,"ja","nein"),"")</f>
        <v/>
      </c>
      <c r="Q265" s="157"/>
      <c r="R265" s="102" t="str">
        <f t="shared" si="3"/>
        <v>x2</v>
      </c>
      <c r="S265" s="53"/>
      <c r="T265" s="40"/>
      <c r="U265" s="139" t="str">
        <f>IF(AND($R265="x1",$K265=Basisblatt!$A$85),VLOOKUP('EMob_Segmente 3.2.5_3.2.6'!$F265,Basisblatt!$A$2:$B$5,2,FALSE),"")</f>
        <v/>
      </c>
    </row>
    <row r="266" spans="1:21" ht="15.75" thickBot="1" x14ac:dyDescent="0.3">
      <c r="A266" s="121" t="str">
        <f>IF($R266="x2","",IF($R266="x1",IF(OR($K266=Basisblatt!$A$84,$P266="ja"),"ja","nein"),"N/A"))</f>
        <v/>
      </c>
      <c r="B266" s="40"/>
      <c r="C266" s="79"/>
      <c r="D266" s="80"/>
      <c r="E266" s="80"/>
      <c r="F266" s="81"/>
      <c r="G266" s="81"/>
      <c r="H266" s="81"/>
      <c r="I266" s="92"/>
      <c r="J266" s="43"/>
      <c r="K266" s="106" t="str">
        <f>IF($R266="x1",IF($I266=Basisblatt!$A$60,Basisblatt!$A$85,Basisblatt!$A$84),"")</f>
        <v/>
      </c>
      <c r="L266" s="81"/>
      <c r="M266" s="81"/>
      <c r="N266" s="83"/>
      <c r="O266" s="43"/>
      <c r="P266" s="106" t="str">
        <f>IF(AND($R266="x1",$K266=Basisblatt!$A$85),IF(OR($L266=Basisblatt!$A$38,AND('Modernisierung 3.2.4'!$M266&lt;&gt;"",'Modernisierung 3.2.4'!$M266&lt;='Modernisierung 3.2.4'!$U266),'Modernisierung 3.2.4'!$N266=Basisblatt!$A294)=TRUE,"ja","nein"),"")</f>
        <v/>
      </c>
      <c r="Q266" s="157"/>
      <c r="R266" s="102" t="str">
        <f t="shared" si="3"/>
        <v>x2</v>
      </c>
      <c r="S266" s="53"/>
      <c r="T266" s="40"/>
      <c r="U266" s="139" t="str">
        <f>IF(AND($R266="x1",$K266=Basisblatt!$A$85),VLOOKUP('EMob_Segmente 3.2.5_3.2.6'!$F266,Basisblatt!$A$2:$B$5,2,FALSE),"")</f>
        <v/>
      </c>
    </row>
    <row r="267" spans="1:21" ht="15.75" thickBot="1" x14ac:dyDescent="0.3">
      <c r="A267" s="121" t="str">
        <f>IF($R267="x2","",IF($R267="x1",IF(OR($K267=Basisblatt!$A$84,$P267="ja"),"ja","nein"),"N/A"))</f>
        <v/>
      </c>
      <c r="B267" s="40"/>
      <c r="C267" s="79"/>
      <c r="D267" s="80"/>
      <c r="E267" s="80"/>
      <c r="F267" s="81"/>
      <c r="G267" s="81"/>
      <c r="H267" s="81"/>
      <c r="I267" s="92"/>
      <c r="J267" s="43"/>
      <c r="K267" s="106" t="str">
        <f>IF($R267="x1",IF($I267=Basisblatt!$A$60,Basisblatt!$A$85,Basisblatt!$A$84),"")</f>
        <v/>
      </c>
      <c r="L267" s="81"/>
      <c r="M267" s="81"/>
      <c r="N267" s="83"/>
      <c r="O267" s="43"/>
      <c r="P267" s="106" t="str">
        <f>IF(AND($R267="x1",$K267=Basisblatt!$A$85),IF(OR($L267=Basisblatt!$A$38,AND('Modernisierung 3.2.4'!$M267&lt;&gt;"",'Modernisierung 3.2.4'!$M267&lt;='Modernisierung 3.2.4'!$U267),'Modernisierung 3.2.4'!$N267=Basisblatt!$A295)=TRUE,"ja","nein"),"")</f>
        <v/>
      </c>
      <c r="Q267" s="157"/>
      <c r="R267" s="102" t="str">
        <f t="shared" si="3"/>
        <v>x2</v>
      </c>
      <c r="S267" s="53"/>
      <c r="T267" s="40"/>
      <c r="U267" s="139" t="str">
        <f>IF(AND($R267="x1",$K267=Basisblatt!$A$85),VLOOKUP('EMob_Segmente 3.2.5_3.2.6'!$F267,Basisblatt!$A$2:$B$5,2,FALSE),"")</f>
        <v/>
      </c>
    </row>
    <row r="268" spans="1:21" ht="15.75" thickBot="1" x14ac:dyDescent="0.3">
      <c r="A268" s="121" t="str">
        <f>IF($R268="x2","",IF($R268="x1",IF(OR($K268=Basisblatt!$A$84,$P268="ja"),"ja","nein"),"N/A"))</f>
        <v/>
      </c>
      <c r="B268" s="40"/>
      <c r="C268" s="79"/>
      <c r="D268" s="80"/>
      <c r="E268" s="80"/>
      <c r="F268" s="81"/>
      <c r="G268" s="81"/>
      <c r="H268" s="81"/>
      <c r="I268" s="92"/>
      <c r="J268" s="43"/>
      <c r="K268" s="106" t="str">
        <f>IF($R268="x1",IF($I268=Basisblatt!$A$60,Basisblatt!$A$85,Basisblatt!$A$84),"")</f>
        <v/>
      </c>
      <c r="L268" s="81"/>
      <c r="M268" s="81"/>
      <c r="N268" s="83"/>
      <c r="O268" s="43"/>
      <c r="P268" s="106" t="str">
        <f>IF(AND($R268="x1",$K268=Basisblatt!$A$85),IF(OR($L268=Basisblatt!$A$38,AND('Modernisierung 3.2.4'!$M268&lt;&gt;"",'Modernisierung 3.2.4'!$M268&lt;='Modernisierung 3.2.4'!$U268),'Modernisierung 3.2.4'!$N268=Basisblatt!$A296)=TRUE,"ja","nein"),"")</f>
        <v/>
      </c>
      <c r="Q268" s="157"/>
      <c r="R268" s="102" t="str">
        <f t="shared" si="3"/>
        <v>x2</v>
      </c>
      <c r="S268" s="53"/>
      <c r="T268" s="40"/>
      <c r="U268" s="139" t="str">
        <f>IF(AND($R268="x1",$K268=Basisblatt!$A$85),VLOOKUP('EMob_Segmente 3.2.5_3.2.6'!$F268,Basisblatt!$A$2:$B$5,2,FALSE),"")</f>
        <v/>
      </c>
    </row>
    <row r="269" spans="1:21" ht="15.75" thickBot="1" x14ac:dyDescent="0.3">
      <c r="A269" s="121" t="str">
        <f>IF($R269="x2","",IF($R269="x1",IF(OR($K269=Basisblatt!$A$84,$P269="ja"),"ja","nein"),"N/A"))</f>
        <v/>
      </c>
      <c r="B269" s="40"/>
      <c r="C269" s="79"/>
      <c r="D269" s="80"/>
      <c r="E269" s="80"/>
      <c r="F269" s="81"/>
      <c r="G269" s="81"/>
      <c r="H269" s="81"/>
      <c r="I269" s="92"/>
      <c r="J269" s="43"/>
      <c r="K269" s="106" t="str">
        <f>IF($R269="x1",IF($I269=Basisblatt!$A$60,Basisblatt!$A$85,Basisblatt!$A$84),"")</f>
        <v/>
      </c>
      <c r="L269" s="81"/>
      <c r="M269" s="81"/>
      <c r="N269" s="83"/>
      <c r="O269" s="43"/>
      <c r="P269" s="106" t="str">
        <f>IF(AND($R269="x1",$K269=Basisblatt!$A$85),IF(OR($L269=Basisblatt!$A$38,AND('Modernisierung 3.2.4'!$M269&lt;&gt;"",'Modernisierung 3.2.4'!$M269&lt;='Modernisierung 3.2.4'!$U269),'Modernisierung 3.2.4'!$N269=Basisblatt!$A297)=TRUE,"ja","nein"),"")</f>
        <v/>
      </c>
      <c r="Q269" s="157"/>
      <c r="R269" s="102" t="str">
        <f t="shared" si="3"/>
        <v>x2</v>
      </c>
      <c r="S269" s="53"/>
      <c r="T269" s="40"/>
      <c r="U269" s="139" t="str">
        <f>IF(AND($R269="x1",$K269=Basisblatt!$A$85),VLOOKUP('EMob_Segmente 3.2.5_3.2.6'!$F269,Basisblatt!$A$2:$B$5,2,FALSE),"")</f>
        <v/>
      </c>
    </row>
    <row r="270" spans="1:21" ht="15.75" thickBot="1" x14ac:dyDescent="0.3">
      <c r="A270" s="121" t="str">
        <f>IF($R270="x2","",IF($R270="x1",IF(OR($K270=Basisblatt!$A$84,$P270="ja"),"ja","nein"),"N/A"))</f>
        <v/>
      </c>
      <c r="B270" s="40"/>
      <c r="C270" s="79"/>
      <c r="D270" s="80"/>
      <c r="E270" s="80"/>
      <c r="F270" s="81"/>
      <c r="G270" s="81"/>
      <c r="H270" s="81"/>
      <c r="I270" s="92"/>
      <c r="J270" s="43"/>
      <c r="K270" s="106" t="str">
        <f>IF($R270="x1",IF($I270=Basisblatt!$A$60,Basisblatt!$A$85,Basisblatt!$A$84),"")</f>
        <v/>
      </c>
      <c r="L270" s="81"/>
      <c r="M270" s="81"/>
      <c r="N270" s="83"/>
      <c r="O270" s="43"/>
      <c r="P270" s="106" t="str">
        <f>IF(AND($R270="x1",$K270=Basisblatt!$A$85),IF(OR($L270=Basisblatt!$A$38,AND('Modernisierung 3.2.4'!$M270&lt;&gt;"",'Modernisierung 3.2.4'!$M270&lt;='Modernisierung 3.2.4'!$U270),'Modernisierung 3.2.4'!$N270=Basisblatt!$A298)=TRUE,"ja","nein"),"")</f>
        <v/>
      </c>
      <c r="Q270" s="157"/>
      <c r="R270" s="102" t="str">
        <f t="shared" si="3"/>
        <v>x2</v>
      </c>
      <c r="S270" s="53"/>
      <c r="T270" s="40"/>
      <c r="U270" s="139" t="str">
        <f>IF(AND($R270="x1",$K270=Basisblatt!$A$85),VLOOKUP('EMob_Segmente 3.2.5_3.2.6'!$F270,Basisblatt!$A$2:$B$5,2,FALSE),"")</f>
        <v/>
      </c>
    </row>
    <row r="271" spans="1:21" ht="15.75" thickBot="1" x14ac:dyDescent="0.3">
      <c r="A271" s="121" t="str">
        <f>IF($R271="x2","",IF($R271="x1",IF(OR($K271=Basisblatt!$A$84,$P271="ja"),"ja","nein"),"N/A"))</f>
        <v/>
      </c>
      <c r="B271" s="40"/>
      <c r="C271" s="79"/>
      <c r="D271" s="80"/>
      <c r="E271" s="80"/>
      <c r="F271" s="81"/>
      <c r="G271" s="81"/>
      <c r="H271" s="81"/>
      <c r="I271" s="92"/>
      <c r="J271" s="43"/>
      <c r="K271" s="106" t="str">
        <f>IF($R271="x1",IF($I271=Basisblatt!$A$60,Basisblatt!$A$85,Basisblatt!$A$84),"")</f>
        <v/>
      </c>
      <c r="L271" s="81"/>
      <c r="M271" s="81"/>
      <c r="N271" s="83"/>
      <c r="O271" s="43"/>
      <c r="P271" s="106" t="str">
        <f>IF(AND($R271="x1",$K271=Basisblatt!$A$85),IF(OR($L271=Basisblatt!$A$38,AND('Modernisierung 3.2.4'!$M271&lt;&gt;"",'Modernisierung 3.2.4'!$M271&lt;='Modernisierung 3.2.4'!$U271),'Modernisierung 3.2.4'!$N271=Basisblatt!$A299)=TRUE,"ja","nein"),"")</f>
        <v/>
      </c>
      <c r="Q271" s="157"/>
      <c r="R271" s="102" t="str">
        <f t="shared" si="3"/>
        <v>x2</v>
      </c>
      <c r="S271" s="53"/>
      <c r="T271" s="40"/>
      <c r="U271" s="139" t="str">
        <f>IF(AND($R271="x1",$K271=Basisblatt!$A$85),VLOOKUP('EMob_Segmente 3.2.5_3.2.6'!$F271,Basisblatt!$A$2:$B$5,2,FALSE),"")</f>
        <v/>
      </c>
    </row>
    <row r="272" spans="1:21" ht="15.75" thickBot="1" x14ac:dyDescent="0.3">
      <c r="A272" s="121" t="str">
        <f>IF($R272="x2","",IF($R272="x1",IF(OR($K272=Basisblatt!$A$84,$P272="ja"),"ja","nein"),"N/A"))</f>
        <v/>
      </c>
      <c r="B272" s="40"/>
      <c r="C272" s="79"/>
      <c r="D272" s="80"/>
      <c r="E272" s="80"/>
      <c r="F272" s="81"/>
      <c r="G272" s="81"/>
      <c r="H272" s="81"/>
      <c r="I272" s="92"/>
      <c r="J272" s="43"/>
      <c r="K272" s="106" t="str">
        <f>IF($R272="x1",IF($I272=Basisblatt!$A$60,Basisblatt!$A$85,Basisblatt!$A$84),"")</f>
        <v/>
      </c>
      <c r="L272" s="81"/>
      <c r="M272" s="81"/>
      <c r="N272" s="83"/>
      <c r="O272" s="43"/>
      <c r="P272" s="106" t="str">
        <f>IF(AND($R272="x1",$K272=Basisblatt!$A$85),IF(OR($L272=Basisblatt!$A$38,AND('Modernisierung 3.2.4'!$M272&lt;&gt;"",'Modernisierung 3.2.4'!$M272&lt;='Modernisierung 3.2.4'!$U272),'Modernisierung 3.2.4'!$N272=Basisblatt!$A300)=TRUE,"ja","nein"),"")</f>
        <v/>
      </c>
      <c r="Q272" s="157"/>
      <c r="R272" s="102" t="str">
        <f t="shared" si="3"/>
        <v>x2</v>
      </c>
      <c r="S272" s="53"/>
      <c r="T272" s="40"/>
      <c r="U272" s="139" t="str">
        <f>IF(AND($R272="x1",$K272=Basisblatt!$A$85),VLOOKUP('EMob_Segmente 3.2.5_3.2.6'!$F272,Basisblatt!$A$2:$B$5,2,FALSE),"")</f>
        <v/>
      </c>
    </row>
    <row r="273" spans="1:21" ht="15.75" thickBot="1" x14ac:dyDescent="0.3">
      <c r="A273" s="121" t="str">
        <f>IF($R273="x2","",IF($R273="x1",IF(OR($K273=Basisblatt!$A$84,$P273="ja"),"ja","nein"),"N/A"))</f>
        <v/>
      </c>
      <c r="B273" s="40"/>
      <c r="C273" s="79"/>
      <c r="D273" s="80"/>
      <c r="E273" s="80"/>
      <c r="F273" s="81"/>
      <c r="G273" s="81"/>
      <c r="H273" s="81"/>
      <c r="I273" s="92"/>
      <c r="J273" s="43"/>
      <c r="K273" s="106" t="str">
        <f>IF($R273="x1",IF($I273=Basisblatt!$A$60,Basisblatt!$A$85,Basisblatt!$A$84),"")</f>
        <v/>
      </c>
      <c r="L273" s="81"/>
      <c r="M273" s="81"/>
      <c r="N273" s="83"/>
      <c r="O273" s="43"/>
      <c r="P273" s="106" t="str">
        <f>IF(AND($R273="x1",$K273=Basisblatt!$A$85),IF(OR($L273=Basisblatt!$A$38,AND('Modernisierung 3.2.4'!$M273&lt;&gt;"",'Modernisierung 3.2.4'!$M273&lt;='Modernisierung 3.2.4'!$U273),'Modernisierung 3.2.4'!$N273=Basisblatt!$A301)=TRUE,"ja","nein"),"")</f>
        <v/>
      </c>
      <c r="Q273" s="157"/>
      <c r="R273" s="102" t="str">
        <f t="shared" ref="R273:R336" si="4">IF(COUNTA($C273:$I273)=7,"x1",IF(COUNTA($C273:$I273)=0,"x2","o"))</f>
        <v>x2</v>
      </c>
      <c r="S273" s="53"/>
      <c r="T273" s="40"/>
      <c r="U273" s="139" t="str">
        <f>IF(AND($R273="x1",$K273=Basisblatt!$A$85),VLOOKUP('EMob_Segmente 3.2.5_3.2.6'!$F273,Basisblatt!$A$2:$B$5,2,FALSE),"")</f>
        <v/>
      </c>
    </row>
    <row r="274" spans="1:21" ht="15.75" thickBot="1" x14ac:dyDescent="0.3">
      <c r="A274" s="121" t="str">
        <f>IF($R274="x2","",IF($R274="x1",IF(OR($K274=Basisblatt!$A$84,$P274="ja"),"ja","nein"),"N/A"))</f>
        <v/>
      </c>
      <c r="B274" s="40"/>
      <c r="C274" s="79"/>
      <c r="D274" s="80"/>
      <c r="E274" s="80"/>
      <c r="F274" s="81"/>
      <c r="G274" s="81"/>
      <c r="H274" s="81"/>
      <c r="I274" s="92"/>
      <c r="J274" s="43"/>
      <c r="K274" s="106" t="str">
        <f>IF($R274="x1",IF($I274=Basisblatt!$A$60,Basisblatt!$A$85,Basisblatt!$A$84),"")</f>
        <v/>
      </c>
      <c r="L274" s="81"/>
      <c r="M274" s="81"/>
      <c r="N274" s="83"/>
      <c r="O274" s="43"/>
      <c r="P274" s="106" t="str">
        <f>IF(AND($R274="x1",$K274=Basisblatt!$A$85),IF(OR($L274=Basisblatt!$A$38,AND('Modernisierung 3.2.4'!$M274&lt;&gt;"",'Modernisierung 3.2.4'!$M274&lt;='Modernisierung 3.2.4'!$U274),'Modernisierung 3.2.4'!$N274=Basisblatt!$A302)=TRUE,"ja","nein"),"")</f>
        <v/>
      </c>
      <c r="Q274" s="157"/>
      <c r="R274" s="102" t="str">
        <f t="shared" si="4"/>
        <v>x2</v>
      </c>
      <c r="S274" s="53"/>
      <c r="T274" s="40"/>
      <c r="U274" s="139" t="str">
        <f>IF(AND($R274="x1",$K274=Basisblatt!$A$85),VLOOKUP('EMob_Segmente 3.2.5_3.2.6'!$F274,Basisblatt!$A$2:$B$5,2,FALSE),"")</f>
        <v/>
      </c>
    </row>
    <row r="275" spans="1:21" ht="15.75" thickBot="1" x14ac:dyDescent="0.3">
      <c r="A275" s="121" t="str">
        <f>IF($R275="x2","",IF($R275="x1",IF(OR($K275=Basisblatt!$A$84,$P275="ja"),"ja","nein"),"N/A"))</f>
        <v/>
      </c>
      <c r="B275" s="40"/>
      <c r="C275" s="79"/>
      <c r="D275" s="80"/>
      <c r="E275" s="80"/>
      <c r="F275" s="81"/>
      <c r="G275" s="81"/>
      <c r="H275" s="81"/>
      <c r="I275" s="92"/>
      <c r="J275" s="43"/>
      <c r="K275" s="106" t="str">
        <f>IF($R275="x1",IF($I275=Basisblatt!$A$60,Basisblatt!$A$85,Basisblatt!$A$84),"")</f>
        <v/>
      </c>
      <c r="L275" s="81"/>
      <c r="M275" s="81"/>
      <c r="N275" s="83"/>
      <c r="O275" s="43"/>
      <c r="P275" s="106" t="str">
        <f>IF(AND($R275="x1",$K275=Basisblatt!$A$85),IF(OR($L275=Basisblatt!$A$38,AND('Modernisierung 3.2.4'!$M275&lt;&gt;"",'Modernisierung 3.2.4'!$M275&lt;='Modernisierung 3.2.4'!$U275),'Modernisierung 3.2.4'!$N275=Basisblatt!$A303)=TRUE,"ja","nein"),"")</f>
        <v/>
      </c>
      <c r="Q275" s="157"/>
      <c r="R275" s="102" t="str">
        <f t="shared" si="4"/>
        <v>x2</v>
      </c>
      <c r="S275" s="53"/>
      <c r="T275" s="40"/>
      <c r="U275" s="139" t="str">
        <f>IF(AND($R275="x1",$K275=Basisblatt!$A$85),VLOOKUP('EMob_Segmente 3.2.5_3.2.6'!$F275,Basisblatt!$A$2:$B$5,2,FALSE),"")</f>
        <v/>
      </c>
    </row>
    <row r="276" spans="1:21" ht="15.75" thickBot="1" x14ac:dyDescent="0.3">
      <c r="A276" s="121" t="str">
        <f>IF($R276="x2","",IF($R276="x1",IF(OR($K276=Basisblatt!$A$84,$P276="ja"),"ja","nein"),"N/A"))</f>
        <v/>
      </c>
      <c r="B276" s="40"/>
      <c r="C276" s="79"/>
      <c r="D276" s="80"/>
      <c r="E276" s="80"/>
      <c r="F276" s="81"/>
      <c r="G276" s="81"/>
      <c r="H276" s="81"/>
      <c r="I276" s="92"/>
      <c r="J276" s="43"/>
      <c r="K276" s="106" t="str">
        <f>IF($R276="x1",IF($I276=Basisblatt!$A$60,Basisblatt!$A$85,Basisblatt!$A$84),"")</f>
        <v/>
      </c>
      <c r="L276" s="81"/>
      <c r="M276" s="81"/>
      <c r="N276" s="83"/>
      <c r="O276" s="43"/>
      <c r="P276" s="106" t="str">
        <f>IF(AND($R276="x1",$K276=Basisblatt!$A$85),IF(OR($L276=Basisblatt!$A$38,AND('Modernisierung 3.2.4'!$M276&lt;&gt;"",'Modernisierung 3.2.4'!$M276&lt;='Modernisierung 3.2.4'!$U276),'Modernisierung 3.2.4'!$N276=Basisblatt!$A304)=TRUE,"ja","nein"),"")</f>
        <v/>
      </c>
      <c r="Q276" s="157"/>
      <c r="R276" s="102" t="str">
        <f t="shared" si="4"/>
        <v>x2</v>
      </c>
      <c r="S276" s="53"/>
      <c r="T276" s="40"/>
      <c r="U276" s="139" t="str">
        <f>IF(AND($R276="x1",$K276=Basisblatt!$A$85),VLOOKUP('EMob_Segmente 3.2.5_3.2.6'!$F276,Basisblatt!$A$2:$B$5,2,FALSE),"")</f>
        <v/>
      </c>
    </row>
    <row r="277" spans="1:21" ht="15.75" thickBot="1" x14ac:dyDescent="0.3">
      <c r="A277" s="121" t="str">
        <f>IF($R277="x2","",IF($R277="x1",IF(OR($K277=Basisblatt!$A$84,$P277="ja"),"ja","nein"),"N/A"))</f>
        <v/>
      </c>
      <c r="B277" s="40"/>
      <c r="C277" s="79"/>
      <c r="D277" s="80"/>
      <c r="E277" s="80"/>
      <c r="F277" s="81"/>
      <c r="G277" s="81"/>
      <c r="H277" s="81"/>
      <c r="I277" s="92"/>
      <c r="J277" s="43"/>
      <c r="K277" s="106" t="str">
        <f>IF($R277="x1",IF($I277=Basisblatt!$A$60,Basisblatt!$A$85,Basisblatt!$A$84),"")</f>
        <v/>
      </c>
      <c r="L277" s="81"/>
      <c r="M277" s="81"/>
      <c r="N277" s="83"/>
      <c r="O277" s="43"/>
      <c r="P277" s="106" t="str">
        <f>IF(AND($R277="x1",$K277=Basisblatt!$A$85),IF(OR($L277=Basisblatt!$A$38,AND('Modernisierung 3.2.4'!$M277&lt;&gt;"",'Modernisierung 3.2.4'!$M277&lt;='Modernisierung 3.2.4'!$U277),'Modernisierung 3.2.4'!$N277=Basisblatt!$A305)=TRUE,"ja","nein"),"")</f>
        <v/>
      </c>
      <c r="Q277" s="157"/>
      <c r="R277" s="102" t="str">
        <f t="shared" si="4"/>
        <v>x2</v>
      </c>
      <c r="S277" s="53"/>
      <c r="T277" s="40"/>
      <c r="U277" s="139" t="str">
        <f>IF(AND($R277="x1",$K277=Basisblatt!$A$85),VLOOKUP('EMob_Segmente 3.2.5_3.2.6'!$F277,Basisblatt!$A$2:$B$5,2,FALSE),"")</f>
        <v/>
      </c>
    </row>
    <row r="278" spans="1:21" ht="15.75" thickBot="1" x14ac:dyDescent="0.3">
      <c r="A278" s="121" t="str">
        <f>IF($R278="x2","",IF($R278="x1",IF(OR($K278=Basisblatt!$A$84,$P278="ja"),"ja","nein"),"N/A"))</f>
        <v/>
      </c>
      <c r="B278" s="40"/>
      <c r="C278" s="79"/>
      <c r="D278" s="80"/>
      <c r="E278" s="80"/>
      <c r="F278" s="81"/>
      <c r="G278" s="81"/>
      <c r="H278" s="81"/>
      <c r="I278" s="92"/>
      <c r="J278" s="43"/>
      <c r="K278" s="106" t="str">
        <f>IF($R278="x1",IF($I278=Basisblatt!$A$60,Basisblatt!$A$85,Basisblatt!$A$84),"")</f>
        <v/>
      </c>
      <c r="L278" s="81"/>
      <c r="M278" s="81"/>
      <c r="N278" s="83"/>
      <c r="O278" s="43"/>
      <c r="P278" s="106" t="str">
        <f>IF(AND($R278="x1",$K278=Basisblatt!$A$85),IF(OR($L278=Basisblatt!$A$38,AND('Modernisierung 3.2.4'!$M278&lt;&gt;"",'Modernisierung 3.2.4'!$M278&lt;='Modernisierung 3.2.4'!$U278),'Modernisierung 3.2.4'!$N278=Basisblatt!$A306)=TRUE,"ja","nein"),"")</f>
        <v/>
      </c>
      <c r="Q278" s="157"/>
      <c r="R278" s="102" t="str">
        <f t="shared" si="4"/>
        <v>x2</v>
      </c>
      <c r="S278" s="53"/>
      <c r="T278" s="40"/>
      <c r="U278" s="139" t="str">
        <f>IF(AND($R278="x1",$K278=Basisblatt!$A$85),VLOOKUP('EMob_Segmente 3.2.5_3.2.6'!$F278,Basisblatt!$A$2:$B$5,2,FALSE),"")</f>
        <v/>
      </c>
    </row>
    <row r="279" spans="1:21" ht="15.75" thickBot="1" x14ac:dyDescent="0.3">
      <c r="A279" s="121" t="str">
        <f>IF($R279="x2","",IF($R279="x1",IF(OR($K279=Basisblatt!$A$84,$P279="ja"),"ja","nein"),"N/A"))</f>
        <v/>
      </c>
      <c r="B279" s="40"/>
      <c r="C279" s="79"/>
      <c r="D279" s="80"/>
      <c r="E279" s="80"/>
      <c r="F279" s="81"/>
      <c r="G279" s="81"/>
      <c r="H279" s="81"/>
      <c r="I279" s="92"/>
      <c r="J279" s="43"/>
      <c r="K279" s="106" t="str">
        <f>IF($R279="x1",IF($I279=Basisblatt!$A$60,Basisblatt!$A$85,Basisblatt!$A$84),"")</f>
        <v/>
      </c>
      <c r="L279" s="81"/>
      <c r="M279" s="81"/>
      <c r="N279" s="83"/>
      <c r="O279" s="43"/>
      <c r="P279" s="106" t="str">
        <f>IF(AND($R279="x1",$K279=Basisblatt!$A$85),IF(OR($L279=Basisblatt!$A$38,AND('Modernisierung 3.2.4'!$M279&lt;&gt;"",'Modernisierung 3.2.4'!$M279&lt;='Modernisierung 3.2.4'!$U279),'Modernisierung 3.2.4'!$N279=Basisblatt!$A307)=TRUE,"ja","nein"),"")</f>
        <v/>
      </c>
      <c r="Q279" s="157"/>
      <c r="R279" s="102" t="str">
        <f t="shared" si="4"/>
        <v>x2</v>
      </c>
      <c r="S279" s="53"/>
      <c r="T279" s="40"/>
      <c r="U279" s="139" t="str">
        <f>IF(AND($R279="x1",$K279=Basisblatt!$A$85),VLOOKUP('EMob_Segmente 3.2.5_3.2.6'!$F279,Basisblatt!$A$2:$B$5,2,FALSE),"")</f>
        <v/>
      </c>
    </row>
    <row r="280" spans="1:21" ht="15.75" thickBot="1" x14ac:dyDescent="0.3">
      <c r="A280" s="121" t="str">
        <f>IF($R280="x2","",IF($R280="x1",IF(OR($K280=Basisblatt!$A$84,$P280="ja"),"ja","nein"),"N/A"))</f>
        <v/>
      </c>
      <c r="B280" s="40"/>
      <c r="C280" s="79"/>
      <c r="D280" s="80"/>
      <c r="E280" s="80"/>
      <c r="F280" s="81"/>
      <c r="G280" s="81"/>
      <c r="H280" s="81"/>
      <c r="I280" s="92"/>
      <c r="J280" s="43"/>
      <c r="K280" s="106" t="str">
        <f>IF($R280="x1",IF($I280=Basisblatt!$A$60,Basisblatt!$A$85,Basisblatt!$A$84),"")</f>
        <v/>
      </c>
      <c r="L280" s="81"/>
      <c r="M280" s="81"/>
      <c r="N280" s="83"/>
      <c r="O280" s="43"/>
      <c r="P280" s="106" t="str">
        <f>IF(AND($R280="x1",$K280=Basisblatt!$A$85),IF(OR($L280=Basisblatt!$A$38,AND('Modernisierung 3.2.4'!$M280&lt;&gt;"",'Modernisierung 3.2.4'!$M280&lt;='Modernisierung 3.2.4'!$U280),'Modernisierung 3.2.4'!$N280=Basisblatt!$A308)=TRUE,"ja","nein"),"")</f>
        <v/>
      </c>
      <c r="Q280" s="157"/>
      <c r="R280" s="102" t="str">
        <f t="shared" si="4"/>
        <v>x2</v>
      </c>
      <c r="S280" s="53"/>
      <c r="T280" s="40"/>
      <c r="U280" s="139" t="str">
        <f>IF(AND($R280="x1",$K280=Basisblatt!$A$85),VLOOKUP('EMob_Segmente 3.2.5_3.2.6'!$F280,Basisblatt!$A$2:$B$5,2,FALSE),"")</f>
        <v/>
      </c>
    </row>
    <row r="281" spans="1:21" ht="15.75" thickBot="1" x14ac:dyDescent="0.3">
      <c r="A281" s="121" t="str">
        <f>IF($R281="x2","",IF($R281="x1",IF(OR($K281=Basisblatt!$A$84,$P281="ja"),"ja","nein"),"N/A"))</f>
        <v/>
      </c>
      <c r="B281" s="40"/>
      <c r="C281" s="79"/>
      <c r="D281" s="80"/>
      <c r="E281" s="80"/>
      <c r="F281" s="81"/>
      <c r="G281" s="81"/>
      <c r="H281" s="81"/>
      <c r="I281" s="92"/>
      <c r="J281" s="43"/>
      <c r="K281" s="106" t="str">
        <f>IF($R281="x1",IF($I281=Basisblatt!$A$60,Basisblatt!$A$85,Basisblatt!$A$84),"")</f>
        <v/>
      </c>
      <c r="L281" s="81"/>
      <c r="M281" s="81"/>
      <c r="N281" s="83"/>
      <c r="O281" s="43"/>
      <c r="P281" s="106" t="str">
        <f>IF(AND($R281="x1",$K281=Basisblatt!$A$85),IF(OR($L281=Basisblatt!$A$38,AND('Modernisierung 3.2.4'!$M281&lt;&gt;"",'Modernisierung 3.2.4'!$M281&lt;='Modernisierung 3.2.4'!$U281),'Modernisierung 3.2.4'!$N281=Basisblatt!$A309)=TRUE,"ja","nein"),"")</f>
        <v/>
      </c>
      <c r="Q281" s="157"/>
      <c r="R281" s="102" t="str">
        <f t="shared" si="4"/>
        <v>x2</v>
      </c>
      <c r="S281" s="53"/>
      <c r="T281" s="40"/>
      <c r="U281" s="139" t="str">
        <f>IF(AND($R281="x1",$K281=Basisblatt!$A$85),VLOOKUP('EMob_Segmente 3.2.5_3.2.6'!$F281,Basisblatt!$A$2:$B$5,2,FALSE),"")</f>
        <v/>
      </c>
    </row>
    <row r="282" spans="1:21" ht="15.75" thickBot="1" x14ac:dyDescent="0.3">
      <c r="A282" s="121" t="str">
        <f>IF($R282="x2","",IF($R282="x1",IF(OR($K282=Basisblatt!$A$84,$P282="ja"),"ja","nein"),"N/A"))</f>
        <v/>
      </c>
      <c r="B282" s="40"/>
      <c r="C282" s="79"/>
      <c r="D282" s="80"/>
      <c r="E282" s="80"/>
      <c r="F282" s="81"/>
      <c r="G282" s="81"/>
      <c r="H282" s="81"/>
      <c r="I282" s="92"/>
      <c r="J282" s="43"/>
      <c r="K282" s="106" t="str">
        <f>IF($R282="x1",IF($I282=Basisblatt!$A$60,Basisblatt!$A$85,Basisblatt!$A$84),"")</f>
        <v/>
      </c>
      <c r="L282" s="81"/>
      <c r="M282" s="81"/>
      <c r="N282" s="83"/>
      <c r="O282" s="43"/>
      <c r="P282" s="106" t="str">
        <f>IF(AND($R282="x1",$K282=Basisblatt!$A$85),IF(OR($L282=Basisblatt!$A$38,AND('Modernisierung 3.2.4'!$M282&lt;&gt;"",'Modernisierung 3.2.4'!$M282&lt;='Modernisierung 3.2.4'!$U282),'Modernisierung 3.2.4'!$N282=Basisblatt!$A310)=TRUE,"ja","nein"),"")</f>
        <v/>
      </c>
      <c r="Q282" s="157"/>
      <c r="R282" s="102" t="str">
        <f t="shared" si="4"/>
        <v>x2</v>
      </c>
      <c r="S282" s="53"/>
      <c r="T282" s="40"/>
      <c r="U282" s="139" t="str">
        <f>IF(AND($R282="x1",$K282=Basisblatt!$A$85),VLOOKUP('EMob_Segmente 3.2.5_3.2.6'!$F282,Basisblatt!$A$2:$B$5,2,FALSE),"")</f>
        <v/>
      </c>
    </row>
    <row r="283" spans="1:21" ht="15.75" thickBot="1" x14ac:dyDescent="0.3">
      <c r="A283" s="121" t="str">
        <f>IF($R283="x2","",IF($R283="x1",IF(OR($K283=Basisblatt!$A$84,$P283="ja"),"ja","nein"),"N/A"))</f>
        <v/>
      </c>
      <c r="B283" s="40"/>
      <c r="C283" s="79"/>
      <c r="D283" s="80"/>
      <c r="E283" s="80"/>
      <c r="F283" s="81"/>
      <c r="G283" s="81"/>
      <c r="H283" s="81"/>
      <c r="I283" s="92"/>
      <c r="J283" s="43"/>
      <c r="K283" s="106" t="str">
        <f>IF($R283="x1",IF($I283=Basisblatt!$A$60,Basisblatt!$A$85,Basisblatt!$A$84),"")</f>
        <v/>
      </c>
      <c r="L283" s="81"/>
      <c r="M283" s="81"/>
      <c r="N283" s="83"/>
      <c r="O283" s="43"/>
      <c r="P283" s="106" t="str">
        <f>IF(AND($R283="x1",$K283=Basisblatt!$A$85),IF(OR($L283=Basisblatt!$A$38,AND('Modernisierung 3.2.4'!$M283&lt;&gt;"",'Modernisierung 3.2.4'!$M283&lt;='Modernisierung 3.2.4'!$U283),'Modernisierung 3.2.4'!$N283=Basisblatt!$A311)=TRUE,"ja","nein"),"")</f>
        <v/>
      </c>
      <c r="Q283" s="157"/>
      <c r="R283" s="102" t="str">
        <f t="shared" si="4"/>
        <v>x2</v>
      </c>
      <c r="S283" s="53"/>
      <c r="T283" s="40"/>
      <c r="U283" s="139" t="str">
        <f>IF(AND($R283="x1",$K283=Basisblatt!$A$85),VLOOKUP('EMob_Segmente 3.2.5_3.2.6'!$F283,Basisblatt!$A$2:$B$5,2,FALSE),"")</f>
        <v/>
      </c>
    </row>
    <row r="284" spans="1:21" ht="15.75" thickBot="1" x14ac:dyDescent="0.3">
      <c r="A284" s="121" t="str">
        <f>IF($R284="x2","",IF($R284="x1",IF(OR($K284=Basisblatt!$A$84,$P284="ja"),"ja","nein"),"N/A"))</f>
        <v/>
      </c>
      <c r="B284" s="40"/>
      <c r="C284" s="79"/>
      <c r="D284" s="80"/>
      <c r="E284" s="80"/>
      <c r="F284" s="81"/>
      <c r="G284" s="81"/>
      <c r="H284" s="81"/>
      <c r="I284" s="92"/>
      <c r="J284" s="43"/>
      <c r="K284" s="106" t="str">
        <f>IF($R284="x1",IF($I284=Basisblatt!$A$60,Basisblatt!$A$85,Basisblatt!$A$84),"")</f>
        <v/>
      </c>
      <c r="L284" s="81"/>
      <c r="M284" s="81"/>
      <c r="N284" s="83"/>
      <c r="O284" s="43"/>
      <c r="P284" s="106" t="str">
        <f>IF(AND($R284="x1",$K284=Basisblatt!$A$85),IF(OR($L284=Basisblatt!$A$38,AND('Modernisierung 3.2.4'!$M284&lt;&gt;"",'Modernisierung 3.2.4'!$M284&lt;='Modernisierung 3.2.4'!$U284),'Modernisierung 3.2.4'!$N284=Basisblatt!$A312)=TRUE,"ja","nein"),"")</f>
        <v/>
      </c>
      <c r="Q284" s="157"/>
      <c r="R284" s="102" t="str">
        <f t="shared" si="4"/>
        <v>x2</v>
      </c>
      <c r="S284" s="53"/>
      <c r="T284" s="40"/>
      <c r="U284" s="139" t="str">
        <f>IF(AND($R284="x1",$K284=Basisblatt!$A$85),VLOOKUP('EMob_Segmente 3.2.5_3.2.6'!$F284,Basisblatt!$A$2:$B$5,2,FALSE),"")</f>
        <v/>
      </c>
    </row>
    <row r="285" spans="1:21" ht="15.75" thickBot="1" x14ac:dyDescent="0.3">
      <c r="A285" s="121" t="str">
        <f>IF($R285="x2","",IF($R285="x1",IF(OR($K285=Basisblatt!$A$84,$P285="ja"),"ja","nein"),"N/A"))</f>
        <v/>
      </c>
      <c r="B285" s="40"/>
      <c r="C285" s="79"/>
      <c r="D285" s="80"/>
      <c r="E285" s="80"/>
      <c r="F285" s="81"/>
      <c r="G285" s="81"/>
      <c r="H285" s="81"/>
      <c r="I285" s="92"/>
      <c r="J285" s="43"/>
      <c r="K285" s="106" t="str">
        <f>IF($R285="x1",IF($I285=Basisblatt!$A$60,Basisblatt!$A$85,Basisblatt!$A$84),"")</f>
        <v/>
      </c>
      <c r="L285" s="81"/>
      <c r="M285" s="81"/>
      <c r="N285" s="83"/>
      <c r="O285" s="43"/>
      <c r="P285" s="106" t="str">
        <f>IF(AND($R285="x1",$K285=Basisblatt!$A$85),IF(OR($L285=Basisblatt!$A$38,AND('Modernisierung 3.2.4'!$M285&lt;&gt;"",'Modernisierung 3.2.4'!$M285&lt;='Modernisierung 3.2.4'!$U285),'Modernisierung 3.2.4'!$N285=Basisblatt!$A313)=TRUE,"ja","nein"),"")</f>
        <v/>
      </c>
      <c r="Q285" s="157"/>
      <c r="R285" s="102" t="str">
        <f t="shared" si="4"/>
        <v>x2</v>
      </c>
      <c r="S285" s="53"/>
      <c r="T285" s="40"/>
      <c r="U285" s="139" t="str">
        <f>IF(AND($R285="x1",$K285=Basisblatt!$A$85),VLOOKUP('EMob_Segmente 3.2.5_3.2.6'!$F285,Basisblatt!$A$2:$B$5,2,FALSE),"")</f>
        <v/>
      </c>
    </row>
    <row r="286" spans="1:21" ht="15.75" thickBot="1" x14ac:dyDescent="0.3">
      <c r="A286" s="121" t="str">
        <f>IF($R286="x2","",IF($R286="x1",IF(OR($K286=Basisblatt!$A$84,$P286="ja"),"ja","nein"),"N/A"))</f>
        <v/>
      </c>
      <c r="B286" s="40"/>
      <c r="C286" s="79"/>
      <c r="D286" s="80"/>
      <c r="E286" s="80"/>
      <c r="F286" s="81"/>
      <c r="G286" s="81"/>
      <c r="H286" s="81"/>
      <c r="I286" s="92"/>
      <c r="J286" s="43"/>
      <c r="K286" s="106" t="str">
        <f>IF($R286="x1",IF($I286=Basisblatt!$A$60,Basisblatt!$A$85,Basisblatt!$A$84),"")</f>
        <v/>
      </c>
      <c r="L286" s="81"/>
      <c r="M286" s="81"/>
      <c r="N286" s="83"/>
      <c r="O286" s="43"/>
      <c r="P286" s="106" t="str">
        <f>IF(AND($R286="x1",$K286=Basisblatt!$A$85),IF(OR($L286=Basisblatt!$A$38,AND('Modernisierung 3.2.4'!$M286&lt;&gt;"",'Modernisierung 3.2.4'!$M286&lt;='Modernisierung 3.2.4'!$U286),'Modernisierung 3.2.4'!$N286=Basisblatt!$A314)=TRUE,"ja","nein"),"")</f>
        <v/>
      </c>
      <c r="Q286" s="157"/>
      <c r="R286" s="102" t="str">
        <f t="shared" si="4"/>
        <v>x2</v>
      </c>
      <c r="S286" s="53"/>
      <c r="T286" s="40"/>
      <c r="U286" s="139" t="str">
        <f>IF(AND($R286="x1",$K286=Basisblatt!$A$85),VLOOKUP('EMob_Segmente 3.2.5_3.2.6'!$F286,Basisblatt!$A$2:$B$5,2,FALSE),"")</f>
        <v/>
      </c>
    </row>
    <row r="287" spans="1:21" ht="15.75" thickBot="1" x14ac:dyDescent="0.3">
      <c r="A287" s="121" t="str">
        <f>IF($R287="x2","",IF($R287="x1",IF(OR($K287=Basisblatt!$A$84,$P287="ja"),"ja","nein"),"N/A"))</f>
        <v/>
      </c>
      <c r="B287" s="40"/>
      <c r="C287" s="79"/>
      <c r="D287" s="80"/>
      <c r="E287" s="80"/>
      <c r="F287" s="81"/>
      <c r="G287" s="81"/>
      <c r="H287" s="81"/>
      <c r="I287" s="92"/>
      <c r="J287" s="43"/>
      <c r="K287" s="106" t="str">
        <f>IF($R287="x1",IF($I287=Basisblatt!$A$60,Basisblatt!$A$85,Basisblatt!$A$84),"")</f>
        <v/>
      </c>
      <c r="L287" s="81"/>
      <c r="M287" s="81"/>
      <c r="N287" s="83"/>
      <c r="O287" s="43"/>
      <c r="P287" s="106" t="str">
        <f>IF(AND($R287="x1",$K287=Basisblatt!$A$85),IF(OR($L287=Basisblatt!$A$38,AND('Modernisierung 3.2.4'!$M287&lt;&gt;"",'Modernisierung 3.2.4'!$M287&lt;='Modernisierung 3.2.4'!$U287),'Modernisierung 3.2.4'!$N287=Basisblatt!$A315)=TRUE,"ja","nein"),"")</f>
        <v/>
      </c>
      <c r="Q287" s="157"/>
      <c r="R287" s="102" t="str">
        <f t="shared" si="4"/>
        <v>x2</v>
      </c>
      <c r="S287" s="53"/>
      <c r="T287" s="40"/>
      <c r="U287" s="139" t="str">
        <f>IF(AND($R287="x1",$K287=Basisblatt!$A$85),VLOOKUP('EMob_Segmente 3.2.5_3.2.6'!$F287,Basisblatt!$A$2:$B$5,2,FALSE),"")</f>
        <v/>
      </c>
    </row>
    <row r="288" spans="1:21" ht="15.75" thickBot="1" x14ac:dyDescent="0.3">
      <c r="A288" s="121" t="str">
        <f>IF($R288="x2","",IF($R288="x1",IF(OR($K288=Basisblatt!$A$84,$P288="ja"),"ja","nein"),"N/A"))</f>
        <v/>
      </c>
      <c r="B288" s="40"/>
      <c r="C288" s="79"/>
      <c r="D288" s="80"/>
      <c r="E288" s="80"/>
      <c r="F288" s="81"/>
      <c r="G288" s="81"/>
      <c r="H288" s="81"/>
      <c r="I288" s="92"/>
      <c r="J288" s="43"/>
      <c r="K288" s="106" t="str">
        <f>IF($R288="x1",IF($I288=Basisblatt!$A$60,Basisblatt!$A$85,Basisblatt!$A$84),"")</f>
        <v/>
      </c>
      <c r="L288" s="81"/>
      <c r="M288" s="81"/>
      <c r="N288" s="83"/>
      <c r="O288" s="43"/>
      <c r="P288" s="106" t="str">
        <f>IF(AND($R288="x1",$K288=Basisblatt!$A$85),IF(OR($L288=Basisblatt!$A$38,AND('Modernisierung 3.2.4'!$M288&lt;&gt;"",'Modernisierung 3.2.4'!$M288&lt;='Modernisierung 3.2.4'!$U288),'Modernisierung 3.2.4'!$N288=Basisblatt!$A316)=TRUE,"ja","nein"),"")</f>
        <v/>
      </c>
      <c r="Q288" s="157"/>
      <c r="R288" s="102" t="str">
        <f t="shared" si="4"/>
        <v>x2</v>
      </c>
      <c r="S288" s="53"/>
      <c r="T288" s="40"/>
      <c r="U288" s="139" t="str">
        <f>IF(AND($R288="x1",$K288=Basisblatt!$A$85),VLOOKUP('EMob_Segmente 3.2.5_3.2.6'!$F288,Basisblatt!$A$2:$B$5,2,FALSE),"")</f>
        <v/>
      </c>
    </row>
    <row r="289" spans="1:21" ht="15.75" thickBot="1" x14ac:dyDescent="0.3">
      <c r="A289" s="121" t="str">
        <f>IF($R289="x2","",IF($R289="x1",IF(OR($K289=Basisblatt!$A$84,$P289="ja"),"ja","nein"),"N/A"))</f>
        <v/>
      </c>
      <c r="B289" s="40"/>
      <c r="C289" s="79"/>
      <c r="D289" s="80"/>
      <c r="E289" s="80"/>
      <c r="F289" s="81"/>
      <c r="G289" s="81"/>
      <c r="H289" s="81"/>
      <c r="I289" s="92"/>
      <c r="J289" s="43"/>
      <c r="K289" s="106" t="str">
        <f>IF($R289="x1",IF($I289=Basisblatt!$A$60,Basisblatt!$A$85,Basisblatt!$A$84),"")</f>
        <v/>
      </c>
      <c r="L289" s="81"/>
      <c r="M289" s="81"/>
      <c r="N289" s="83"/>
      <c r="O289" s="43"/>
      <c r="P289" s="106" t="str">
        <f>IF(AND($R289="x1",$K289=Basisblatt!$A$85),IF(OR($L289=Basisblatt!$A$38,AND('Modernisierung 3.2.4'!$M289&lt;&gt;"",'Modernisierung 3.2.4'!$M289&lt;='Modernisierung 3.2.4'!$U289),'Modernisierung 3.2.4'!$N289=Basisblatt!$A317)=TRUE,"ja","nein"),"")</f>
        <v/>
      </c>
      <c r="Q289" s="157"/>
      <c r="R289" s="102" t="str">
        <f t="shared" si="4"/>
        <v>x2</v>
      </c>
      <c r="S289" s="53"/>
      <c r="T289" s="40"/>
      <c r="U289" s="139" t="str">
        <f>IF(AND($R289="x1",$K289=Basisblatt!$A$85),VLOOKUP('EMob_Segmente 3.2.5_3.2.6'!$F289,Basisblatt!$A$2:$B$5,2,FALSE),"")</f>
        <v/>
      </c>
    </row>
    <row r="290" spans="1:21" ht="15.75" thickBot="1" x14ac:dyDescent="0.3">
      <c r="A290" s="121" t="str">
        <f>IF($R290="x2","",IF($R290="x1",IF(OR($K290=Basisblatt!$A$84,$P290="ja"),"ja","nein"),"N/A"))</f>
        <v/>
      </c>
      <c r="B290" s="40"/>
      <c r="C290" s="79"/>
      <c r="D290" s="80"/>
      <c r="E290" s="80"/>
      <c r="F290" s="81"/>
      <c r="G290" s="81"/>
      <c r="H290" s="81"/>
      <c r="I290" s="92"/>
      <c r="J290" s="43"/>
      <c r="K290" s="106" t="str">
        <f>IF($R290="x1",IF($I290=Basisblatt!$A$60,Basisblatt!$A$85,Basisblatt!$A$84),"")</f>
        <v/>
      </c>
      <c r="L290" s="81"/>
      <c r="M290" s="81"/>
      <c r="N290" s="83"/>
      <c r="O290" s="43"/>
      <c r="P290" s="106" t="str">
        <f>IF(AND($R290="x1",$K290=Basisblatt!$A$85),IF(OR($L290=Basisblatt!$A$38,AND('Modernisierung 3.2.4'!$M290&lt;&gt;"",'Modernisierung 3.2.4'!$M290&lt;='Modernisierung 3.2.4'!$U290),'Modernisierung 3.2.4'!$N290=Basisblatt!$A318)=TRUE,"ja","nein"),"")</f>
        <v/>
      </c>
      <c r="Q290" s="157"/>
      <c r="R290" s="102" t="str">
        <f t="shared" si="4"/>
        <v>x2</v>
      </c>
      <c r="S290" s="53"/>
      <c r="T290" s="40"/>
      <c r="U290" s="139" t="str">
        <f>IF(AND($R290="x1",$K290=Basisblatt!$A$85),VLOOKUP('EMob_Segmente 3.2.5_3.2.6'!$F290,Basisblatt!$A$2:$B$5,2,FALSE),"")</f>
        <v/>
      </c>
    </row>
    <row r="291" spans="1:21" ht="15.75" thickBot="1" x14ac:dyDescent="0.3">
      <c r="A291" s="121" t="str">
        <f>IF($R291="x2","",IF($R291="x1",IF(OR($K291=Basisblatt!$A$84,$P291="ja"),"ja","nein"),"N/A"))</f>
        <v/>
      </c>
      <c r="B291" s="40"/>
      <c r="C291" s="79"/>
      <c r="D291" s="80"/>
      <c r="E291" s="80"/>
      <c r="F291" s="81"/>
      <c r="G291" s="81"/>
      <c r="H291" s="81"/>
      <c r="I291" s="92"/>
      <c r="J291" s="43"/>
      <c r="K291" s="106" t="str">
        <f>IF($R291="x1",IF($I291=Basisblatt!$A$60,Basisblatt!$A$85,Basisblatt!$A$84),"")</f>
        <v/>
      </c>
      <c r="L291" s="81"/>
      <c r="M291" s="81"/>
      <c r="N291" s="83"/>
      <c r="O291" s="43"/>
      <c r="P291" s="106" t="str">
        <f>IF(AND($R291="x1",$K291=Basisblatt!$A$85),IF(OR($L291=Basisblatt!$A$38,AND('Modernisierung 3.2.4'!$M291&lt;&gt;"",'Modernisierung 3.2.4'!$M291&lt;='Modernisierung 3.2.4'!$U291),'Modernisierung 3.2.4'!$N291=Basisblatt!$A319)=TRUE,"ja","nein"),"")</f>
        <v/>
      </c>
      <c r="Q291" s="157"/>
      <c r="R291" s="102" t="str">
        <f t="shared" si="4"/>
        <v>x2</v>
      </c>
      <c r="S291" s="53"/>
      <c r="T291" s="40"/>
      <c r="U291" s="139" t="str">
        <f>IF(AND($R291="x1",$K291=Basisblatt!$A$85),VLOOKUP('EMob_Segmente 3.2.5_3.2.6'!$F291,Basisblatt!$A$2:$B$5,2,FALSE),"")</f>
        <v/>
      </c>
    </row>
    <row r="292" spans="1:21" ht="15.75" thickBot="1" x14ac:dyDescent="0.3">
      <c r="A292" s="121" t="str">
        <f>IF($R292="x2","",IF($R292="x1",IF(OR($K292=Basisblatt!$A$84,$P292="ja"),"ja","nein"),"N/A"))</f>
        <v/>
      </c>
      <c r="B292" s="40"/>
      <c r="C292" s="79"/>
      <c r="D292" s="80"/>
      <c r="E292" s="80"/>
      <c r="F292" s="81"/>
      <c r="G292" s="81"/>
      <c r="H292" s="81"/>
      <c r="I292" s="92"/>
      <c r="J292" s="43"/>
      <c r="K292" s="106" t="str">
        <f>IF($R292="x1",IF($I292=Basisblatt!$A$60,Basisblatt!$A$85,Basisblatt!$A$84),"")</f>
        <v/>
      </c>
      <c r="L292" s="81"/>
      <c r="M292" s="81"/>
      <c r="N292" s="83"/>
      <c r="O292" s="43"/>
      <c r="P292" s="106" t="str">
        <f>IF(AND($R292="x1",$K292=Basisblatt!$A$85),IF(OR($L292=Basisblatt!$A$38,AND('Modernisierung 3.2.4'!$M292&lt;&gt;"",'Modernisierung 3.2.4'!$M292&lt;='Modernisierung 3.2.4'!$U292),'Modernisierung 3.2.4'!$N292=Basisblatt!$A320)=TRUE,"ja","nein"),"")</f>
        <v/>
      </c>
      <c r="Q292" s="157"/>
      <c r="R292" s="102" t="str">
        <f t="shared" si="4"/>
        <v>x2</v>
      </c>
      <c r="S292" s="53"/>
      <c r="T292" s="40"/>
      <c r="U292" s="139" t="str">
        <f>IF(AND($R292="x1",$K292=Basisblatt!$A$85),VLOOKUP('EMob_Segmente 3.2.5_3.2.6'!$F292,Basisblatt!$A$2:$B$5,2,FALSE),"")</f>
        <v/>
      </c>
    </row>
    <row r="293" spans="1:21" ht="15.75" thickBot="1" x14ac:dyDescent="0.3">
      <c r="A293" s="121" t="str">
        <f>IF($R293="x2","",IF($R293="x1",IF(OR($K293=Basisblatt!$A$84,$P293="ja"),"ja","nein"),"N/A"))</f>
        <v/>
      </c>
      <c r="B293" s="40"/>
      <c r="C293" s="79"/>
      <c r="D293" s="80"/>
      <c r="E293" s="80"/>
      <c r="F293" s="81"/>
      <c r="G293" s="81"/>
      <c r="H293" s="81"/>
      <c r="I293" s="92"/>
      <c r="J293" s="43"/>
      <c r="K293" s="106" t="str">
        <f>IF($R293="x1",IF($I293=Basisblatt!$A$60,Basisblatt!$A$85,Basisblatt!$A$84),"")</f>
        <v/>
      </c>
      <c r="L293" s="81"/>
      <c r="M293" s="81"/>
      <c r="N293" s="83"/>
      <c r="O293" s="43"/>
      <c r="P293" s="106" t="str">
        <f>IF(AND($R293="x1",$K293=Basisblatt!$A$85),IF(OR($L293=Basisblatt!$A$38,AND('Modernisierung 3.2.4'!$M293&lt;&gt;"",'Modernisierung 3.2.4'!$M293&lt;='Modernisierung 3.2.4'!$U293),'Modernisierung 3.2.4'!$N293=Basisblatt!$A321)=TRUE,"ja","nein"),"")</f>
        <v/>
      </c>
      <c r="Q293" s="157"/>
      <c r="R293" s="102" t="str">
        <f t="shared" si="4"/>
        <v>x2</v>
      </c>
      <c r="S293" s="53"/>
      <c r="T293" s="40"/>
      <c r="U293" s="139" t="str">
        <f>IF(AND($R293="x1",$K293=Basisblatt!$A$85),VLOOKUP('EMob_Segmente 3.2.5_3.2.6'!$F293,Basisblatt!$A$2:$B$5,2,FALSE),"")</f>
        <v/>
      </c>
    </row>
    <row r="294" spans="1:21" ht="15.75" thickBot="1" x14ac:dyDescent="0.3">
      <c r="A294" s="121" t="str">
        <f>IF($R294="x2","",IF($R294="x1",IF(OR($K294=Basisblatt!$A$84,$P294="ja"),"ja","nein"),"N/A"))</f>
        <v/>
      </c>
      <c r="B294" s="40"/>
      <c r="C294" s="79"/>
      <c r="D294" s="80"/>
      <c r="E294" s="80"/>
      <c r="F294" s="81"/>
      <c r="G294" s="81"/>
      <c r="H294" s="81"/>
      <c r="I294" s="92"/>
      <c r="J294" s="43"/>
      <c r="K294" s="106" t="str">
        <f>IF($R294="x1",IF($I294=Basisblatt!$A$60,Basisblatt!$A$85,Basisblatt!$A$84),"")</f>
        <v/>
      </c>
      <c r="L294" s="81"/>
      <c r="M294" s="81"/>
      <c r="N294" s="83"/>
      <c r="O294" s="43"/>
      <c r="P294" s="106" t="str">
        <f>IF(AND($R294="x1",$K294=Basisblatt!$A$85),IF(OR($L294=Basisblatt!$A$38,AND('Modernisierung 3.2.4'!$M294&lt;&gt;"",'Modernisierung 3.2.4'!$M294&lt;='Modernisierung 3.2.4'!$U294),'Modernisierung 3.2.4'!$N294=Basisblatt!$A322)=TRUE,"ja","nein"),"")</f>
        <v/>
      </c>
      <c r="Q294" s="157"/>
      <c r="R294" s="102" t="str">
        <f t="shared" si="4"/>
        <v>x2</v>
      </c>
      <c r="S294" s="53"/>
      <c r="T294" s="40"/>
      <c r="U294" s="139" t="str">
        <f>IF(AND($R294="x1",$K294=Basisblatt!$A$85),VLOOKUP('EMob_Segmente 3.2.5_3.2.6'!$F294,Basisblatt!$A$2:$B$5,2,FALSE),"")</f>
        <v/>
      </c>
    </row>
    <row r="295" spans="1:21" ht="15.75" thickBot="1" x14ac:dyDescent="0.3">
      <c r="A295" s="121" t="str">
        <f>IF($R295="x2","",IF($R295="x1",IF(OR($K295=Basisblatt!$A$84,$P295="ja"),"ja","nein"),"N/A"))</f>
        <v/>
      </c>
      <c r="B295" s="40"/>
      <c r="C295" s="79"/>
      <c r="D295" s="80"/>
      <c r="E295" s="80"/>
      <c r="F295" s="81"/>
      <c r="G295" s="81"/>
      <c r="H295" s="81"/>
      <c r="I295" s="92"/>
      <c r="J295" s="43"/>
      <c r="K295" s="106" t="str">
        <f>IF($R295="x1",IF($I295=Basisblatt!$A$60,Basisblatt!$A$85,Basisblatt!$A$84),"")</f>
        <v/>
      </c>
      <c r="L295" s="81"/>
      <c r="M295" s="81"/>
      <c r="N295" s="83"/>
      <c r="O295" s="43"/>
      <c r="P295" s="106" t="str">
        <f>IF(AND($R295="x1",$K295=Basisblatt!$A$85),IF(OR($L295=Basisblatt!$A$38,AND('Modernisierung 3.2.4'!$M295&lt;&gt;"",'Modernisierung 3.2.4'!$M295&lt;='Modernisierung 3.2.4'!$U295),'Modernisierung 3.2.4'!$N295=Basisblatt!$A323)=TRUE,"ja","nein"),"")</f>
        <v/>
      </c>
      <c r="Q295" s="157"/>
      <c r="R295" s="102" t="str">
        <f t="shared" si="4"/>
        <v>x2</v>
      </c>
      <c r="S295" s="53"/>
      <c r="T295" s="40"/>
      <c r="U295" s="139" t="str">
        <f>IF(AND($R295="x1",$K295=Basisblatt!$A$85),VLOOKUP('EMob_Segmente 3.2.5_3.2.6'!$F295,Basisblatt!$A$2:$B$5,2,FALSE),"")</f>
        <v/>
      </c>
    </row>
    <row r="296" spans="1:21" ht="15.75" thickBot="1" x14ac:dyDescent="0.3">
      <c r="A296" s="121" t="str">
        <f>IF($R296="x2","",IF($R296="x1",IF(OR($K296=Basisblatt!$A$84,$P296="ja"),"ja","nein"),"N/A"))</f>
        <v/>
      </c>
      <c r="B296" s="40"/>
      <c r="C296" s="79"/>
      <c r="D296" s="80"/>
      <c r="E296" s="80"/>
      <c r="F296" s="81"/>
      <c r="G296" s="81"/>
      <c r="H296" s="81"/>
      <c r="I296" s="92"/>
      <c r="J296" s="43"/>
      <c r="K296" s="106" t="str">
        <f>IF($R296="x1",IF($I296=Basisblatt!$A$60,Basisblatt!$A$85,Basisblatt!$A$84),"")</f>
        <v/>
      </c>
      <c r="L296" s="81"/>
      <c r="M296" s="81"/>
      <c r="N296" s="83"/>
      <c r="O296" s="43"/>
      <c r="P296" s="106" t="str">
        <f>IF(AND($R296="x1",$K296=Basisblatt!$A$85),IF(OR($L296=Basisblatt!$A$38,AND('Modernisierung 3.2.4'!$M296&lt;&gt;"",'Modernisierung 3.2.4'!$M296&lt;='Modernisierung 3.2.4'!$U296),'Modernisierung 3.2.4'!$N296=Basisblatt!$A324)=TRUE,"ja","nein"),"")</f>
        <v/>
      </c>
      <c r="Q296" s="157"/>
      <c r="R296" s="102" t="str">
        <f t="shared" si="4"/>
        <v>x2</v>
      </c>
      <c r="S296" s="53"/>
      <c r="T296" s="40"/>
      <c r="U296" s="139" t="str">
        <f>IF(AND($R296="x1",$K296=Basisblatt!$A$85),VLOOKUP('EMob_Segmente 3.2.5_3.2.6'!$F296,Basisblatt!$A$2:$B$5,2,FALSE),"")</f>
        <v/>
      </c>
    </row>
    <row r="297" spans="1:21" ht="15.75" thickBot="1" x14ac:dyDescent="0.3">
      <c r="A297" s="121" t="str">
        <f>IF($R297="x2","",IF($R297="x1",IF(OR($K297=Basisblatt!$A$84,$P297="ja"),"ja","nein"),"N/A"))</f>
        <v/>
      </c>
      <c r="B297" s="40"/>
      <c r="C297" s="79"/>
      <c r="D297" s="80"/>
      <c r="E297" s="80"/>
      <c r="F297" s="81"/>
      <c r="G297" s="81"/>
      <c r="H297" s="81"/>
      <c r="I297" s="92"/>
      <c r="J297" s="43"/>
      <c r="K297" s="106" t="str">
        <f>IF($R297="x1",IF($I297=Basisblatt!$A$60,Basisblatt!$A$85,Basisblatt!$A$84),"")</f>
        <v/>
      </c>
      <c r="L297" s="81"/>
      <c r="M297" s="81"/>
      <c r="N297" s="83"/>
      <c r="O297" s="43"/>
      <c r="P297" s="106" t="str">
        <f>IF(AND($R297="x1",$K297=Basisblatt!$A$85),IF(OR($L297=Basisblatt!$A$38,AND('Modernisierung 3.2.4'!$M297&lt;&gt;"",'Modernisierung 3.2.4'!$M297&lt;='Modernisierung 3.2.4'!$U297),'Modernisierung 3.2.4'!$N297=Basisblatt!$A325)=TRUE,"ja","nein"),"")</f>
        <v/>
      </c>
      <c r="Q297" s="157"/>
      <c r="R297" s="102" t="str">
        <f t="shared" si="4"/>
        <v>x2</v>
      </c>
      <c r="S297" s="53"/>
      <c r="T297" s="40"/>
      <c r="U297" s="139" t="str">
        <f>IF(AND($R297="x1",$K297=Basisblatt!$A$85),VLOOKUP('EMob_Segmente 3.2.5_3.2.6'!$F297,Basisblatt!$A$2:$B$5,2,FALSE),"")</f>
        <v/>
      </c>
    </row>
    <row r="298" spans="1:21" ht="15.75" thickBot="1" x14ac:dyDescent="0.3">
      <c r="A298" s="121" t="str">
        <f>IF($R298="x2","",IF($R298="x1",IF(OR($K298=Basisblatt!$A$84,$P298="ja"),"ja","nein"),"N/A"))</f>
        <v/>
      </c>
      <c r="B298" s="40"/>
      <c r="C298" s="79"/>
      <c r="D298" s="80"/>
      <c r="E298" s="80"/>
      <c r="F298" s="81"/>
      <c r="G298" s="81"/>
      <c r="H298" s="81"/>
      <c r="I298" s="92"/>
      <c r="J298" s="43"/>
      <c r="K298" s="106" t="str">
        <f>IF($R298="x1",IF($I298=Basisblatt!$A$60,Basisblatt!$A$85,Basisblatt!$A$84),"")</f>
        <v/>
      </c>
      <c r="L298" s="81"/>
      <c r="M298" s="81"/>
      <c r="N298" s="83"/>
      <c r="O298" s="43"/>
      <c r="P298" s="106" t="str">
        <f>IF(AND($R298="x1",$K298=Basisblatt!$A$85),IF(OR($L298=Basisblatt!$A$38,AND('Modernisierung 3.2.4'!$M298&lt;&gt;"",'Modernisierung 3.2.4'!$M298&lt;='Modernisierung 3.2.4'!$U298),'Modernisierung 3.2.4'!$N298=Basisblatt!$A326)=TRUE,"ja","nein"),"")</f>
        <v/>
      </c>
      <c r="Q298" s="157"/>
      <c r="R298" s="102" t="str">
        <f t="shared" si="4"/>
        <v>x2</v>
      </c>
      <c r="S298" s="53"/>
      <c r="T298" s="40"/>
      <c r="U298" s="139" t="str">
        <f>IF(AND($R298="x1",$K298=Basisblatt!$A$85),VLOOKUP('EMob_Segmente 3.2.5_3.2.6'!$F298,Basisblatt!$A$2:$B$5,2,FALSE),"")</f>
        <v/>
      </c>
    </row>
    <row r="299" spans="1:21" ht="15.75" thickBot="1" x14ac:dyDescent="0.3">
      <c r="A299" s="121" t="str">
        <f>IF($R299="x2","",IF($R299="x1",IF(OR($K299=Basisblatt!$A$84,$P299="ja"),"ja","nein"),"N/A"))</f>
        <v/>
      </c>
      <c r="B299" s="40"/>
      <c r="C299" s="79"/>
      <c r="D299" s="80"/>
      <c r="E299" s="80"/>
      <c r="F299" s="81"/>
      <c r="G299" s="81"/>
      <c r="H299" s="81"/>
      <c r="I299" s="92"/>
      <c r="J299" s="43"/>
      <c r="K299" s="106" t="str">
        <f>IF($R299="x1",IF($I299=Basisblatt!$A$60,Basisblatt!$A$85,Basisblatt!$A$84),"")</f>
        <v/>
      </c>
      <c r="L299" s="81"/>
      <c r="M299" s="81"/>
      <c r="N299" s="83"/>
      <c r="O299" s="43"/>
      <c r="P299" s="106" t="str">
        <f>IF(AND($R299="x1",$K299=Basisblatt!$A$85),IF(OR($L299=Basisblatt!$A$38,AND('Modernisierung 3.2.4'!$M299&lt;&gt;"",'Modernisierung 3.2.4'!$M299&lt;='Modernisierung 3.2.4'!$U299),'Modernisierung 3.2.4'!$N299=Basisblatt!$A327)=TRUE,"ja","nein"),"")</f>
        <v/>
      </c>
      <c r="Q299" s="157"/>
      <c r="R299" s="102" t="str">
        <f t="shared" si="4"/>
        <v>x2</v>
      </c>
      <c r="S299" s="53"/>
      <c r="T299" s="40"/>
      <c r="U299" s="139" t="str">
        <f>IF(AND($R299="x1",$K299=Basisblatt!$A$85),VLOOKUP('EMob_Segmente 3.2.5_3.2.6'!$F299,Basisblatt!$A$2:$B$5,2,FALSE),"")</f>
        <v/>
      </c>
    </row>
    <row r="300" spans="1:21" ht="15.75" thickBot="1" x14ac:dyDescent="0.3">
      <c r="A300" s="121" t="str">
        <f>IF($R300="x2","",IF($R300="x1",IF(OR($K300=Basisblatt!$A$84,$P300="ja"),"ja","nein"),"N/A"))</f>
        <v/>
      </c>
      <c r="B300" s="40"/>
      <c r="C300" s="79"/>
      <c r="D300" s="80"/>
      <c r="E300" s="80"/>
      <c r="F300" s="81"/>
      <c r="G300" s="81"/>
      <c r="H300" s="81"/>
      <c r="I300" s="92"/>
      <c r="J300" s="43"/>
      <c r="K300" s="106" t="str">
        <f>IF($R300="x1",IF($I300=Basisblatt!$A$60,Basisblatt!$A$85,Basisblatt!$A$84),"")</f>
        <v/>
      </c>
      <c r="L300" s="81"/>
      <c r="M300" s="81"/>
      <c r="N300" s="83"/>
      <c r="O300" s="43"/>
      <c r="P300" s="106" t="str">
        <f>IF(AND($R300="x1",$K300=Basisblatt!$A$85),IF(OR($L300=Basisblatt!$A$38,AND('Modernisierung 3.2.4'!$M300&lt;&gt;"",'Modernisierung 3.2.4'!$M300&lt;='Modernisierung 3.2.4'!$U300),'Modernisierung 3.2.4'!$N300=Basisblatt!$A328)=TRUE,"ja","nein"),"")</f>
        <v/>
      </c>
      <c r="Q300" s="157"/>
      <c r="R300" s="102" t="str">
        <f t="shared" si="4"/>
        <v>x2</v>
      </c>
      <c r="S300" s="53"/>
      <c r="T300" s="40"/>
      <c r="U300" s="139" t="str">
        <f>IF(AND($R300="x1",$K300=Basisblatt!$A$85),VLOOKUP('EMob_Segmente 3.2.5_3.2.6'!$F300,Basisblatt!$A$2:$B$5,2,FALSE),"")</f>
        <v/>
      </c>
    </row>
    <row r="301" spans="1:21" ht="15.75" thickBot="1" x14ac:dyDescent="0.3">
      <c r="A301" s="121" t="str">
        <f>IF($R301="x2","",IF($R301="x1",IF(OR($K301=Basisblatt!$A$84,$P301="ja"),"ja","nein"),"N/A"))</f>
        <v/>
      </c>
      <c r="B301" s="40"/>
      <c r="C301" s="79"/>
      <c r="D301" s="80"/>
      <c r="E301" s="80"/>
      <c r="F301" s="81"/>
      <c r="G301" s="81"/>
      <c r="H301" s="81"/>
      <c r="I301" s="92"/>
      <c r="J301" s="43"/>
      <c r="K301" s="106" t="str">
        <f>IF($R301="x1",IF($I301=Basisblatt!$A$60,Basisblatt!$A$85,Basisblatt!$A$84),"")</f>
        <v/>
      </c>
      <c r="L301" s="81"/>
      <c r="M301" s="81"/>
      <c r="N301" s="83"/>
      <c r="O301" s="43"/>
      <c r="P301" s="106" t="str">
        <f>IF(AND($R301="x1",$K301=Basisblatt!$A$85),IF(OR($L301=Basisblatt!$A$38,AND('Modernisierung 3.2.4'!$M301&lt;&gt;"",'Modernisierung 3.2.4'!$M301&lt;='Modernisierung 3.2.4'!$U301),'Modernisierung 3.2.4'!$N301=Basisblatt!$A329)=TRUE,"ja","nein"),"")</f>
        <v/>
      </c>
      <c r="Q301" s="157"/>
      <c r="R301" s="102" t="str">
        <f t="shared" si="4"/>
        <v>x2</v>
      </c>
      <c r="S301" s="53"/>
      <c r="T301" s="40"/>
      <c r="U301" s="139" t="str">
        <f>IF(AND($R301="x1",$K301=Basisblatt!$A$85),VLOOKUP('EMob_Segmente 3.2.5_3.2.6'!$F301,Basisblatt!$A$2:$B$5,2,FALSE),"")</f>
        <v/>
      </c>
    </row>
    <row r="302" spans="1:21" ht="15.75" thickBot="1" x14ac:dyDescent="0.3">
      <c r="A302" s="121" t="str">
        <f>IF($R302="x2","",IF($R302="x1",IF(OR($K302=Basisblatt!$A$84,$P302="ja"),"ja","nein"),"N/A"))</f>
        <v/>
      </c>
      <c r="B302" s="40"/>
      <c r="C302" s="79"/>
      <c r="D302" s="80"/>
      <c r="E302" s="80"/>
      <c r="F302" s="81"/>
      <c r="G302" s="81"/>
      <c r="H302" s="81"/>
      <c r="I302" s="92"/>
      <c r="J302" s="43"/>
      <c r="K302" s="106" t="str">
        <f>IF($R302="x1",IF($I302=Basisblatt!$A$60,Basisblatt!$A$85,Basisblatt!$A$84),"")</f>
        <v/>
      </c>
      <c r="L302" s="81"/>
      <c r="M302" s="81"/>
      <c r="N302" s="83"/>
      <c r="O302" s="43"/>
      <c r="P302" s="106" t="str">
        <f>IF(AND($R302="x1",$K302=Basisblatt!$A$85),IF(OR($L302=Basisblatt!$A$38,AND('Modernisierung 3.2.4'!$M302&lt;&gt;"",'Modernisierung 3.2.4'!$M302&lt;='Modernisierung 3.2.4'!$U302),'Modernisierung 3.2.4'!$N302=Basisblatt!$A330)=TRUE,"ja","nein"),"")</f>
        <v/>
      </c>
      <c r="Q302" s="157"/>
      <c r="R302" s="102" t="str">
        <f t="shared" si="4"/>
        <v>x2</v>
      </c>
      <c r="S302" s="53"/>
      <c r="T302" s="40"/>
      <c r="U302" s="139" t="str">
        <f>IF(AND($R302="x1",$K302=Basisblatt!$A$85),VLOOKUP('EMob_Segmente 3.2.5_3.2.6'!$F302,Basisblatt!$A$2:$B$5,2,FALSE),"")</f>
        <v/>
      </c>
    </row>
    <row r="303" spans="1:21" ht="15.75" thickBot="1" x14ac:dyDescent="0.3">
      <c r="A303" s="121" t="str">
        <f>IF($R303="x2","",IF($R303="x1",IF(OR($K303=Basisblatt!$A$84,$P303="ja"),"ja","nein"),"N/A"))</f>
        <v/>
      </c>
      <c r="B303" s="40"/>
      <c r="C303" s="79"/>
      <c r="D303" s="80"/>
      <c r="E303" s="80"/>
      <c r="F303" s="81"/>
      <c r="G303" s="81"/>
      <c r="H303" s="81"/>
      <c r="I303" s="92"/>
      <c r="J303" s="43"/>
      <c r="K303" s="106" t="str">
        <f>IF($R303="x1",IF($I303=Basisblatt!$A$60,Basisblatt!$A$85,Basisblatt!$A$84),"")</f>
        <v/>
      </c>
      <c r="L303" s="81"/>
      <c r="M303" s="81"/>
      <c r="N303" s="83"/>
      <c r="O303" s="43"/>
      <c r="P303" s="106" t="str">
        <f>IF(AND($R303="x1",$K303=Basisblatt!$A$85),IF(OR($L303=Basisblatt!$A$38,AND('Modernisierung 3.2.4'!$M303&lt;&gt;"",'Modernisierung 3.2.4'!$M303&lt;='Modernisierung 3.2.4'!$U303),'Modernisierung 3.2.4'!$N303=Basisblatt!$A331)=TRUE,"ja","nein"),"")</f>
        <v/>
      </c>
      <c r="Q303" s="157"/>
      <c r="R303" s="102" t="str">
        <f t="shared" si="4"/>
        <v>x2</v>
      </c>
      <c r="S303" s="53"/>
      <c r="T303" s="40"/>
      <c r="U303" s="139" t="str">
        <f>IF(AND($R303="x1",$K303=Basisblatt!$A$85),VLOOKUP('EMob_Segmente 3.2.5_3.2.6'!$F303,Basisblatt!$A$2:$B$5,2,FALSE),"")</f>
        <v/>
      </c>
    </row>
    <row r="304" spans="1:21" ht="15.75" thickBot="1" x14ac:dyDescent="0.3">
      <c r="A304" s="121" t="str">
        <f>IF($R304="x2","",IF($R304="x1",IF(OR($K304=Basisblatt!$A$84,$P304="ja"),"ja","nein"),"N/A"))</f>
        <v/>
      </c>
      <c r="B304" s="40"/>
      <c r="C304" s="79"/>
      <c r="D304" s="80"/>
      <c r="E304" s="80"/>
      <c r="F304" s="81"/>
      <c r="G304" s="81"/>
      <c r="H304" s="81"/>
      <c r="I304" s="92"/>
      <c r="J304" s="43"/>
      <c r="K304" s="106" t="str">
        <f>IF($R304="x1",IF($I304=Basisblatt!$A$60,Basisblatt!$A$85,Basisblatt!$A$84),"")</f>
        <v/>
      </c>
      <c r="L304" s="81"/>
      <c r="M304" s="81"/>
      <c r="N304" s="83"/>
      <c r="O304" s="43"/>
      <c r="P304" s="106" t="str">
        <f>IF(AND($R304="x1",$K304=Basisblatt!$A$85),IF(OR($L304=Basisblatt!$A$38,AND('Modernisierung 3.2.4'!$M304&lt;&gt;"",'Modernisierung 3.2.4'!$M304&lt;='Modernisierung 3.2.4'!$U304),'Modernisierung 3.2.4'!$N304=Basisblatt!$A332)=TRUE,"ja","nein"),"")</f>
        <v/>
      </c>
      <c r="Q304" s="157"/>
      <c r="R304" s="102" t="str">
        <f t="shared" si="4"/>
        <v>x2</v>
      </c>
      <c r="S304" s="53"/>
      <c r="T304" s="40"/>
      <c r="U304" s="139" t="str">
        <f>IF(AND($R304="x1",$K304=Basisblatt!$A$85),VLOOKUP('EMob_Segmente 3.2.5_3.2.6'!$F304,Basisblatt!$A$2:$B$5,2,FALSE),"")</f>
        <v/>
      </c>
    </row>
    <row r="305" spans="1:21" ht="15.75" thickBot="1" x14ac:dyDescent="0.3">
      <c r="A305" s="121" t="str">
        <f>IF($R305="x2","",IF($R305="x1",IF(OR($K305=Basisblatt!$A$84,$P305="ja"),"ja","nein"),"N/A"))</f>
        <v/>
      </c>
      <c r="B305" s="40"/>
      <c r="C305" s="79"/>
      <c r="D305" s="80"/>
      <c r="E305" s="80"/>
      <c r="F305" s="81"/>
      <c r="G305" s="81"/>
      <c r="H305" s="81"/>
      <c r="I305" s="92"/>
      <c r="J305" s="43"/>
      <c r="K305" s="106" t="str">
        <f>IF($R305="x1",IF($I305=Basisblatt!$A$60,Basisblatt!$A$85,Basisblatt!$A$84),"")</f>
        <v/>
      </c>
      <c r="L305" s="81"/>
      <c r="M305" s="81"/>
      <c r="N305" s="83"/>
      <c r="O305" s="43"/>
      <c r="P305" s="106" t="str">
        <f>IF(AND($R305="x1",$K305=Basisblatt!$A$85),IF(OR($L305=Basisblatt!$A$38,AND('Modernisierung 3.2.4'!$M305&lt;&gt;"",'Modernisierung 3.2.4'!$M305&lt;='Modernisierung 3.2.4'!$U305),'Modernisierung 3.2.4'!$N305=Basisblatt!$A333)=TRUE,"ja","nein"),"")</f>
        <v/>
      </c>
      <c r="Q305" s="157"/>
      <c r="R305" s="102" t="str">
        <f t="shared" si="4"/>
        <v>x2</v>
      </c>
      <c r="S305" s="53"/>
      <c r="T305" s="40"/>
      <c r="U305" s="139" t="str">
        <f>IF(AND($R305="x1",$K305=Basisblatt!$A$85),VLOOKUP('EMob_Segmente 3.2.5_3.2.6'!$F305,Basisblatt!$A$2:$B$5,2,FALSE),"")</f>
        <v/>
      </c>
    </row>
    <row r="306" spans="1:21" ht="15.75" thickBot="1" x14ac:dyDescent="0.3">
      <c r="A306" s="121" t="str">
        <f>IF($R306="x2","",IF($R306="x1",IF(OR($K306=Basisblatt!$A$84,$P306="ja"),"ja","nein"),"N/A"))</f>
        <v/>
      </c>
      <c r="B306" s="40"/>
      <c r="C306" s="79"/>
      <c r="D306" s="80"/>
      <c r="E306" s="80"/>
      <c r="F306" s="81"/>
      <c r="G306" s="81"/>
      <c r="H306" s="81"/>
      <c r="I306" s="92"/>
      <c r="J306" s="43"/>
      <c r="K306" s="106" t="str">
        <f>IF($R306="x1",IF($I306=Basisblatt!$A$60,Basisblatt!$A$85,Basisblatt!$A$84),"")</f>
        <v/>
      </c>
      <c r="L306" s="81"/>
      <c r="M306" s="81"/>
      <c r="N306" s="83"/>
      <c r="O306" s="43"/>
      <c r="P306" s="106" t="str">
        <f>IF(AND($R306="x1",$K306=Basisblatt!$A$85),IF(OR($L306=Basisblatt!$A$38,AND('Modernisierung 3.2.4'!$M306&lt;&gt;"",'Modernisierung 3.2.4'!$M306&lt;='Modernisierung 3.2.4'!$U306),'Modernisierung 3.2.4'!$N306=Basisblatt!$A334)=TRUE,"ja","nein"),"")</f>
        <v/>
      </c>
      <c r="Q306" s="157"/>
      <c r="R306" s="102" t="str">
        <f t="shared" si="4"/>
        <v>x2</v>
      </c>
      <c r="S306" s="53"/>
      <c r="T306" s="40"/>
      <c r="U306" s="139" t="str">
        <f>IF(AND($R306="x1",$K306=Basisblatt!$A$85),VLOOKUP('EMob_Segmente 3.2.5_3.2.6'!$F306,Basisblatt!$A$2:$B$5,2,FALSE),"")</f>
        <v/>
      </c>
    </row>
    <row r="307" spans="1:21" ht="15.75" thickBot="1" x14ac:dyDescent="0.3">
      <c r="A307" s="121" t="str">
        <f>IF($R307="x2","",IF($R307="x1",IF(OR($K307=Basisblatt!$A$84,$P307="ja"),"ja","nein"),"N/A"))</f>
        <v/>
      </c>
      <c r="B307" s="40"/>
      <c r="C307" s="79"/>
      <c r="D307" s="80"/>
      <c r="E307" s="80"/>
      <c r="F307" s="81"/>
      <c r="G307" s="81"/>
      <c r="H307" s="81"/>
      <c r="I307" s="92"/>
      <c r="J307" s="43"/>
      <c r="K307" s="106" t="str">
        <f>IF($R307="x1",IF($I307=Basisblatt!$A$60,Basisblatt!$A$85,Basisblatt!$A$84),"")</f>
        <v/>
      </c>
      <c r="L307" s="81"/>
      <c r="M307" s="81"/>
      <c r="N307" s="83"/>
      <c r="O307" s="43"/>
      <c r="P307" s="106" t="str">
        <f>IF(AND($R307="x1",$K307=Basisblatt!$A$85),IF(OR($L307=Basisblatt!$A$38,AND('Modernisierung 3.2.4'!$M307&lt;&gt;"",'Modernisierung 3.2.4'!$M307&lt;='Modernisierung 3.2.4'!$U307),'Modernisierung 3.2.4'!$N307=Basisblatt!$A335)=TRUE,"ja","nein"),"")</f>
        <v/>
      </c>
      <c r="Q307" s="157"/>
      <c r="R307" s="102" t="str">
        <f t="shared" si="4"/>
        <v>x2</v>
      </c>
      <c r="S307" s="53"/>
      <c r="T307" s="40"/>
      <c r="U307" s="139" t="str">
        <f>IF(AND($R307="x1",$K307=Basisblatt!$A$85),VLOOKUP('EMob_Segmente 3.2.5_3.2.6'!$F307,Basisblatt!$A$2:$B$5,2,FALSE),"")</f>
        <v/>
      </c>
    </row>
    <row r="308" spans="1:21" ht="15.75" thickBot="1" x14ac:dyDescent="0.3">
      <c r="A308" s="121" t="str">
        <f>IF($R308="x2","",IF($R308="x1",IF(OR($K308=Basisblatt!$A$84,$P308="ja"),"ja","nein"),"N/A"))</f>
        <v/>
      </c>
      <c r="B308" s="40"/>
      <c r="C308" s="79"/>
      <c r="D308" s="80"/>
      <c r="E308" s="80"/>
      <c r="F308" s="81"/>
      <c r="G308" s="81"/>
      <c r="H308" s="81"/>
      <c r="I308" s="92"/>
      <c r="J308" s="43"/>
      <c r="K308" s="106" t="str">
        <f>IF($R308="x1",IF($I308=Basisblatt!$A$60,Basisblatt!$A$85,Basisblatt!$A$84),"")</f>
        <v/>
      </c>
      <c r="L308" s="81"/>
      <c r="M308" s="81"/>
      <c r="N308" s="83"/>
      <c r="O308" s="43"/>
      <c r="P308" s="106" t="str">
        <f>IF(AND($R308="x1",$K308=Basisblatt!$A$85),IF(OR($L308=Basisblatt!$A$38,AND('Modernisierung 3.2.4'!$M308&lt;&gt;"",'Modernisierung 3.2.4'!$M308&lt;='Modernisierung 3.2.4'!$U308),'Modernisierung 3.2.4'!$N308=Basisblatt!$A336)=TRUE,"ja","nein"),"")</f>
        <v/>
      </c>
      <c r="Q308" s="157"/>
      <c r="R308" s="102" t="str">
        <f t="shared" si="4"/>
        <v>x2</v>
      </c>
      <c r="S308" s="53"/>
      <c r="T308" s="40"/>
      <c r="U308" s="139" t="str">
        <f>IF(AND($R308="x1",$K308=Basisblatt!$A$85),VLOOKUP('EMob_Segmente 3.2.5_3.2.6'!$F308,Basisblatt!$A$2:$B$5,2,FALSE),"")</f>
        <v/>
      </c>
    </row>
    <row r="309" spans="1:21" ht="15.75" thickBot="1" x14ac:dyDescent="0.3">
      <c r="A309" s="121" t="str">
        <f>IF($R309="x2","",IF($R309="x1",IF(OR($K309=Basisblatt!$A$84,$P309="ja"),"ja","nein"),"N/A"))</f>
        <v/>
      </c>
      <c r="B309" s="40"/>
      <c r="C309" s="79"/>
      <c r="D309" s="80"/>
      <c r="E309" s="80"/>
      <c r="F309" s="81"/>
      <c r="G309" s="81"/>
      <c r="H309" s="81"/>
      <c r="I309" s="92"/>
      <c r="J309" s="43"/>
      <c r="K309" s="106" t="str">
        <f>IF($R309="x1",IF($I309=Basisblatt!$A$60,Basisblatt!$A$85,Basisblatt!$A$84),"")</f>
        <v/>
      </c>
      <c r="L309" s="81"/>
      <c r="M309" s="81"/>
      <c r="N309" s="83"/>
      <c r="O309" s="43"/>
      <c r="P309" s="106" t="str">
        <f>IF(AND($R309="x1",$K309=Basisblatt!$A$85),IF(OR($L309=Basisblatt!$A$38,AND('Modernisierung 3.2.4'!$M309&lt;&gt;"",'Modernisierung 3.2.4'!$M309&lt;='Modernisierung 3.2.4'!$U309),'Modernisierung 3.2.4'!$N309=Basisblatt!$A337)=TRUE,"ja","nein"),"")</f>
        <v/>
      </c>
      <c r="Q309" s="157"/>
      <c r="R309" s="102" t="str">
        <f t="shared" si="4"/>
        <v>x2</v>
      </c>
      <c r="S309" s="53"/>
      <c r="T309" s="40"/>
      <c r="U309" s="139" t="str">
        <f>IF(AND($R309="x1",$K309=Basisblatt!$A$85),VLOOKUP('EMob_Segmente 3.2.5_3.2.6'!$F309,Basisblatt!$A$2:$B$5,2,FALSE),"")</f>
        <v/>
      </c>
    </row>
    <row r="310" spans="1:21" ht="15.75" thickBot="1" x14ac:dyDescent="0.3">
      <c r="A310" s="121" t="str">
        <f>IF($R310="x2","",IF($R310="x1",IF(OR($K310=Basisblatt!$A$84,$P310="ja"),"ja","nein"),"N/A"))</f>
        <v/>
      </c>
      <c r="B310" s="40"/>
      <c r="C310" s="79"/>
      <c r="D310" s="80"/>
      <c r="E310" s="80"/>
      <c r="F310" s="81"/>
      <c r="G310" s="81"/>
      <c r="H310" s="81"/>
      <c r="I310" s="92"/>
      <c r="J310" s="43"/>
      <c r="K310" s="106" t="str">
        <f>IF($R310="x1",IF($I310=Basisblatt!$A$60,Basisblatt!$A$85,Basisblatt!$A$84),"")</f>
        <v/>
      </c>
      <c r="L310" s="81"/>
      <c r="M310" s="81"/>
      <c r="N310" s="83"/>
      <c r="O310" s="43"/>
      <c r="P310" s="106" t="str">
        <f>IF(AND($R310="x1",$K310=Basisblatt!$A$85),IF(OR($L310=Basisblatt!$A$38,AND('Modernisierung 3.2.4'!$M310&lt;&gt;"",'Modernisierung 3.2.4'!$M310&lt;='Modernisierung 3.2.4'!$U310),'Modernisierung 3.2.4'!$N310=Basisblatt!$A338)=TRUE,"ja","nein"),"")</f>
        <v/>
      </c>
      <c r="Q310" s="157"/>
      <c r="R310" s="102" t="str">
        <f t="shared" si="4"/>
        <v>x2</v>
      </c>
      <c r="S310" s="53"/>
      <c r="T310" s="40"/>
      <c r="U310" s="139" t="str">
        <f>IF(AND($R310="x1",$K310=Basisblatt!$A$85),VLOOKUP('EMob_Segmente 3.2.5_3.2.6'!$F310,Basisblatt!$A$2:$B$5,2,FALSE),"")</f>
        <v/>
      </c>
    </row>
    <row r="311" spans="1:21" ht="15.75" thickBot="1" x14ac:dyDescent="0.3">
      <c r="A311" s="121" t="str">
        <f>IF($R311="x2","",IF($R311="x1",IF(OR($K311=Basisblatt!$A$84,$P311="ja"),"ja","nein"),"N/A"))</f>
        <v/>
      </c>
      <c r="B311" s="40"/>
      <c r="C311" s="79"/>
      <c r="D311" s="80"/>
      <c r="E311" s="80"/>
      <c r="F311" s="81"/>
      <c r="G311" s="81"/>
      <c r="H311" s="81"/>
      <c r="I311" s="92"/>
      <c r="J311" s="43"/>
      <c r="K311" s="106" t="str">
        <f>IF($R311="x1",IF($I311=Basisblatt!$A$60,Basisblatt!$A$85,Basisblatt!$A$84),"")</f>
        <v/>
      </c>
      <c r="L311" s="81"/>
      <c r="M311" s="81"/>
      <c r="N311" s="83"/>
      <c r="O311" s="43"/>
      <c r="P311" s="106" t="str">
        <f>IF(AND($R311="x1",$K311=Basisblatt!$A$85),IF(OR($L311=Basisblatt!$A$38,AND('Modernisierung 3.2.4'!$M311&lt;&gt;"",'Modernisierung 3.2.4'!$M311&lt;='Modernisierung 3.2.4'!$U311),'Modernisierung 3.2.4'!$N311=Basisblatt!$A339)=TRUE,"ja","nein"),"")</f>
        <v/>
      </c>
      <c r="Q311" s="157"/>
      <c r="R311" s="102" t="str">
        <f t="shared" si="4"/>
        <v>x2</v>
      </c>
      <c r="S311" s="53"/>
      <c r="T311" s="40"/>
      <c r="U311" s="139" t="str">
        <f>IF(AND($R311="x1",$K311=Basisblatt!$A$85),VLOOKUP('EMob_Segmente 3.2.5_3.2.6'!$F311,Basisblatt!$A$2:$B$5,2,FALSE),"")</f>
        <v/>
      </c>
    </row>
    <row r="312" spans="1:21" ht="15.75" thickBot="1" x14ac:dyDescent="0.3">
      <c r="A312" s="121" t="str">
        <f>IF($R312="x2","",IF($R312="x1",IF(OR($K312=Basisblatt!$A$84,$P312="ja"),"ja","nein"),"N/A"))</f>
        <v/>
      </c>
      <c r="B312" s="40"/>
      <c r="C312" s="79"/>
      <c r="D312" s="80"/>
      <c r="E312" s="80"/>
      <c r="F312" s="81"/>
      <c r="G312" s="81"/>
      <c r="H312" s="81"/>
      <c r="I312" s="92"/>
      <c r="J312" s="43"/>
      <c r="K312" s="106" t="str">
        <f>IF($R312="x1",IF($I312=Basisblatt!$A$60,Basisblatt!$A$85,Basisblatt!$A$84),"")</f>
        <v/>
      </c>
      <c r="L312" s="81"/>
      <c r="M312" s="81"/>
      <c r="N312" s="83"/>
      <c r="O312" s="43"/>
      <c r="P312" s="106" t="str">
        <f>IF(AND($R312="x1",$K312=Basisblatt!$A$85),IF(OR($L312=Basisblatt!$A$38,AND('Modernisierung 3.2.4'!$M312&lt;&gt;"",'Modernisierung 3.2.4'!$M312&lt;='Modernisierung 3.2.4'!$U312),'Modernisierung 3.2.4'!$N312=Basisblatt!$A340)=TRUE,"ja","nein"),"")</f>
        <v/>
      </c>
      <c r="Q312" s="157"/>
      <c r="R312" s="102" t="str">
        <f t="shared" si="4"/>
        <v>x2</v>
      </c>
      <c r="S312" s="53"/>
      <c r="T312" s="40"/>
      <c r="U312" s="139" t="str">
        <f>IF(AND($R312="x1",$K312=Basisblatt!$A$85),VLOOKUP('EMob_Segmente 3.2.5_3.2.6'!$F312,Basisblatt!$A$2:$B$5,2,FALSE),"")</f>
        <v/>
      </c>
    </row>
    <row r="313" spans="1:21" ht="15.75" thickBot="1" x14ac:dyDescent="0.3">
      <c r="A313" s="121" t="str">
        <f>IF($R313="x2","",IF($R313="x1",IF(OR($K313=Basisblatt!$A$84,$P313="ja"),"ja","nein"),"N/A"))</f>
        <v/>
      </c>
      <c r="B313" s="40"/>
      <c r="C313" s="79"/>
      <c r="D313" s="80"/>
      <c r="E313" s="80"/>
      <c r="F313" s="81"/>
      <c r="G313" s="81"/>
      <c r="H313" s="81"/>
      <c r="I313" s="92"/>
      <c r="J313" s="43"/>
      <c r="K313" s="106" t="str">
        <f>IF($R313="x1",IF($I313=Basisblatt!$A$60,Basisblatt!$A$85,Basisblatt!$A$84),"")</f>
        <v/>
      </c>
      <c r="L313" s="81"/>
      <c r="M313" s="81"/>
      <c r="N313" s="83"/>
      <c r="O313" s="43"/>
      <c r="P313" s="106" t="str">
        <f>IF(AND($R313="x1",$K313=Basisblatt!$A$85),IF(OR($L313=Basisblatt!$A$38,AND('Modernisierung 3.2.4'!$M313&lt;&gt;"",'Modernisierung 3.2.4'!$M313&lt;='Modernisierung 3.2.4'!$U313),'Modernisierung 3.2.4'!$N313=Basisblatt!$A341)=TRUE,"ja","nein"),"")</f>
        <v/>
      </c>
      <c r="Q313" s="157"/>
      <c r="R313" s="102" t="str">
        <f t="shared" si="4"/>
        <v>x2</v>
      </c>
      <c r="S313" s="53"/>
      <c r="T313" s="40"/>
      <c r="U313" s="139" t="str">
        <f>IF(AND($R313="x1",$K313=Basisblatt!$A$85),VLOOKUP('EMob_Segmente 3.2.5_3.2.6'!$F313,Basisblatt!$A$2:$B$5,2,FALSE),"")</f>
        <v/>
      </c>
    </row>
    <row r="314" spans="1:21" ht="15.75" thickBot="1" x14ac:dyDescent="0.3">
      <c r="A314" s="121" t="str">
        <f>IF($R314="x2","",IF($R314="x1",IF(OR($K314=Basisblatt!$A$84,$P314="ja"),"ja","nein"),"N/A"))</f>
        <v/>
      </c>
      <c r="B314" s="40"/>
      <c r="C314" s="79"/>
      <c r="D314" s="80"/>
      <c r="E314" s="80"/>
      <c r="F314" s="81"/>
      <c r="G314" s="81"/>
      <c r="H314" s="81"/>
      <c r="I314" s="92"/>
      <c r="J314" s="43"/>
      <c r="K314" s="106" t="str">
        <f>IF($R314="x1",IF($I314=Basisblatt!$A$60,Basisblatt!$A$85,Basisblatt!$A$84),"")</f>
        <v/>
      </c>
      <c r="L314" s="81"/>
      <c r="M314" s="81"/>
      <c r="N314" s="83"/>
      <c r="O314" s="43"/>
      <c r="P314" s="106" t="str">
        <f>IF(AND($R314="x1",$K314=Basisblatt!$A$85),IF(OR($L314=Basisblatt!$A$38,AND('Modernisierung 3.2.4'!$M314&lt;&gt;"",'Modernisierung 3.2.4'!$M314&lt;='Modernisierung 3.2.4'!$U314),'Modernisierung 3.2.4'!$N314=Basisblatt!$A342)=TRUE,"ja","nein"),"")</f>
        <v/>
      </c>
      <c r="Q314" s="157"/>
      <c r="R314" s="102" t="str">
        <f t="shared" si="4"/>
        <v>x2</v>
      </c>
      <c r="S314" s="53"/>
      <c r="T314" s="40"/>
      <c r="U314" s="139" t="str">
        <f>IF(AND($R314="x1",$K314=Basisblatt!$A$85),VLOOKUP('EMob_Segmente 3.2.5_3.2.6'!$F314,Basisblatt!$A$2:$B$5,2,FALSE),"")</f>
        <v/>
      </c>
    </row>
    <row r="315" spans="1:21" ht="15.75" thickBot="1" x14ac:dyDescent="0.3">
      <c r="A315" s="121" t="str">
        <f>IF($R315="x2","",IF($R315="x1",IF(OR($K315=Basisblatt!$A$84,$P315="ja"),"ja","nein"),"N/A"))</f>
        <v/>
      </c>
      <c r="B315" s="40"/>
      <c r="C315" s="79"/>
      <c r="D315" s="80"/>
      <c r="E315" s="80"/>
      <c r="F315" s="81"/>
      <c r="G315" s="81"/>
      <c r="H315" s="81"/>
      <c r="I315" s="92"/>
      <c r="J315" s="43"/>
      <c r="K315" s="106" t="str">
        <f>IF($R315="x1",IF($I315=Basisblatt!$A$60,Basisblatt!$A$85,Basisblatt!$A$84),"")</f>
        <v/>
      </c>
      <c r="L315" s="81"/>
      <c r="M315" s="81"/>
      <c r="N315" s="83"/>
      <c r="O315" s="43"/>
      <c r="P315" s="106" t="str">
        <f>IF(AND($R315="x1",$K315=Basisblatt!$A$85),IF(OR($L315=Basisblatt!$A$38,AND('Modernisierung 3.2.4'!$M315&lt;&gt;"",'Modernisierung 3.2.4'!$M315&lt;='Modernisierung 3.2.4'!$U315),'Modernisierung 3.2.4'!$N315=Basisblatt!$A343)=TRUE,"ja","nein"),"")</f>
        <v/>
      </c>
      <c r="Q315" s="157"/>
      <c r="R315" s="102" t="str">
        <f t="shared" si="4"/>
        <v>x2</v>
      </c>
      <c r="S315" s="53"/>
      <c r="T315" s="40"/>
      <c r="U315" s="139" t="str">
        <f>IF(AND($R315="x1",$K315=Basisblatt!$A$85),VLOOKUP('EMob_Segmente 3.2.5_3.2.6'!$F315,Basisblatt!$A$2:$B$5,2,FALSE),"")</f>
        <v/>
      </c>
    </row>
    <row r="316" spans="1:21" ht="15.75" thickBot="1" x14ac:dyDescent="0.3">
      <c r="A316" s="121" t="str">
        <f>IF($R316="x2","",IF($R316="x1",IF(OR($K316=Basisblatt!$A$84,$P316="ja"),"ja","nein"),"N/A"))</f>
        <v/>
      </c>
      <c r="B316" s="40"/>
      <c r="C316" s="79"/>
      <c r="D316" s="80"/>
      <c r="E316" s="80"/>
      <c r="F316" s="81"/>
      <c r="G316" s="81"/>
      <c r="H316" s="81"/>
      <c r="I316" s="92"/>
      <c r="J316" s="43"/>
      <c r="K316" s="106" t="str">
        <f>IF($R316="x1",IF($I316=Basisblatt!$A$60,Basisblatt!$A$85,Basisblatt!$A$84),"")</f>
        <v/>
      </c>
      <c r="L316" s="81"/>
      <c r="M316" s="81"/>
      <c r="N316" s="83"/>
      <c r="O316" s="43"/>
      <c r="P316" s="106" t="str">
        <f>IF(AND($R316="x1",$K316=Basisblatt!$A$85),IF(OR($L316=Basisblatt!$A$38,AND('Modernisierung 3.2.4'!$M316&lt;&gt;"",'Modernisierung 3.2.4'!$M316&lt;='Modernisierung 3.2.4'!$U316),'Modernisierung 3.2.4'!$N316=Basisblatt!$A344)=TRUE,"ja","nein"),"")</f>
        <v/>
      </c>
      <c r="Q316" s="157"/>
      <c r="R316" s="102" t="str">
        <f t="shared" si="4"/>
        <v>x2</v>
      </c>
      <c r="S316" s="53"/>
      <c r="T316" s="40"/>
      <c r="U316" s="139" t="str">
        <f>IF(AND($R316="x1",$K316=Basisblatt!$A$85),VLOOKUP('EMob_Segmente 3.2.5_3.2.6'!$F316,Basisblatt!$A$2:$B$5,2,FALSE),"")</f>
        <v/>
      </c>
    </row>
    <row r="317" spans="1:21" ht="15.75" thickBot="1" x14ac:dyDescent="0.3">
      <c r="A317" s="121" t="str">
        <f>IF($R317="x2","",IF($R317="x1",IF(OR($K317=Basisblatt!$A$84,$P317="ja"),"ja","nein"),"N/A"))</f>
        <v/>
      </c>
      <c r="B317" s="40"/>
      <c r="C317" s="79"/>
      <c r="D317" s="80"/>
      <c r="E317" s="80"/>
      <c r="F317" s="81"/>
      <c r="G317" s="81"/>
      <c r="H317" s="81"/>
      <c r="I317" s="92"/>
      <c r="J317" s="43"/>
      <c r="K317" s="106" t="str">
        <f>IF($R317="x1",IF($I317=Basisblatt!$A$60,Basisblatt!$A$85,Basisblatt!$A$84),"")</f>
        <v/>
      </c>
      <c r="L317" s="81"/>
      <c r="M317" s="81"/>
      <c r="N317" s="83"/>
      <c r="O317" s="43"/>
      <c r="P317" s="106" t="str">
        <f>IF(AND($R317="x1",$K317=Basisblatt!$A$85),IF(OR($L317=Basisblatt!$A$38,AND('Modernisierung 3.2.4'!$M317&lt;&gt;"",'Modernisierung 3.2.4'!$M317&lt;='Modernisierung 3.2.4'!$U317),'Modernisierung 3.2.4'!$N317=Basisblatt!$A345)=TRUE,"ja","nein"),"")</f>
        <v/>
      </c>
      <c r="Q317" s="157"/>
      <c r="R317" s="102" t="str">
        <f t="shared" si="4"/>
        <v>x2</v>
      </c>
      <c r="S317" s="53"/>
      <c r="T317" s="40"/>
      <c r="U317" s="139" t="str">
        <f>IF(AND($R317="x1",$K317=Basisblatt!$A$85),VLOOKUP('EMob_Segmente 3.2.5_3.2.6'!$F317,Basisblatt!$A$2:$B$5,2,FALSE),"")</f>
        <v/>
      </c>
    </row>
    <row r="318" spans="1:21" ht="15.75" thickBot="1" x14ac:dyDescent="0.3">
      <c r="A318" s="121" t="str">
        <f>IF($R318="x2","",IF($R318="x1",IF(OR($K318=Basisblatt!$A$84,$P318="ja"),"ja","nein"),"N/A"))</f>
        <v/>
      </c>
      <c r="B318" s="40"/>
      <c r="C318" s="79"/>
      <c r="D318" s="80"/>
      <c r="E318" s="80"/>
      <c r="F318" s="81"/>
      <c r="G318" s="81"/>
      <c r="H318" s="81"/>
      <c r="I318" s="92"/>
      <c r="J318" s="43"/>
      <c r="K318" s="106" t="str">
        <f>IF($R318="x1",IF($I318=Basisblatt!$A$60,Basisblatt!$A$85,Basisblatt!$A$84),"")</f>
        <v/>
      </c>
      <c r="L318" s="81"/>
      <c r="M318" s="81"/>
      <c r="N318" s="83"/>
      <c r="O318" s="43"/>
      <c r="P318" s="106" t="str">
        <f>IF(AND($R318="x1",$K318=Basisblatt!$A$85),IF(OR($L318=Basisblatt!$A$38,AND('Modernisierung 3.2.4'!$M318&lt;&gt;"",'Modernisierung 3.2.4'!$M318&lt;='Modernisierung 3.2.4'!$U318),'Modernisierung 3.2.4'!$N318=Basisblatt!$A346)=TRUE,"ja","nein"),"")</f>
        <v/>
      </c>
      <c r="Q318" s="157"/>
      <c r="R318" s="102" t="str">
        <f t="shared" si="4"/>
        <v>x2</v>
      </c>
      <c r="S318" s="53"/>
      <c r="T318" s="40"/>
      <c r="U318" s="139" t="str">
        <f>IF(AND($R318="x1",$K318=Basisblatt!$A$85),VLOOKUP('EMob_Segmente 3.2.5_3.2.6'!$F318,Basisblatt!$A$2:$B$5,2,FALSE),"")</f>
        <v/>
      </c>
    </row>
    <row r="319" spans="1:21" ht="15.75" thickBot="1" x14ac:dyDescent="0.3">
      <c r="A319" s="121" t="str">
        <f>IF($R319="x2","",IF($R319="x1",IF(OR($K319=Basisblatt!$A$84,$P319="ja"),"ja","nein"),"N/A"))</f>
        <v/>
      </c>
      <c r="B319" s="40"/>
      <c r="C319" s="79"/>
      <c r="D319" s="80"/>
      <c r="E319" s="80"/>
      <c r="F319" s="81"/>
      <c r="G319" s="81"/>
      <c r="H319" s="81"/>
      <c r="I319" s="92"/>
      <c r="J319" s="43"/>
      <c r="K319" s="106" t="str">
        <f>IF($R319="x1",IF($I319=Basisblatt!$A$60,Basisblatt!$A$85,Basisblatt!$A$84),"")</f>
        <v/>
      </c>
      <c r="L319" s="81"/>
      <c r="M319" s="81"/>
      <c r="N319" s="83"/>
      <c r="O319" s="43"/>
      <c r="P319" s="106" t="str">
        <f>IF(AND($R319="x1",$K319=Basisblatt!$A$85),IF(OR($L319=Basisblatt!$A$38,AND('Modernisierung 3.2.4'!$M319&lt;&gt;"",'Modernisierung 3.2.4'!$M319&lt;='Modernisierung 3.2.4'!$U319),'Modernisierung 3.2.4'!$N319=Basisblatt!$A347)=TRUE,"ja","nein"),"")</f>
        <v/>
      </c>
      <c r="Q319" s="157"/>
      <c r="R319" s="102" t="str">
        <f t="shared" si="4"/>
        <v>x2</v>
      </c>
      <c r="S319" s="53"/>
      <c r="T319" s="40"/>
      <c r="U319" s="139" t="str">
        <f>IF(AND($R319="x1",$K319=Basisblatt!$A$85),VLOOKUP('EMob_Segmente 3.2.5_3.2.6'!$F319,Basisblatt!$A$2:$B$5,2,FALSE),"")</f>
        <v/>
      </c>
    </row>
    <row r="320" spans="1:21" ht="15.75" thickBot="1" x14ac:dyDescent="0.3">
      <c r="A320" s="121" t="str">
        <f>IF($R320="x2","",IF($R320="x1",IF(OR($K320=Basisblatt!$A$84,$P320="ja"),"ja","nein"),"N/A"))</f>
        <v/>
      </c>
      <c r="B320" s="40"/>
      <c r="C320" s="79"/>
      <c r="D320" s="80"/>
      <c r="E320" s="80"/>
      <c r="F320" s="81"/>
      <c r="G320" s="81"/>
      <c r="H320" s="81"/>
      <c r="I320" s="92"/>
      <c r="J320" s="43"/>
      <c r="K320" s="106" t="str">
        <f>IF($R320="x1",IF($I320=Basisblatt!$A$60,Basisblatt!$A$85,Basisblatt!$A$84),"")</f>
        <v/>
      </c>
      <c r="L320" s="81"/>
      <c r="M320" s="81"/>
      <c r="N320" s="83"/>
      <c r="O320" s="43"/>
      <c r="P320" s="106" t="str">
        <f>IF(AND($R320="x1",$K320=Basisblatt!$A$85),IF(OR($L320=Basisblatt!$A$38,AND('Modernisierung 3.2.4'!$M320&lt;&gt;"",'Modernisierung 3.2.4'!$M320&lt;='Modernisierung 3.2.4'!$U320),'Modernisierung 3.2.4'!$N320=Basisblatt!$A348)=TRUE,"ja","nein"),"")</f>
        <v/>
      </c>
      <c r="Q320" s="157"/>
      <c r="R320" s="102" t="str">
        <f t="shared" si="4"/>
        <v>x2</v>
      </c>
      <c r="S320" s="53"/>
      <c r="T320" s="40"/>
      <c r="U320" s="139" t="str">
        <f>IF(AND($R320="x1",$K320=Basisblatt!$A$85),VLOOKUP('EMob_Segmente 3.2.5_3.2.6'!$F320,Basisblatt!$A$2:$B$5,2,FALSE),"")</f>
        <v/>
      </c>
    </row>
    <row r="321" spans="1:21" ht="15.75" thickBot="1" x14ac:dyDescent="0.3">
      <c r="A321" s="121" t="str">
        <f>IF($R321="x2","",IF($R321="x1",IF(OR($K321=Basisblatt!$A$84,$P321="ja"),"ja","nein"),"N/A"))</f>
        <v/>
      </c>
      <c r="B321" s="40"/>
      <c r="C321" s="79"/>
      <c r="D321" s="80"/>
      <c r="E321" s="80"/>
      <c r="F321" s="81"/>
      <c r="G321" s="81"/>
      <c r="H321" s="81"/>
      <c r="I321" s="92"/>
      <c r="J321" s="43"/>
      <c r="K321" s="106" t="str">
        <f>IF($R321="x1",IF($I321=Basisblatt!$A$60,Basisblatt!$A$85,Basisblatt!$A$84),"")</f>
        <v/>
      </c>
      <c r="L321" s="81"/>
      <c r="M321" s="81"/>
      <c r="N321" s="83"/>
      <c r="O321" s="43"/>
      <c r="P321" s="106" t="str">
        <f>IF(AND($R321="x1",$K321=Basisblatt!$A$85),IF(OR($L321=Basisblatt!$A$38,AND('Modernisierung 3.2.4'!$M321&lt;&gt;"",'Modernisierung 3.2.4'!$M321&lt;='Modernisierung 3.2.4'!$U321),'Modernisierung 3.2.4'!$N321=Basisblatt!$A349)=TRUE,"ja","nein"),"")</f>
        <v/>
      </c>
      <c r="Q321" s="157"/>
      <c r="R321" s="102" t="str">
        <f t="shared" si="4"/>
        <v>x2</v>
      </c>
      <c r="S321" s="53"/>
      <c r="T321" s="40"/>
      <c r="U321" s="139" t="str">
        <f>IF(AND($R321="x1",$K321=Basisblatt!$A$85),VLOOKUP('EMob_Segmente 3.2.5_3.2.6'!$F321,Basisblatt!$A$2:$B$5,2,FALSE),"")</f>
        <v/>
      </c>
    </row>
    <row r="322" spans="1:21" ht="15.75" thickBot="1" x14ac:dyDescent="0.3">
      <c r="A322" s="121" t="str">
        <f>IF($R322="x2","",IF($R322="x1",IF(OR($K322=Basisblatt!$A$84,$P322="ja"),"ja","nein"),"N/A"))</f>
        <v/>
      </c>
      <c r="B322" s="40"/>
      <c r="C322" s="79"/>
      <c r="D322" s="80"/>
      <c r="E322" s="80"/>
      <c r="F322" s="81"/>
      <c r="G322" s="81"/>
      <c r="H322" s="81"/>
      <c r="I322" s="92"/>
      <c r="J322" s="43"/>
      <c r="K322" s="106" t="str">
        <f>IF($R322="x1",IF($I322=Basisblatt!$A$60,Basisblatt!$A$85,Basisblatt!$A$84),"")</f>
        <v/>
      </c>
      <c r="L322" s="81"/>
      <c r="M322" s="81"/>
      <c r="N322" s="83"/>
      <c r="O322" s="43"/>
      <c r="P322" s="106" t="str">
        <f>IF(AND($R322="x1",$K322=Basisblatt!$A$85),IF(OR($L322=Basisblatt!$A$38,AND('Modernisierung 3.2.4'!$M322&lt;&gt;"",'Modernisierung 3.2.4'!$M322&lt;='Modernisierung 3.2.4'!$U322),'Modernisierung 3.2.4'!$N322=Basisblatt!$A350)=TRUE,"ja","nein"),"")</f>
        <v/>
      </c>
      <c r="Q322" s="157"/>
      <c r="R322" s="102" t="str">
        <f t="shared" si="4"/>
        <v>x2</v>
      </c>
      <c r="S322" s="53"/>
      <c r="T322" s="40"/>
      <c r="U322" s="139" t="str">
        <f>IF(AND($R322="x1",$K322=Basisblatt!$A$85),VLOOKUP('EMob_Segmente 3.2.5_3.2.6'!$F322,Basisblatt!$A$2:$B$5,2,FALSE),"")</f>
        <v/>
      </c>
    </row>
    <row r="323" spans="1:21" ht="15.75" thickBot="1" x14ac:dyDescent="0.3">
      <c r="A323" s="121" t="str">
        <f>IF($R323="x2","",IF($R323="x1",IF(OR($K323=Basisblatt!$A$84,$P323="ja"),"ja","nein"),"N/A"))</f>
        <v/>
      </c>
      <c r="B323" s="40"/>
      <c r="C323" s="79"/>
      <c r="D323" s="80"/>
      <c r="E323" s="80"/>
      <c r="F323" s="81"/>
      <c r="G323" s="81"/>
      <c r="H323" s="81"/>
      <c r="I323" s="92"/>
      <c r="J323" s="43"/>
      <c r="K323" s="106" t="str">
        <f>IF($R323="x1",IF($I323=Basisblatt!$A$60,Basisblatt!$A$85,Basisblatt!$A$84),"")</f>
        <v/>
      </c>
      <c r="L323" s="81"/>
      <c r="M323" s="81"/>
      <c r="N323" s="83"/>
      <c r="O323" s="43"/>
      <c r="P323" s="106" t="str">
        <f>IF(AND($R323="x1",$K323=Basisblatt!$A$85),IF(OR($L323=Basisblatt!$A$38,AND('Modernisierung 3.2.4'!$M323&lt;&gt;"",'Modernisierung 3.2.4'!$M323&lt;='Modernisierung 3.2.4'!$U323),'Modernisierung 3.2.4'!$N323=Basisblatt!$A351)=TRUE,"ja","nein"),"")</f>
        <v/>
      </c>
      <c r="Q323" s="157"/>
      <c r="R323" s="102" t="str">
        <f t="shared" si="4"/>
        <v>x2</v>
      </c>
      <c r="S323" s="53"/>
      <c r="T323" s="40"/>
      <c r="U323" s="139" t="str">
        <f>IF(AND($R323="x1",$K323=Basisblatt!$A$85),VLOOKUP('EMob_Segmente 3.2.5_3.2.6'!$F323,Basisblatt!$A$2:$B$5,2,FALSE),"")</f>
        <v/>
      </c>
    </row>
    <row r="324" spans="1:21" ht="15.75" thickBot="1" x14ac:dyDescent="0.3">
      <c r="A324" s="121" t="str">
        <f>IF($R324="x2","",IF($R324="x1",IF(OR($K324=Basisblatt!$A$84,$P324="ja"),"ja","nein"),"N/A"))</f>
        <v/>
      </c>
      <c r="B324" s="40"/>
      <c r="C324" s="79"/>
      <c r="D324" s="80"/>
      <c r="E324" s="80"/>
      <c r="F324" s="81"/>
      <c r="G324" s="81"/>
      <c r="H324" s="81"/>
      <c r="I324" s="92"/>
      <c r="J324" s="43"/>
      <c r="K324" s="106" t="str">
        <f>IF($R324="x1",IF($I324=Basisblatt!$A$60,Basisblatt!$A$85,Basisblatt!$A$84),"")</f>
        <v/>
      </c>
      <c r="L324" s="81"/>
      <c r="M324" s="81"/>
      <c r="N324" s="83"/>
      <c r="O324" s="43"/>
      <c r="P324" s="106" t="str">
        <f>IF(AND($R324="x1",$K324=Basisblatt!$A$85),IF(OR($L324=Basisblatt!$A$38,AND('Modernisierung 3.2.4'!$M324&lt;&gt;"",'Modernisierung 3.2.4'!$M324&lt;='Modernisierung 3.2.4'!$U324),'Modernisierung 3.2.4'!$N324=Basisblatt!$A352)=TRUE,"ja","nein"),"")</f>
        <v/>
      </c>
      <c r="Q324" s="157"/>
      <c r="R324" s="102" t="str">
        <f t="shared" si="4"/>
        <v>x2</v>
      </c>
      <c r="S324" s="53"/>
      <c r="T324" s="40"/>
      <c r="U324" s="139" t="str">
        <f>IF(AND($R324="x1",$K324=Basisblatt!$A$85),VLOOKUP('EMob_Segmente 3.2.5_3.2.6'!$F324,Basisblatt!$A$2:$B$5,2,FALSE),"")</f>
        <v/>
      </c>
    </row>
    <row r="325" spans="1:21" ht="15.75" thickBot="1" x14ac:dyDescent="0.3">
      <c r="A325" s="121" t="str">
        <f>IF($R325="x2","",IF($R325="x1",IF(OR($K325=Basisblatt!$A$84,$P325="ja"),"ja","nein"),"N/A"))</f>
        <v/>
      </c>
      <c r="B325" s="40"/>
      <c r="C325" s="79"/>
      <c r="D325" s="80"/>
      <c r="E325" s="80"/>
      <c r="F325" s="81"/>
      <c r="G325" s="81"/>
      <c r="H325" s="81"/>
      <c r="I325" s="92"/>
      <c r="J325" s="43"/>
      <c r="K325" s="106" t="str">
        <f>IF($R325="x1",IF($I325=Basisblatt!$A$60,Basisblatt!$A$85,Basisblatt!$A$84),"")</f>
        <v/>
      </c>
      <c r="L325" s="81"/>
      <c r="M325" s="81"/>
      <c r="N325" s="83"/>
      <c r="O325" s="43"/>
      <c r="P325" s="106" t="str">
        <f>IF(AND($R325="x1",$K325=Basisblatt!$A$85),IF(OR($L325=Basisblatt!$A$38,AND('Modernisierung 3.2.4'!$M325&lt;&gt;"",'Modernisierung 3.2.4'!$M325&lt;='Modernisierung 3.2.4'!$U325),'Modernisierung 3.2.4'!$N325=Basisblatt!$A353)=TRUE,"ja","nein"),"")</f>
        <v/>
      </c>
      <c r="Q325" s="157"/>
      <c r="R325" s="102" t="str">
        <f t="shared" si="4"/>
        <v>x2</v>
      </c>
      <c r="S325" s="53"/>
      <c r="T325" s="40"/>
      <c r="U325" s="139" t="str">
        <f>IF(AND($R325="x1",$K325=Basisblatt!$A$85),VLOOKUP('EMob_Segmente 3.2.5_3.2.6'!$F325,Basisblatt!$A$2:$B$5,2,FALSE),"")</f>
        <v/>
      </c>
    </row>
    <row r="326" spans="1:21" ht="15.75" thickBot="1" x14ac:dyDescent="0.3">
      <c r="A326" s="121" t="str">
        <f>IF($R326="x2","",IF($R326="x1",IF(OR($K326=Basisblatt!$A$84,$P326="ja"),"ja","nein"),"N/A"))</f>
        <v/>
      </c>
      <c r="B326" s="40"/>
      <c r="C326" s="79"/>
      <c r="D326" s="80"/>
      <c r="E326" s="80"/>
      <c r="F326" s="81"/>
      <c r="G326" s="81"/>
      <c r="H326" s="81"/>
      <c r="I326" s="92"/>
      <c r="J326" s="43"/>
      <c r="K326" s="106" t="str">
        <f>IF($R326="x1",IF($I326=Basisblatt!$A$60,Basisblatt!$A$85,Basisblatt!$A$84),"")</f>
        <v/>
      </c>
      <c r="L326" s="81"/>
      <c r="M326" s="81"/>
      <c r="N326" s="83"/>
      <c r="O326" s="43"/>
      <c r="P326" s="106" t="str">
        <f>IF(AND($R326="x1",$K326=Basisblatt!$A$85),IF(OR($L326=Basisblatt!$A$38,AND('Modernisierung 3.2.4'!$M326&lt;&gt;"",'Modernisierung 3.2.4'!$M326&lt;='Modernisierung 3.2.4'!$U326),'Modernisierung 3.2.4'!$N326=Basisblatt!$A354)=TRUE,"ja","nein"),"")</f>
        <v/>
      </c>
      <c r="Q326" s="157"/>
      <c r="R326" s="102" t="str">
        <f t="shared" si="4"/>
        <v>x2</v>
      </c>
      <c r="S326" s="53"/>
      <c r="T326" s="40"/>
      <c r="U326" s="139" t="str">
        <f>IF(AND($R326="x1",$K326=Basisblatt!$A$85),VLOOKUP('EMob_Segmente 3.2.5_3.2.6'!$F326,Basisblatt!$A$2:$B$5,2,FALSE),"")</f>
        <v/>
      </c>
    </row>
    <row r="327" spans="1:21" ht="15.75" thickBot="1" x14ac:dyDescent="0.3">
      <c r="A327" s="121" t="str">
        <f>IF($R327="x2","",IF($R327="x1",IF(OR($K327=Basisblatt!$A$84,$P327="ja"),"ja","nein"),"N/A"))</f>
        <v/>
      </c>
      <c r="B327" s="40"/>
      <c r="C327" s="79"/>
      <c r="D327" s="80"/>
      <c r="E327" s="80"/>
      <c r="F327" s="81"/>
      <c r="G327" s="81"/>
      <c r="H327" s="81"/>
      <c r="I327" s="92"/>
      <c r="J327" s="43"/>
      <c r="K327" s="106" t="str">
        <f>IF($R327="x1",IF($I327=Basisblatt!$A$60,Basisblatt!$A$85,Basisblatt!$A$84),"")</f>
        <v/>
      </c>
      <c r="L327" s="81"/>
      <c r="M327" s="81"/>
      <c r="N327" s="83"/>
      <c r="O327" s="43"/>
      <c r="P327" s="106" t="str">
        <f>IF(AND($R327="x1",$K327=Basisblatt!$A$85),IF(OR($L327=Basisblatt!$A$38,AND('Modernisierung 3.2.4'!$M327&lt;&gt;"",'Modernisierung 3.2.4'!$M327&lt;='Modernisierung 3.2.4'!$U327),'Modernisierung 3.2.4'!$N327=Basisblatt!$A355)=TRUE,"ja","nein"),"")</f>
        <v/>
      </c>
      <c r="Q327" s="157"/>
      <c r="R327" s="102" t="str">
        <f t="shared" si="4"/>
        <v>x2</v>
      </c>
      <c r="S327" s="53"/>
      <c r="T327" s="40"/>
      <c r="U327" s="139" t="str">
        <f>IF(AND($R327="x1",$K327=Basisblatt!$A$85),VLOOKUP('EMob_Segmente 3.2.5_3.2.6'!$F327,Basisblatt!$A$2:$B$5,2,FALSE),"")</f>
        <v/>
      </c>
    </row>
    <row r="328" spans="1:21" ht="15.75" thickBot="1" x14ac:dyDescent="0.3">
      <c r="A328" s="121" t="str">
        <f>IF($R328="x2","",IF($R328="x1",IF(OR($K328=Basisblatt!$A$84,$P328="ja"),"ja","nein"),"N/A"))</f>
        <v/>
      </c>
      <c r="B328" s="40"/>
      <c r="C328" s="79"/>
      <c r="D328" s="80"/>
      <c r="E328" s="80"/>
      <c r="F328" s="81"/>
      <c r="G328" s="81"/>
      <c r="H328" s="81"/>
      <c r="I328" s="92"/>
      <c r="J328" s="43"/>
      <c r="K328" s="106" t="str">
        <f>IF($R328="x1",IF($I328=Basisblatt!$A$60,Basisblatt!$A$85,Basisblatt!$A$84),"")</f>
        <v/>
      </c>
      <c r="L328" s="81"/>
      <c r="M328" s="81"/>
      <c r="N328" s="83"/>
      <c r="O328" s="43"/>
      <c r="P328" s="106" t="str">
        <f>IF(AND($R328="x1",$K328=Basisblatt!$A$85),IF(OR($L328=Basisblatt!$A$38,AND('Modernisierung 3.2.4'!$M328&lt;&gt;"",'Modernisierung 3.2.4'!$M328&lt;='Modernisierung 3.2.4'!$U328),'Modernisierung 3.2.4'!$N328=Basisblatt!$A356)=TRUE,"ja","nein"),"")</f>
        <v/>
      </c>
      <c r="Q328" s="157"/>
      <c r="R328" s="102" t="str">
        <f t="shared" si="4"/>
        <v>x2</v>
      </c>
      <c r="S328" s="53"/>
      <c r="T328" s="40"/>
      <c r="U328" s="139" t="str">
        <f>IF(AND($R328="x1",$K328=Basisblatt!$A$85),VLOOKUP('EMob_Segmente 3.2.5_3.2.6'!$F328,Basisblatt!$A$2:$B$5,2,FALSE),"")</f>
        <v/>
      </c>
    </row>
    <row r="329" spans="1:21" ht="15.75" thickBot="1" x14ac:dyDescent="0.3">
      <c r="A329" s="121" t="str">
        <f>IF($R329="x2","",IF($R329="x1",IF(OR($K329=Basisblatt!$A$84,$P329="ja"),"ja","nein"),"N/A"))</f>
        <v/>
      </c>
      <c r="B329" s="40"/>
      <c r="C329" s="79"/>
      <c r="D329" s="80"/>
      <c r="E329" s="80"/>
      <c r="F329" s="81"/>
      <c r="G329" s="81"/>
      <c r="H329" s="81"/>
      <c r="I329" s="92"/>
      <c r="J329" s="43"/>
      <c r="K329" s="106" t="str">
        <f>IF($R329="x1",IF($I329=Basisblatt!$A$60,Basisblatt!$A$85,Basisblatt!$A$84),"")</f>
        <v/>
      </c>
      <c r="L329" s="81"/>
      <c r="M329" s="81"/>
      <c r="N329" s="83"/>
      <c r="O329" s="43"/>
      <c r="P329" s="106" t="str">
        <f>IF(AND($R329="x1",$K329=Basisblatt!$A$85),IF(OR($L329=Basisblatt!$A$38,AND('Modernisierung 3.2.4'!$M329&lt;&gt;"",'Modernisierung 3.2.4'!$M329&lt;='Modernisierung 3.2.4'!$U329),'Modernisierung 3.2.4'!$N329=Basisblatt!$A357)=TRUE,"ja","nein"),"")</f>
        <v/>
      </c>
      <c r="Q329" s="157"/>
      <c r="R329" s="102" t="str">
        <f t="shared" si="4"/>
        <v>x2</v>
      </c>
      <c r="S329" s="53"/>
      <c r="T329" s="40"/>
      <c r="U329" s="139" t="str">
        <f>IF(AND($R329="x1",$K329=Basisblatt!$A$85),VLOOKUP('EMob_Segmente 3.2.5_3.2.6'!$F329,Basisblatt!$A$2:$B$5,2,FALSE),"")</f>
        <v/>
      </c>
    </row>
    <row r="330" spans="1:21" ht="15.75" thickBot="1" x14ac:dyDescent="0.3">
      <c r="A330" s="121" t="str">
        <f>IF($R330="x2","",IF($R330="x1",IF(OR($K330=Basisblatt!$A$84,$P330="ja"),"ja","nein"),"N/A"))</f>
        <v/>
      </c>
      <c r="B330" s="40"/>
      <c r="C330" s="79"/>
      <c r="D330" s="80"/>
      <c r="E330" s="80"/>
      <c r="F330" s="81"/>
      <c r="G330" s="81"/>
      <c r="H330" s="81"/>
      <c r="I330" s="92"/>
      <c r="J330" s="43"/>
      <c r="K330" s="106" t="str">
        <f>IF($R330="x1",IF($I330=Basisblatt!$A$60,Basisblatt!$A$85,Basisblatt!$A$84),"")</f>
        <v/>
      </c>
      <c r="L330" s="81"/>
      <c r="M330" s="81"/>
      <c r="N330" s="83"/>
      <c r="O330" s="43"/>
      <c r="P330" s="106" t="str">
        <f>IF(AND($R330="x1",$K330=Basisblatt!$A$85),IF(OR($L330=Basisblatt!$A$38,AND('Modernisierung 3.2.4'!$M330&lt;&gt;"",'Modernisierung 3.2.4'!$M330&lt;='Modernisierung 3.2.4'!$U330),'Modernisierung 3.2.4'!$N330=Basisblatt!$A358)=TRUE,"ja","nein"),"")</f>
        <v/>
      </c>
      <c r="Q330" s="157"/>
      <c r="R330" s="102" t="str">
        <f t="shared" si="4"/>
        <v>x2</v>
      </c>
      <c r="S330" s="53"/>
      <c r="T330" s="40"/>
      <c r="U330" s="139" t="str">
        <f>IF(AND($R330="x1",$K330=Basisblatt!$A$85),VLOOKUP('EMob_Segmente 3.2.5_3.2.6'!$F330,Basisblatt!$A$2:$B$5,2,FALSE),"")</f>
        <v/>
      </c>
    </row>
    <row r="331" spans="1:21" ht="15.75" thickBot="1" x14ac:dyDescent="0.3">
      <c r="A331" s="121" t="str">
        <f>IF($R331="x2","",IF($R331="x1",IF(OR($K331=Basisblatt!$A$84,$P331="ja"),"ja","nein"),"N/A"))</f>
        <v/>
      </c>
      <c r="B331" s="40"/>
      <c r="C331" s="79"/>
      <c r="D331" s="80"/>
      <c r="E331" s="80"/>
      <c r="F331" s="81"/>
      <c r="G331" s="81"/>
      <c r="H331" s="81"/>
      <c r="I331" s="92"/>
      <c r="J331" s="43"/>
      <c r="K331" s="106" t="str">
        <f>IF($R331="x1",IF($I331=Basisblatt!$A$60,Basisblatt!$A$85,Basisblatt!$A$84),"")</f>
        <v/>
      </c>
      <c r="L331" s="81"/>
      <c r="M331" s="81"/>
      <c r="N331" s="83"/>
      <c r="O331" s="43"/>
      <c r="P331" s="106" t="str">
        <f>IF(AND($R331="x1",$K331=Basisblatt!$A$85),IF(OR($L331=Basisblatt!$A$38,AND('Modernisierung 3.2.4'!$M331&lt;&gt;"",'Modernisierung 3.2.4'!$M331&lt;='Modernisierung 3.2.4'!$U331),'Modernisierung 3.2.4'!$N331=Basisblatt!$A359)=TRUE,"ja","nein"),"")</f>
        <v/>
      </c>
      <c r="Q331" s="157"/>
      <c r="R331" s="102" t="str">
        <f t="shared" si="4"/>
        <v>x2</v>
      </c>
      <c r="S331" s="53"/>
      <c r="T331" s="40"/>
      <c r="U331" s="139" t="str">
        <f>IF(AND($R331="x1",$K331=Basisblatt!$A$85),VLOOKUP('EMob_Segmente 3.2.5_3.2.6'!$F331,Basisblatt!$A$2:$B$5,2,FALSE),"")</f>
        <v/>
      </c>
    </row>
    <row r="332" spans="1:21" ht="15.75" thickBot="1" x14ac:dyDescent="0.3">
      <c r="A332" s="121" t="str">
        <f>IF($R332="x2","",IF($R332="x1",IF(OR($K332=Basisblatt!$A$84,$P332="ja"),"ja","nein"),"N/A"))</f>
        <v/>
      </c>
      <c r="B332" s="40"/>
      <c r="C332" s="79"/>
      <c r="D332" s="80"/>
      <c r="E332" s="80"/>
      <c r="F332" s="81"/>
      <c r="G332" s="81"/>
      <c r="H332" s="81"/>
      <c r="I332" s="92"/>
      <c r="J332" s="43"/>
      <c r="K332" s="106" t="str">
        <f>IF($R332="x1",IF($I332=Basisblatt!$A$60,Basisblatt!$A$85,Basisblatt!$A$84),"")</f>
        <v/>
      </c>
      <c r="L332" s="81"/>
      <c r="M332" s="81"/>
      <c r="N332" s="83"/>
      <c r="O332" s="43"/>
      <c r="P332" s="106" t="str">
        <f>IF(AND($R332="x1",$K332=Basisblatt!$A$85),IF(OR($L332=Basisblatt!$A$38,AND('Modernisierung 3.2.4'!$M332&lt;&gt;"",'Modernisierung 3.2.4'!$M332&lt;='Modernisierung 3.2.4'!$U332),'Modernisierung 3.2.4'!$N332=Basisblatt!$A360)=TRUE,"ja","nein"),"")</f>
        <v/>
      </c>
      <c r="Q332" s="157"/>
      <c r="R332" s="102" t="str">
        <f t="shared" si="4"/>
        <v>x2</v>
      </c>
      <c r="S332" s="53"/>
      <c r="T332" s="40"/>
      <c r="U332" s="139" t="str">
        <f>IF(AND($R332="x1",$K332=Basisblatt!$A$85),VLOOKUP('EMob_Segmente 3.2.5_3.2.6'!$F332,Basisblatt!$A$2:$B$5,2,FALSE),"")</f>
        <v/>
      </c>
    </row>
    <row r="333" spans="1:21" ht="15.75" thickBot="1" x14ac:dyDescent="0.3">
      <c r="A333" s="121" t="str">
        <f>IF($R333="x2","",IF($R333="x1",IF(OR($K333=Basisblatt!$A$84,$P333="ja"),"ja","nein"),"N/A"))</f>
        <v/>
      </c>
      <c r="B333" s="40"/>
      <c r="C333" s="79"/>
      <c r="D333" s="80"/>
      <c r="E333" s="80"/>
      <c r="F333" s="81"/>
      <c r="G333" s="81"/>
      <c r="H333" s="81"/>
      <c r="I333" s="92"/>
      <c r="J333" s="43"/>
      <c r="K333" s="106" t="str">
        <f>IF($R333="x1",IF($I333=Basisblatt!$A$60,Basisblatt!$A$85,Basisblatt!$A$84),"")</f>
        <v/>
      </c>
      <c r="L333" s="81"/>
      <c r="M333" s="81"/>
      <c r="N333" s="83"/>
      <c r="O333" s="43"/>
      <c r="P333" s="106" t="str">
        <f>IF(AND($R333="x1",$K333=Basisblatt!$A$85),IF(OR($L333=Basisblatt!$A$38,AND('Modernisierung 3.2.4'!$M333&lt;&gt;"",'Modernisierung 3.2.4'!$M333&lt;='Modernisierung 3.2.4'!$U333),'Modernisierung 3.2.4'!$N333=Basisblatt!$A361)=TRUE,"ja","nein"),"")</f>
        <v/>
      </c>
      <c r="Q333" s="157"/>
      <c r="R333" s="102" t="str">
        <f t="shared" si="4"/>
        <v>x2</v>
      </c>
      <c r="S333" s="53"/>
      <c r="T333" s="40"/>
      <c r="U333" s="139" t="str">
        <f>IF(AND($R333="x1",$K333=Basisblatt!$A$85),VLOOKUP('EMob_Segmente 3.2.5_3.2.6'!$F333,Basisblatt!$A$2:$B$5,2,FALSE),"")</f>
        <v/>
      </c>
    </row>
    <row r="334" spans="1:21" ht="15.75" thickBot="1" x14ac:dyDescent="0.3">
      <c r="A334" s="121" t="str">
        <f>IF($R334="x2","",IF($R334="x1",IF(OR($K334=Basisblatt!$A$84,$P334="ja"),"ja","nein"),"N/A"))</f>
        <v/>
      </c>
      <c r="B334" s="40"/>
      <c r="C334" s="79"/>
      <c r="D334" s="80"/>
      <c r="E334" s="80"/>
      <c r="F334" s="81"/>
      <c r="G334" s="81"/>
      <c r="H334" s="81"/>
      <c r="I334" s="92"/>
      <c r="J334" s="43"/>
      <c r="K334" s="106" t="str">
        <f>IF($R334="x1",IF($I334=Basisblatt!$A$60,Basisblatt!$A$85,Basisblatt!$A$84),"")</f>
        <v/>
      </c>
      <c r="L334" s="81"/>
      <c r="M334" s="81"/>
      <c r="N334" s="83"/>
      <c r="O334" s="43"/>
      <c r="P334" s="106" t="str">
        <f>IF(AND($R334="x1",$K334=Basisblatt!$A$85),IF(OR($L334=Basisblatt!$A$38,AND('Modernisierung 3.2.4'!$M334&lt;&gt;"",'Modernisierung 3.2.4'!$M334&lt;='Modernisierung 3.2.4'!$U334),'Modernisierung 3.2.4'!$N334=Basisblatt!$A362)=TRUE,"ja","nein"),"")</f>
        <v/>
      </c>
      <c r="Q334" s="157"/>
      <c r="R334" s="102" t="str">
        <f t="shared" si="4"/>
        <v>x2</v>
      </c>
      <c r="S334" s="53"/>
      <c r="T334" s="40"/>
      <c r="U334" s="139" t="str">
        <f>IF(AND($R334="x1",$K334=Basisblatt!$A$85),VLOOKUP('EMob_Segmente 3.2.5_3.2.6'!$F334,Basisblatt!$A$2:$B$5,2,FALSE),"")</f>
        <v/>
      </c>
    </row>
    <row r="335" spans="1:21" ht="15.75" thickBot="1" x14ac:dyDescent="0.3">
      <c r="A335" s="121" t="str">
        <f>IF($R335="x2","",IF($R335="x1",IF(OR($K335=Basisblatt!$A$84,$P335="ja"),"ja","nein"),"N/A"))</f>
        <v/>
      </c>
      <c r="B335" s="40"/>
      <c r="C335" s="79"/>
      <c r="D335" s="80"/>
      <c r="E335" s="80"/>
      <c r="F335" s="81"/>
      <c r="G335" s="81"/>
      <c r="H335" s="81"/>
      <c r="I335" s="92"/>
      <c r="J335" s="43"/>
      <c r="K335" s="106" t="str">
        <f>IF($R335="x1",IF($I335=Basisblatt!$A$60,Basisblatt!$A$85,Basisblatt!$A$84),"")</f>
        <v/>
      </c>
      <c r="L335" s="81"/>
      <c r="M335" s="81"/>
      <c r="N335" s="83"/>
      <c r="O335" s="43"/>
      <c r="P335" s="106" t="str">
        <f>IF(AND($R335="x1",$K335=Basisblatt!$A$85),IF(OR($L335=Basisblatt!$A$38,AND('Modernisierung 3.2.4'!$M335&lt;&gt;"",'Modernisierung 3.2.4'!$M335&lt;='Modernisierung 3.2.4'!$U335),'Modernisierung 3.2.4'!$N335=Basisblatt!$A363)=TRUE,"ja","nein"),"")</f>
        <v/>
      </c>
      <c r="Q335" s="157"/>
      <c r="R335" s="102" t="str">
        <f t="shared" si="4"/>
        <v>x2</v>
      </c>
      <c r="S335" s="53"/>
      <c r="T335" s="40"/>
      <c r="U335" s="139" t="str">
        <f>IF(AND($R335="x1",$K335=Basisblatt!$A$85),VLOOKUP('EMob_Segmente 3.2.5_3.2.6'!$F335,Basisblatt!$A$2:$B$5,2,FALSE),"")</f>
        <v/>
      </c>
    </row>
    <row r="336" spans="1:21" ht="15.75" thickBot="1" x14ac:dyDescent="0.3">
      <c r="A336" s="121" t="str">
        <f>IF($R336="x2","",IF($R336="x1",IF(OR($K336=Basisblatt!$A$84,$P336="ja"),"ja","nein"),"N/A"))</f>
        <v/>
      </c>
      <c r="B336" s="40"/>
      <c r="C336" s="79"/>
      <c r="D336" s="80"/>
      <c r="E336" s="80"/>
      <c r="F336" s="81"/>
      <c r="G336" s="81"/>
      <c r="H336" s="81"/>
      <c r="I336" s="92"/>
      <c r="J336" s="43"/>
      <c r="K336" s="106" t="str">
        <f>IF($R336="x1",IF($I336=Basisblatt!$A$60,Basisblatt!$A$85,Basisblatt!$A$84),"")</f>
        <v/>
      </c>
      <c r="L336" s="81"/>
      <c r="M336" s="81"/>
      <c r="N336" s="83"/>
      <c r="O336" s="43"/>
      <c r="P336" s="106" t="str">
        <f>IF(AND($R336="x1",$K336=Basisblatt!$A$85),IF(OR($L336=Basisblatt!$A$38,AND('Modernisierung 3.2.4'!$M336&lt;&gt;"",'Modernisierung 3.2.4'!$M336&lt;='Modernisierung 3.2.4'!$U336),'Modernisierung 3.2.4'!$N336=Basisblatt!$A364)=TRUE,"ja","nein"),"")</f>
        <v/>
      </c>
      <c r="Q336" s="157"/>
      <c r="R336" s="102" t="str">
        <f t="shared" si="4"/>
        <v>x2</v>
      </c>
      <c r="S336" s="53"/>
      <c r="T336" s="40"/>
      <c r="U336" s="139" t="str">
        <f>IF(AND($R336="x1",$K336=Basisblatt!$A$85),VLOOKUP('EMob_Segmente 3.2.5_3.2.6'!$F336,Basisblatt!$A$2:$B$5,2,FALSE),"")</f>
        <v/>
      </c>
    </row>
    <row r="337" spans="1:21" ht="15.75" thickBot="1" x14ac:dyDescent="0.3">
      <c r="A337" s="121" t="str">
        <f>IF($R337="x2","",IF($R337="x1",IF(OR($K337=Basisblatt!$A$84,$P337="ja"),"ja","nein"),"N/A"))</f>
        <v/>
      </c>
      <c r="B337" s="40"/>
      <c r="C337" s="79"/>
      <c r="D337" s="80"/>
      <c r="E337" s="80"/>
      <c r="F337" s="81"/>
      <c r="G337" s="81"/>
      <c r="H337" s="81"/>
      <c r="I337" s="92"/>
      <c r="J337" s="43"/>
      <c r="K337" s="106" t="str">
        <f>IF($R337="x1",IF($I337=Basisblatt!$A$60,Basisblatt!$A$85,Basisblatt!$A$84),"")</f>
        <v/>
      </c>
      <c r="L337" s="81"/>
      <c r="M337" s="81"/>
      <c r="N337" s="83"/>
      <c r="O337" s="43"/>
      <c r="P337" s="106" t="str">
        <f>IF(AND($R337="x1",$K337=Basisblatt!$A$85),IF(OR($L337=Basisblatt!$A$38,AND('Modernisierung 3.2.4'!$M337&lt;&gt;"",'Modernisierung 3.2.4'!$M337&lt;='Modernisierung 3.2.4'!$U337),'Modernisierung 3.2.4'!$N337=Basisblatt!$A365)=TRUE,"ja","nein"),"")</f>
        <v/>
      </c>
      <c r="Q337" s="157"/>
      <c r="R337" s="102" t="str">
        <f t="shared" ref="R337:R400" si="5">IF(COUNTA($C337:$I337)=7,"x1",IF(COUNTA($C337:$I337)=0,"x2","o"))</f>
        <v>x2</v>
      </c>
      <c r="S337" s="53"/>
      <c r="T337" s="40"/>
      <c r="U337" s="139" t="str">
        <f>IF(AND($R337="x1",$K337=Basisblatt!$A$85),VLOOKUP('EMob_Segmente 3.2.5_3.2.6'!$F337,Basisblatt!$A$2:$B$5,2,FALSE),"")</f>
        <v/>
      </c>
    </row>
    <row r="338" spans="1:21" ht="15.75" thickBot="1" x14ac:dyDescent="0.3">
      <c r="A338" s="121" t="str">
        <f>IF($R338="x2","",IF($R338="x1",IF(OR($K338=Basisblatt!$A$84,$P338="ja"),"ja","nein"),"N/A"))</f>
        <v/>
      </c>
      <c r="B338" s="40"/>
      <c r="C338" s="79"/>
      <c r="D338" s="80"/>
      <c r="E338" s="80"/>
      <c r="F338" s="81"/>
      <c r="G338" s="81"/>
      <c r="H338" s="81"/>
      <c r="I338" s="92"/>
      <c r="J338" s="43"/>
      <c r="K338" s="106" t="str">
        <f>IF($R338="x1",IF($I338=Basisblatt!$A$60,Basisblatt!$A$85,Basisblatt!$A$84),"")</f>
        <v/>
      </c>
      <c r="L338" s="81"/>
      <c r="M338" s="81"/>
      <c r="N338" s="83"/>
      <c r="O338" s="43"/>
      <c r="P338" s="106" t="str">
        <f>IF(AND($R338="x1",$K338=Basisblatt!$A$85),IF(OR($L338=Basisblatt!$A$38,AND('Modernisierung 3.2.4'!$M338&lt;&gt;"",'Modernisierung 3.2.4'!$M338&lt;='Modernisierung 3.2.4'!$U338),'Modernisierung 3.2.4'!$N338=Basisblatt!$A366)=TRUE,"ja","nein"),"")</f>
        <v/>
      </c>
      <c r="Q338" s="157"/>
      <c r="R338" s="102" t="str">
        <f t="shared" si="5"/>
        <v>x2</v>
      </c>
      <c r="S338" s="53"/>
      <c r="T338" s="40"/>
      <c r="U338" s="139" t="str">
        <f>IF(AND($R338="x1",$K338=Basisblatt!$A$85),VLOOKUP('EMob_Segmente 3.2.5_3.2.6'!$F338,Basisblatt!$A$2:$B$5,2,FALSE),"")</f>
        <v/>
      </c>
    </row>
    <row r="339" spans="1:21" ht="15.75" thickBot="1" x14ac:dyDescent="0.3">
      <c r="A339" s="121" t="str">
        <f>IF($R339="x2","",IF($R339="x1",IF(OR($K339=Basisblatt!$A$84,$P339="ja"),"ja","nein"),"N/A"))</f>
        <v/>
      </c>
      <c r="B339" s="40"/>
      <c r="C339" s="79"/>
      <c r="D339" s="80"/>
      <c r="E339" s="80"/>
      <c r="F339" s="81"/>
      <c r="G339" s="81"/>
      <c r="H339" s="81"/>
      <c r="I339" s="92"/>
      <c r="J339" s="43"/>
      <c r="K339" s="106" t="str">
        <f>IF($R339="x1",IF($I339=Basisblatt!$A$60,Basisblatt!$A$85,Basisblatt!$A$84),"")</f>
        <v/>
      </c>
      <c r="L339" s="81"/>
      <c r="M339" s="81"/>
      <c r="N339" s="83"/>
      <c r="O339" s="43"/>
      <c r="P339" s="106" t="str">
        <f>IF(AND($R339="x1",$K339=Basisblatt!$A$85),IF(OR($L339=Basisblatt!$A$38,AND('Modernisierung 3.2.4'!$M339&lt;&gt;"",'Modernisierung 3.2.4'!$M339&lt;='Modernisierung 3.2.4'!$U339),'Modernisierung 3.2.4'!$N339=Basisblatt!$A367)=TRUE,"ja","nein"),"")</f>
        <v/>
      </c>
      <c r="Q339" s="157"/>
      <c r="R339" s="102" t="str">
        <f t="shared" si="5"/>
        <v>x2</v>
      </c>
      <c r="S339" s="53"/>
      <c r="T339" s="40"/>
      <c r="U339" s="139" t="str">
        <f>IF(AND($R339="x1",$K339=Basisblatt!$A$85),VLOOKUP('EMob_Segmente 3.2.5_3.2.6'!$F339,Basisblatt!$A$2:$B$5,2,FALSE),"")</f>
        <v/>
      </c>
    </row>
    <row r="340" spans="1:21" ht="15.75" thickBot="1" x14ac:dyDescent="0.3">
      <c r="A340" s="121" t="str">
        <f>IF($R340="x2","",IF($R340="x1",IF(OR($K340=Basisblatt!$A$84,$P340="ja"),"ja","nein"),"N/A"))</f>
        <v/>
      </c>
      <c r="B340" s="40"/>
      <c r="C340" s="79"/>
      <c r="D340" s="80"/>
      <c r="E340" s="80"/>
      <c r="F340" s="81"/>
      <c r="G340" s="81"/>
      <c r="H340" s="81"/>
      <c r="I340" s="92"/>
      <c r="J340" s="43"/>
      <c r="K340" s="106" t="str">
        <f>IF($R340="x1",IF($I340=Basisblatt!$A$60,Basisblatt!$A$85,Basisblatt!$A$84),"")</f>
        <v/>
      </c>
      <c r="L340" s="81"/>
      <c r="M340" s="81"/>
      <c r="N340" s="83"/>
      <c r="O340" s="43"/>
      <c r="P340" s="106" t="str">
        <f>IF(AND($R340="x1",$K340=Basisblatt!$A$85),IF(OR($L340=Basisblatt!$A$38,AND('Modernisierung 3.2.4'!$M340&lt;&gt;"",'Modernisierung 3.2.4'!$M340&lt;='Modernisierung 3.2.4'!$U340),'Modernisierung 3.2.4'!$N340=Basisblatt!$A368)=TRUE,"ja","nein"),"")</f>
        <v/>
      </c>
      <c r="Q340" s="157"/>
      <c r="R340" s="102" t="str">
        <f t="shared" si="5"/>
        <v>x2</v>
      </c>
      <c r="S340" s="53"/>
      <c r="T340" s="40"/>
      <c r="U340" s="139" t="str">
        <f>IF(AND($R340="x1",$K340=Basisblatt!$A$85),VLOOKUP('EMob_Segmente 3.2.5_3.2.6'!$F340,Basisblatt!$A$2:$B$5,2,FALSE),"")</f>
        <v/>
      </c>
    </row>
    <row r="341" spans="1:21" ht="15.75" thickBot="1" x14ac:dyDescent="0.3">
      <c r="A341" s="121" t="str">
        <f>IF($R341="x2","",IF($R341="x1",IF(OR($K341=Basisblatt!$A$84,$P341="ja"),"ja","nein"),"N/A"))</f>
        <v/>
      </c>
      <c r="B341" s="40"/>
      <c r="C341" s="79"/>
      <c r="D341" s="80"/>
      <c r="E341" s="80"/>
      <c r="F341" s="81"/>
      <c r="G341" s="81"/>
      <c r="H341" s="81"/>
      <c r="I341" s="92"/>
      <c r="J341" s="43"/>
      <c r="K341" s="106" t="str">
        <f>IF($R341="x1",IF($I341=Basisblatt!$A$60,Basisblatt!$A$85,Basisblatt!$A$84),"")</f>
        <v/>
      </c>
      <c r="L341" s="81"/>
      <c r="M341" s="81"/>
      <c r="N341" s="83"/>
      <c r="O341" s="43"/>
      <c r="P341" s="106" t="str">
        <f>IF(AND($R341="x1",$K341=Basisblatt!$A$85),IF(OR($L341=Basisblatt!$A$38,AND('Modernisierung 3.2.4'!$M341&lt;&gt;"",'Modernisierung 3.2.4'!$M341&lt;='Modernisierung 3.2.4'!$U341),'Modernisierung 3.2.4'!$N341=Basisblatt!$A369)=TRUE,"ja","nein"),"")</f>
        <v/>
      </c>
      <c r="Q341" s="157"/>
      <c r="R341" s="102" t="str">
        <f t="shared" si="5"/>
        <v>x2</v>
      </c>
      <c r="S341" s="53"/>
      <c r="T341" s="40"/>
      <c r="U341" s="139" t="str">
        <f>IF(AND($R341="x1",$K341=Basisblatt!$A$85),VLOOKUP('EMob_Segmente 3.2.5_3.2.6'!$F341,Basisblatt!$A$2:$B$5,2,FALSE),"")</f>
        <v/>
      </c>
    </row>
    <row r="342" spans="1:21" ht="15.75" thickBot="1" x14ac:dyDescent="0.3">
      <c r="A342" s="121" t="str">
        <f>IF($R342="x2","",IF($R342="x1",IF(OR($K342=Basisblatt!$A$84,$P342="ja"),"ja","nein"),"N/A"))</f>
        <v/>
      </c>
      <c r="B342" s="40"/>
      <c r="C342" s="79"/>
      <c r="D342" s="80"/>
      <c r="E342" s="80"/>
      <c r="F342" s="81"/>
      <c r="G342" s="81"/>
      <c r="H342" s="81"/>
      <c r="I342" s="92"/>
      <c r="J342" s="43"/>
      <c r="K342" s="106" t="str">
        <f>IF($R342="x1",IF($I342=Basisblatt!$A$60,Basisblatt!$A$85,Basisblatt!$A$84),"")</f>
        <v/>
      </c>
      <c r="L342" s="81"/>
      <c r="M342" s="81"/>
      <c r="N342" s="83"/>
      <c r="O342" s="43"/>
      <c r="P342" s="106" t="str">
        <f>IF(AND($R342="x1",$K342=Basisblatt!$A$85),IF(OR($L342=Basisblatt!$A$38,AND('Modernisierung 3.2.4'!$M342&lt;&gt;"",'Modernisierung 3.2.4'!$M342&lt;='Modernisierung 3.2.4'!$U342),'Modernisierung 3.2.4'!$N342=Basisblatt!$A370)=TRUE,"ja","nein"),"")</f>
        <v/>
      </c>
      <c r="Q342" s="157"/>
      <c r="R342" s="102" t="str">
        <f t="shared" si="5"/>
        <v>x2</v>
      </c>
      <c r="S342" s="53"/>
      <c r="T342" s="40"/>
      <c r="U342" s="139" t="str">
        <f>IF(AND($R342="x1",$K342=Basisblatt!$A$85),VLOOKUP('EMob_Segmente 3.2.5_3.2.6'!$F342,Basisblatt!$A$2:$B$5,2,FALSE),"")</f>
        <v/>
      </c>
    </row>
    <row r="343" spans="1:21" ht="15.75" thickBot="1" x14ac:dyDescent="0.3">
      <c r="A343" s="121" t="str">
        <f>IF($R343="x2","",IF($R343="x1",IF(OR($K343=Basisblatt!$A$84,$P343="ja"),"ja","nein"),"N/A"))</f>
        <v/>
      </c>
      <c r="B343" s="40"/>
      <c r="C343" s="79"/>
      <c r="D343" s="80"/>
      <c r="E343" s="80"/>
      <c r="F343" s="81"/>
      <c r="G343" s="81"/>
      <c r="H343" s="81"/>
      <c r="I343" s="92"/>
      <c r="J343" s="43"/>
      <c r="K343" s="106" t="str">
        <f>IF($R343="x1",IF($I343=Basisblatt!$A$60,Basisblatt!$A$85,Basisblatt!$A$84),"")</f>
        <v/>
      </c>
      <c r="L343" s="81"/>
      <c r="M343" s="81"/>
      <c r="N343" s="83"/>
      <c r="O343" s="43"/>
      <c r="P343" s="106" t="str">
        <f>IF(AND($R343="x1",$K343=Basisblatt!$A$85),IF(OR($L343=Basisblatt!$A$38,AND('Modernisierung 3.2.4'!$M343&lt;&gt;"",'Modernisierung 3.2.4'!$M343&lt;='Modernisierung 3.2.4'!$U343),'Modernisierung 3.2.4'!$N343=Basisblatt!$A371)=TRUE,"ja","nein"),"")</f>
        <v/>
      </c>
      <c r="Q343" s="157"/>
      <c r="R343" s="102" t="str">
        <f t="shared" si="5"/>
        <v>x2</v>
      </c>
      <c r="S343" s="53"/>
      <c r="T343" s="40"/>
      <c r="U343" s="139" t="str">
        <f>IF(AND($R343="x1",$K343=Basisblatt!$A$85),VLOOKUP('EMob_Segmente 3.2.5_3.2.6'!$F343,Basisblatt!$A$2:$B$5,2,FALSE),"")</f>
        <v/>
      </c>
    </row>
    <row r="344" spans="1:21" ht="15.75" thickBot="1" x14ac:dyDescent="0.3">
      <c r="A344" s="121" t="str">
        <f>IF($R344="x2","",IF($R344="x1",IF(OR($K344=Basisblatt!$A$84,$P344="ja"),"ja","nein"),"N/A"))</f>
        <v/>
      </c>
      <c r="B344" s="40"/>
      <c r="C344" s="79"/>
      <c r="D344" s="80"/>
      <c r="E344" s="80"/>
      <c r="F344" s="81"/>
      <c r="G344" s="81"/>
      <c r="H344" s="81"/>
      <c r="I344" s="92"/>
      <c r="J344" s="43"/>
      <c r="K344" s="106" t="str">
        <f>IF($R344="x1",IF($I344=Basisblatt!$A$60,Basisblatt!$A$85,Basisblatt!$A$84),"")</f>
        <v/>
      </c>
      <c r="L344" s="81"/>
      <c r="M344" s="81"/>
      <c r="N344" s="83"/>
      <c r="O344" s="43"/>
      <c r="P344" s="106" t="str">
        <f>IF(AND($R344="x1",$K344=Basisblatt!$A$85),IF(OR($L344=Basisblatt!$A$38,AND('Modernisierung 3.2.4'!$M344&lt;&gt;"",'Modernisierung 3.2.4'!$M344&lt;='Modernisierung 3.2.4'!$U344),'Modernisierung 3.2.4'!$N344=Basisblatt!$A372)=TRUE,"ja","nein"),"")</f>
        <v/>
      </c>
      <c r="Q344" s="157"/>
      <c r="R344" s="102" t="str">
        <f t="shared" si="5"/>
        <v>x2</v>
      </c>
      <c r="S344" s="53"/>
      <c r="T344" s="40"/>
      <c r="U344" s="139" t="str">
        <f>IF(AND($R344="x1",$K344=Basisblatt!$A$85),VLOOKUP('EMob_Segmente 3.2.5_3.2.6'!$F344,Basisblatt!$A$2:$B$5,2,FALSE),"")</f>
        <v/>
      </c>
    </row>
    <row r="345" spans="1:21" ht="15.75" thickBot="1" x14ac:dyDescent="0.3">
      <c r="A345" s="121" t="str">
        <f>IF($R345="x2","",IF($R345="x1",IF(OR($K345=Basisblatt!$A$84,$P345="ja"),"ja","nein"),"N/A"))</f>
        <v/>
      </c>
      <c r="B345" s="40"/>
      <c r="C345" s="79"/>
      <c r="D345" s="80"/>
      <c r="E345" s="80"/>
      <c r="F345" s="81"/>
      <c r="G345" s="81"/>
      <c r="H345" s="81"/>
      <c r="I345" s="92"/>
      <c r="J345" s="43"/>
      <c r="K345" s="106" t="str">
        <f>IF($R345="x1",IF($I345=Basisblatt!$A$60,Basisblatt!$A$85,Basisblatt!$A$84),"")</f>
        <v/>
      </c>
      <c r="L345" s="81"/>
      <c r="M345" s="81"/>
      <c r="N345" s="83"/>
      <c r="O345" s="43"/>
      <c r="P345" s="106" t="str">
        <f>IF(AND($R345="x1",$K345=Basisblatt!$A$85),IF(OR($L345=Basisblatt!$A$38,AND('Modernisierung 3.2.4'!$M345&lt;&gt;"",'Modernisierung 3.2.4'!$M345&lt;='Modernisierung 3.2.4'!$U345),'Modernisierung 3.2.4'!$N345=Basisblatt!$A373)=TRUE,"ja","nein"),"")</f>
        <v/>
      </c>
      <c r="Q345" s="157"/>
      <c r="R345" s="102" t="str">
        <f t="shared" si="5"/>
        <v>x2</v>
      </c>
      <c r="S345" s="53"/>
      <c r="T345" s="40"/>
      <c r="U345" s="139" t="str">
        <f>IF(AND($R345="x1",$K345=Basisblatt!$A$85),VLOOKUP('EMob_Segmente 3.2.5_3.2.6'!$F345,Basisblatt!$A$2:$B$5,2,FALSE),"")</f>
        <v/>
      </c>
    </row>
    <row r="346" spans="1:21" ht="15.75" thickBot="1" x14ac:dyDescent="0.3">
      <c r="A346" s="121" t="str">
        <f>IF($R346="x2","",IF($R346="x1",IF(OR($K346=Basisblatt!$A$84,$P346="ja"),"ja","nein"),"N/A"))</f>
        <v/>
      </c>
      <c r="B346" s="40"/>
      <c r="C346" s="79"/>
      <c r="D346" s="80"/>
      <c r="E346" s="80"/>
      <c r="F346" s="81"/>
      <c r="G346" s="81"/>
      <c r="H346" s="81"/>
      <c r="I346" s="92"/>
      <c r="J346" s="43"/>
      <c r="K346" s="106" t="str">
        <f>IF($R346="x1",IF($I346=Basisblatt!$A$60,Basisblatt!$A$85,Basisblatt!$A$84),"")</f>
        <v/>
      </c>
      <c r="L346" s="81"/>
      <c r="M346" s="81"/>
      <c r="N346" s="83"/>
      <c r="O346" s="43"/>
      <c r="P346" s="106" t="str">
        <f>IF(AND($R346="x1",$K346=Basisblatt!$A$85),IF(OR($L346=Basisblatt!$A$38,AND('Modernisierung 3.2.4'!$M346&lt;&gt;"",'Modernisierung 3.2.4'!$M346&lt;='Modernisierung 3.2.4'!$U346),'Modernisierung 3.2.4'!$N346=Basisblatt!$A374)=TRUE,"ja","nein"),"")</f>
        <v/>
      </c>
      <c r="Q346" s="157"/>
      <c r="R346" s="102" t="str">
        <f t="shared" si="5"/>
        <v>x2</v>
      </c>
      <c r="S346" s="53"/>
      <c r="T346" s="40"/>
      <c r="U346" s="139" t="str">
        <f>IF(AND($R346="x1",$K346=Basisblatt!$A$85),VLOOKUP('EMob_Segmente 3.2.5_3.2.6'!$F346,Basisblatt!$A$2:$B$5,2,FALSE),"")</f>
        <v/>
      </c>
    </row>
    <row r="347" spans="1:21" ht="15.75" thickBot="1" x14ac:dyDescent="0.3">
      <c r="A347" s="121" t="str">
        <f>IF($R347="x2","",IF($R347="x1",IF(OR($K347=Basisblatt!$A$84,$P347="ja"),"ja","nein"),"N/A"))</f>
        <v/>
      </c>
      <c r="B347" s="40"/>
      <c r="C347" s="79"/>
      <c r="D347" s="80"/>
      <c r="E347" s="80"/>
      <c r="F347" s="81"/>
      <c r="G347" s="81"/>
      <c r="H347" s="81"/>
      <c r="I347" s="92"/>
      <c r="J347" s="43"/>
      <c r="K347" s="106" t="str">
        <f>IF($R347="x1",IF($I347=Basisblatt!$A$60,Basisblatt!$A$85,Basisblatt!$A$84),"")</f>
        <v/>
      </c>
      <c r="L347" s="81"/>
      <c r="M347" s="81"/>
      <c r="N347" s="83"/>
      <c r="O347" s="43"/>
      <c r="P347" s="106" t="str">
        <f>IF(AND($R347="x1",$K347=Basisblatt!$A$85),IF(OR($L347=Basisblatt!$A$38,AND('Modernisierung 3.2.4'!$M347&lt;&gt;"",'Modernisierung 3.2.4'!$M347&lt;='Modernisierung 3.2.4'!$U347),'Modernisierung 3.2.4'!$N347=Basisblatt!$A375)=TRUE,"ja","nein"),"")</f>
        <v/>
      </c>
      <c r="Q347" s="157"/>
      <c r="R347" s="102" t="str">
        <f t="shared" si="5"/>
        <v>x2</v>
      </c>
      <c r="S347" s="53"/>
      <c r="T347" s="40"/>
      <c r="U347" s="139" t="str">
        <f>IF(AND($R347="x1",$K347=Basisblatt!$A$85),VLOOKUP('EMob_Segmente 3.2.5_3.2.6'!$F347,Basisblatt!$A$2:$B$5,2,FALSE),"")</f>
        <v/>
      </c>
    </row>
    <row r="348" spans="1:21" ht="15.75" thickBot="1" x14ac:dyDescent="0.3">
      <c r="A348" s="121" t="str">
        <f>IF($R348="x2","",IF($R348="x1",IF(OR($K348=Basisblatt!$A$84,$P348="ja"),"ja","nein"),"N/A"))</f>
        <v/>
      </c>
      <c r="B348" s="40"/>
      <c r="C348" s="79"/>
      <c r="D348" s="80"/>
      <c r="E348" s="80"/>
      <c r="F348" s="81"/>
      <c r="G348" s="81"/>
      <c r="H348" s="81"/>
      <c r="I348" s="92"/>
      <c r="J348" s="43"/>
      <c r="K348" s="106" t="str">
        <f>IF($R348="x1",IF($I348=Basisblatt!$A$60,Basisblatt!$A$85,Basisblatt!$A$84),"")</f>
        <v/>
      </c>
      <c r="L348" s="81"/>
      <c r="M348" s="81"/>
      <c r="N348" s="83"/>
      <c r="O348" s="43"/>
      <c r="P348" s="106" t="str">
        <f>IF(AND($R348="x1",$K348=Basisblatt!$A$85),IF(OR($L348=Basisblatt!$A$38,AND('Modernisierung 3.2.4'!$M348&lt;&gt;"",'Modernisierung 3.2.4'!$M348&lt;='Modernisierung 3.2.4'!$U348),'Modernisierung 3.2.4'!$N348=Basisblatt!$A376)=TRUE,"ja","nein"),"")</f>
        <v/>
      </c>
      <c r="Q348" s="157"/>
      <c r="R348" s="102" t="str">
        <f t="shared" si="5"/>
        <v>x2</v>
      </c>
      <c r="S348" s="53"/>
      <c r="T348" s="40"/>
      <c r="U348" s="139" t="str">
        <f>IF(AND($R348="x1",$K348=Basisblatt!$A$85),VLOOKUP('EMob_Segmente 3.2.5_3.2.6'!$F348,Basisblatt!$A$2:$B$5,2,FALSE),"")</f>
        <v/>
      </c>
    </row>
    <row r="349" spans="1:21" ht="15.75" thickBot="1" x14ac:dyDescent="0.3">
      <c r="A349" s="121" t="str">
        <f>IF($R349="x2","",IF($R349="x1",IF(OR($K349=Basisblatt!$A$84,$P349="ja"),"ja","nein"),"N/A"))</f>
        <v/>
      </c>
      <c r="B349" s="40"/>
      <c r="C349" s="79"/>
      <c r="D349" s="80"/>
      <c r="E349" s="80"/>
      <c r="F349" s="81"/>
      <c r="G349" s="81"/>
      <c r="H349" s="81"/>
      <c r="I349" s="92"/>
      <c r="J349" s="43"/>
      <c r="K349" s="106" t="str">
        <f>IF($R349="x1",IF($I349=Basisblatt!$A$60,Basisblatt!$A$85,Basisblatt!$A$84),"")</f>
        <v/>
      </c>
      <c r="L349" s="81"/>
      <c r="M349" s="81"/>
      <c r="N349" s="83"/>
      <c r="O349" s="43"/>
      <c r="P349" s="106" t="str">
        <f>IF(AND($R349="x1",$K349=Basisblatt!$A$85),IF(OR($L349=Basisblatt!$A$38,AND('Modernisierung 3.2.4'!$M349&lt;&gt;"",'Modernisierung 3.2.4'!$M349&lt;='Modernisierung 3.2.4'!$U349),'Modernisierung 3.2.4'!$N349=Basisblatt!$A377)=TRUE,"ja","nein"),"")</f>
        <v/>
      </c>
      <c r="Q349" s="157"/>
      <c r="R349" s="102" t="str">
        <f t="shared" si="5"/>
        <v>x2</v>
      </c>
      <c r="S349" s="53"/>
      <c r="T349" s="40"/>
      <c r="U349" s="139" t="str">
        <f>IF(AND($R349="x1",$K349=Basisblatt!$A$85),VLOOKUP('EMob_Segmente 3.2.5_3.2.6'!$F349,Basisblatt!$A$2:$B$5,2,FALSE),"")</f>
        <v/>
      </c>
    </row>
    <row r="350" spans="1:21" ht="15.75" thickBot="1" x14ac:dyDescent="0.3">
      <c r="A350" s="121" t="str">
        <f>IF($R350="x2","",IF($R350="x1",IF(OR($K350=Basisblatt!$A$84,$P350="ja"),"ja","nein"),"N/A"))</f>
        <v/>
      </c>
      <c r="B350" s="40"/>
      <c r="C350" s="79"/>
      <c r="D350" s="80"/>
      <c r="E350" s="80"/>
      <c r="F350" s="81"/>
      <c r="G350" s="81"/>
      <c r="H350" s="81"/>
      <c r="I350" s="92"/>
      <c r="J350" s="43"/>
      <c r="K350" s="106" t="str">
        <f>IF($R350="x1",IF($I350=Basisblatt!$A$60,Basisblatt!$A$85,Basisblatt!$A$84),"")</f>
        <v/>
      </c>
      <c r="L350" s="81"/>
      <c r="M350" s="81"/>
      <c r="N350" s="83"/>
      <c r="O350" s="43"/>
      <c r="P350" s="106" t="str">
        <f>IF(AND($R350="x1",$K350=Basisblatt!$A$85),IF(OR($L350=Basisblatt!$A$38,AND('Modernisierung 3.2.4'!$M350&lt;&gt;"",'Modernisierung 3.2.4'!$M350&lt;='Modernisierung 3.2.4'!$U350),'Modernisierung 3.2.4'!$N350=Basisblatt!$A378)=TRUE,"ja","nein"),"")</f>
        <v/>
      </c>
      <c r="Q350" s="157"/>
      <c r="R350" s="102" t="str">
        <f t="shared" si="5"/>
        <v>x2</v>
      </c>
      <c r="S350" s="53"/>
      <c r="T350" s="40"/>
      <c r="U350" s="139" t="str">
        <f>IF(AND($R350="x1",$K350=Basisblatt!$A$85),VLOOKUP('EMob_Segmente 3.2.5_3.2.6'!$F350,Basisblatt!$A$2:$B$5,2,FALSE),"")</f>
        <v/>
      </c>
    </row>
    <row r="351" spans="1:21" ht="15.75" thickBot="1" x14ac:dyDescent="0.3">
      <c r="A351" s="121" t="str">
        <f>IF($R351="x2","",IF($R351="x1",IF(OR($K351=Basisblatt!$A$84,$P351="ja"),"ja","nein"),"N/A"))</f>
        <v/>
      </c>
      <c r="B351" s="40"/>
      <c r="C351" s="79"/>
      <c r="D351" s="80"/>
      <c r="E351" s="80"/>
      <c r="F351" s="81"/>
      <c r="G351" s="81"/>
      <c r="H351" s="81"/>
      <c r="I351" s="92"/>
      <c r="J351" s="43"/>
      <c r="K351" s="106" t="str">
        <f>IF($R351="x1",IF($I351=Basisblatt!$A$60,Basisblatt!$A$85,Basisblatt!$A$84),"")</f>
        <v/>
      </c>
      <c r="L351" s="81"/>
      <c r="M351" s="81"/>
      <c r="N351" s="83"/>
      <c r="O351" s="43"/>
      <c r="P351" s="106" t="str">
        <f>IF(AND($R351="x1",$K351=Basisblatt!$A$85),IF(OR($L351=Basisblatt!$A$38,AND('Modernisierung 3.2.4'!$M351&lt;&gt;"",'Modernisierung 3.2.4'!$M351&lt;='Modernisierung 3.2.4'!$U351),'Modernisierung 3.2.4'!$N351=Basisblatt!$A379)=TRUE,"ja","nein"),"")</f>
        <v/>
      </c>
      <c r="Q351" s="157"/>
      <c r="R351" s="102" t="str">
        <f t="shared" si="5"/>
        <v>x2</v>
      </c>
      <c r="S351" s="53"/>
      <c r="T351" s="40"/>
      <c r="U351" s="139" t="str">
        <f>IF(AND($R351="x1",$K351=Basisblatt!$A$85),VLOOKUP('EMob_Segmente 3.2.5_3.2.6'!$F351,Basisblatt!$A$2:$B$5,2,FALSE),"")</f>
        <v/>
      </c>
    </row>
    <row r="352" spans="1:21" ht="15.75" thickBot="1" x14ac:dyDescent="0.3">
      <c r="A352" s="121" t="str">
        <f>IF($R352="x2","",IF($R352="x1",IF(OR($K352=Basisblatt!$A$84,$P352="ja"),"ja","nein"),"N/A"))</f>
        <v/>
      </c>
      <c r="B352" s="40"/>
      <c r="C352" s="79"/>
      <c r="D352" s="80"/>
      <c r="E352" s="80"/>
      <c r="F352" s="81"/>
      <c r="G352" s="81"/>
      <c r="H352" s="81"/>
      <c r="I352" s="92"/>
      <c r="J352" s="43"/>
      <c r="K352" s="106" t="str">
        <f>IF($R352="x1",IF($I352=Basisblatt!$A$60,Basisblatt!$A$85,Basisblatt!$A$84),"")</f>
        <v/>
      </c>
      <c r="L352" s="81"/>
      <c r="M352" s="81"/>
      <c r="N352" s="83"/>
      <c r="O352" s="43"/>
      <c r="P352" s="106" t="str">
        <f>IF(AND($R352="x1",$K352=Basisblatt!$A$85),IF(OR($L352=Basisblatt!$A$38,AND('Modernisierung 3.2.4'!$M352&lt;&gt;"",'Modernisierung 3.2.4'!$M352&lt;='Modernisierung 3.2.4'!$U352),'Modernisierung 3.2.4'!$N352=Basisblatt!$A380)=TRUE,"ja","nein"),"")</f>
        <v/>
      </c>
      <c r="Q352" s="157"/>
      <c r="R352" s="102" t="str">
        <f t="shared" si="5"/>
        <v>x2</v>
      </c>
      <c r="S352" s="53"/>
      <c r="T352" s="40"/>
      <c r="U352" s="139" t="str">
        <f>IF(AND($R352="x1",$K352=Basisblatt!$A$85),VLOOKUP('EMob_Segmente 3.2.5_3.2.6'!$F352,Basisblatt!$A$2:$B$5,2,FALSE),"")</f>
        <v/>
      </c>
    </row>
    <row r="353" spans="1:21" ht="15.75" thickBot="1" x14ac:dyDescent="0.3">
      <c r="A353" s="121" t="str">
        <f>IF($R353="x2","",IF($R353="x1",IF(OR($K353=Basisblatt!$A$84,$P353="ja"),"ja","nein"),"N/A"))</f>
        <v/>
      </c>
      <c r="B353" s="40"/>
      <c r="C353" s="79"/>
      <c r="D353" s="80"/>
      <c r="E353" s="80"/>
      <c r="F353" s="81"/>
      <c r="G353" s="81"/>
      <c r="H353" s="81"/>
      <c r="I353" s="92"/>
      <c r="J353" s="43"/>
      <c r="K353" s="106" t="str">
        <f>IF($R353="x1",IF($I353=Basisblatt!$A$60,Basisblatt!$A$85,Basisblatt!$A$84),"")</f>
        <v/>
      </c>
      <c r="L353" s="81"/>
      <c r="M353" s="81"/>
      <c r="N353" s="83"/>
      <c r="O353" s="43"/>
      <c r="P353" s="106" t="str">
        <f>IF(AND($R353="x1",$K353=Basisblatt!$A$85),IF(OR($L353=Basisblatt!$A$38,AND('Modernisierung 3.2.4'!$M353&lt;&gt;"",'Modernisierung 3.2.4'!$M353&lt;='Modernisierung 3.2.4'!$U353),'Modernisierung 3.2.4'!$N353=Basisblatt!$A381)=TRUE,"ja","nein"),"")</f>
        <v/>
      </c>
      <c r="Q353" s="157"/>
      <c r="R353" s="102" t="str">
        <f t="shared" si="5"/>
        <v>x2</v>
      </c>
      <c r="S353" s="53"/>
      <c r="T353" s="40"/>
      <c r="U353" s="139" t="str">
        <f>IF(AND($R353="x1",$K353=Basisblatt!$A$85),VLOOKUP('EMob_Segmente 3.2.5_3.2.6'!$F353,Basisblatt!$A$2:$B$5,2,FALSE),"")</f>
        <v/>
      </c>
    </row>
    <row r="354" spans="1:21" ht="15.75" thickBot="1" x14ac:dyDescent="0.3">
      <c r="A354" s="121" t="str">
        <f>IF($R354="x2","",IF($R354="x1",IF(OR($K354=Basisblatt!$A$84,$P354="ja"),"ja","nein"),"N/A"))</f>
        <v/>
      </c>
      <c r="B354" s="40"/>
      <c r="C354" s="79"/>
      <c r="D354" s="80"/>
      <c r="E354" s="80"/>
      <c r="F354" s="81"/>
      <c r="G354" s="81"/>
      <c r="H354" s="81"/>
      <c r="I354" s="92"/>
      <c r="J354" s="43"/>
      <c r="K354" s="106" t="str">
        <f>IF($R354="x1",IF($I354=Basisblatt!$A$60,Basisblatt!$A$85,Basisblatt!$A$84),"")</f>
        <v/>
      </c>
      <c r="L354" s="81"/>
      <c r="M354" s="81"/>
      <c r="N354" s="83"/>
      <c r="O354" s="43"/>
      <c r="P354" s="106" t="str">
        <f>IF(AND($R354="x1",$K354=Basisblatt!$A$85),IF(OR($L354=Basisblatt!$A$38,AND('Modernisierung 3.2.4'!$M354&lt;&gt;"",'Modernisierung 3.2.4'!$M354&lt;='Modernisierung 3.2.4'!$U354),'Modernisierung 3.2.4'!$N354=Basisblatt!$A382)=TRUE,"ja","nein"),"")</f>
        <v/>
      </c>
      <c r="Q354" s="157"/>
      <c r="R354" s="102" t="str">
        <f t="shared" si="5"/>
        <v>x2</v>
      </c>
      <c r="S354" s="53"/>
      <c r="T354" s="40"/>
      <c r="U354" s="139" t="str">
        <f>IF(AND($R354="x1",$K354=Basisblatt!$A$85),VLOOKUP('EMob_Segmente 3.2.5_3.2.6'!$F354,Basisblatt!$A$2:$B$5,2,FALSE),"")</f>
        <v/>
      </c>
    </row>
    <row r="355" spans="1:21" ht="15.75" thickBot="1" x14ac:dyDescent="0.3">
      <c r="A355" s="121" t="str">
        <f>IF($R355="x2","",IF($R355="x1",IF(OR($K355=Basisblatt!$A$84,$P355="ja"),"ja","nein"),"N/A"))</f>
        <v/>
      </c>
      <c r="B355" s="40"/>
      <c r="C355" s="79"/>
      <c r="D355" s="80"/>
      <c r="E355" s="80"/>
      <c r="F355" s="81"/>
      <c r="G355" s="81"/>
      <c r="H355" s="81"/>
      <c r="I355" s="92"/>
      <c r="J355" s="43"/>
      <c r="K355" s="106" t="str">
        <f>IF($R355="x1",IF($I355=Basisblatt!$A$60,Basisblatt!$A$85,Basisblatt!$A$84),"")</f>
        <v/>
      </c>
      <c r="L355" s="81"/>
      <c r="M355" s="81"/>
      <c r="N355" s="83"/>
      <c r="O355" s="43"/>
      <c r="P355" s="106" t="str">
        <f>IF(AND($R355="x1",$K355=Basisblatt!$A$85),IF(OR($L355=Basisblatt!$A$38,AND('Modernisierung 3.2.4'!$M355&lt;&gt;"",'Modernisierung 3.2.4'!$M355&lt;='Modernisierung 3.2.4'!$U355),'Modernisierung 3.2.4'!$N355=Basisblatt!$A383)=TRUE,"ja","nein"),"")</f>
        <v/>
      </c>
      <c r="Q355" s="157"/>
      <c r="R355" s="102" t="str">
        <f t="shared" si="5"/>
        <v>x2</v>
      </c>
      <c r="S355" s="53"/>
      <c r="T355" s="40"/>
      <c r="U355" s="139" t="str">
        <f>IF(AND($R355="x1",$K355=Basisblatt!$A$85),VLOOKUP('EMob_Segmente 3.2.5_3.2.6'!$F355,Basisblatt!$A$2:$B$5,2,FALSE),"")</f>
        <v/>
      </c>
    </row>
    <row r="356" spans="1:21" ht="15.75" thickBot="1" x14ac:dyDescent="0.3">
      <c r="A356" s="121" t="str">
        <f>IF($R356="x2","",IF($R356="x1",IF(OR($K356=Basisblatt!$A$84,$P356="ja"),"ja","nein"),"N/A"))</f>
        <v/>
      </c>
      <c r="B356" s="40"/>
      <c r="C356" s="79"/>
      <c r="D356" s="80"/>
      <c r="E356" s="80"/>
      <c r="F356" s="81"/>
      <c r="G356" s="81"/>
      <c r="H356" s="81"/>
      <c r="I356" s="92"/>
      <c r="J356" s="43"/>
      <c r="K356" s="106" t="str">
        <f>IF($R356="x1",IF($I356=Basisblatt!$A$60,Basisblatt!$A$85,Basisblatt!$A$84),"")</f>
        <v/>
      </c>
      <c r="L356" s="81"/>
      <c r="M356" s="81"/>
      <c r="N356" s="83"/>
      <c r="O356" s="43"/>
      <c r="P356" s="106" t="str">
        <f>IF(AND($R356="x1",$K356=Basisblatt!$A$85),IF(OR($L356=Basisblatt!$A$38,AND('Modernisierung 3.2.4'!$M356&lt;&gt;"",'Modernisierung 3.2.4'!$M356&lt;='Modernisierung 3.2.4'!$U356),'Modernisierung 3.2.4'!$N356=Basisblatt!$A384)=TRUE,"ja","nein"),"")</f>
        <v/>
      </c>
      <c r="Q356" s="157"/>
      <c r="R356" s="102" t="str">
        <f t="shared" si="5"/>
        <v>x2</v>
      </c>
      <c r="S356" s="53"/>
      <c r="T356" s="40"/>
      <c r="U356" s="139" t="str">
        <f>IF(AND($R356="x1",$K356=Basisblatt!$A$85),VLOOKUP('EMob_Segmente 3.2.5_3.2.6'!$F356,Basisblatt!$A$2:$B$5,2,FALSE),"")</f>
        <v/>
      </c>
    </row>
    <row r="357" spans="1:21" ht="15.75" thickBot="1" x14ac:dyDescent="0.3">
      <c r="A357" s="121" t="str">
        <f>IF($R357="x2","",IF($R357="x1",IF(OR($K357=Basisblatt!$A$84,$P357="ja"),"ja","nein"),"N/A"))</f>
        <v/>
      </c>
      <c r="B357" s="40"/>
      <c r="C357" s="79"/>
      <c r="D357" s="80"/>
      <c r="E357" s="80"/>
      <c r="F357" s="81"/>
      <c r="G357" s="81"/>
      <c r="H357" s="81"/>
      <c r="I357" s="92"/>
      <c r="J357" s="43"/>
      <c r="K357" s="106" t="str">
        <f>IF($R357="x1",IF($I357=Basisblatt!$A$60,Basisblatt!$A$85,Basisblatt!$A$84),"")</f>
        <v/>
      </c>
      <c r="L357" s="81"/>
      <c r="M357" s="81"/>
      <c r="N357" s="83"/>
      <c r="O357" s="43"/>
      <c r="P357" s="106" t="str">
        <f>IF(AND($R357="x1",$K357=Basisblatt!$A$85),IF(OR($L357=Basisblatt!$A$38,AND('Modernisierung 3.2.4'!$M357&lt;&gt;"",'Modernisierung 3.2.4'!$M357&lt;='Modernisierung 3.2.4'!$U357),'Modernisierung 3.2.4'!$N357=Basisblatt!$A385)=TRUE,"ja","nein"),"")</f>
        <v/>
      </c>
      <c r="Q357" s="157"/>
      <c r="R357" s="102" t="str">
        <f t="shared" si="5"/>
        <v>x2</v>
      </c>
      <c r="S357" s="53"/>
      <c r="T357" s="40"/>
      <c r="U357" s="139" t="str">
        <f>IF(AND($R357="x1",$K357=Basisblatt!$A$85),VLOOKUP('EMob_Segmente 3.2.5_3.2.6'!$F357,Basisblatt!$A$2:$B$5,2,FALSE),"")</f>
        <v/>
      </c>
    </row>
    <row r="358" spans="1:21" ht="15.75" thickBot="1" x14ac:dyDescent="0.3">
      <c r="A358" s="121" t="str">
        <f>IF($R358="x2","",IF($R358="x1",IF(OR($K358=Basisblatt!$A$84,$P358="ja"),"ja","nein"),"N/A"))</f>
        <v/>
      </c>
      <c r="B358" s="40"/>
      <c r="C358" s="79"/>
      <c r="D358" s="80"/>
      <c r="E358" s="80"/>
      <c r="F358" s="81"/>
      <c r="G358" s="81"/>
      <c r="H358" s="81"/>
      <c r="I358" s="92"/>
      <c r="J358" s="43"/>
      <c r="K358" s="106" t="str">
        <f>IF($R358="x1",IF($I358=Basisblatt!$A$60,Basisblatt!$A$85,Basisblatt!$A$84),"")</f>
        <v/>
      </c>
      <c r="L358" s="81"/>
      <c r="M358" s="81"/>
      <c r="N358" s="83"/>
      <c r="O358" s="43"/>
      <c r="P358" s="106" t="str">
        <f>IF(AND($R358="x1",$K358=Basisblatt!$A$85),IF(OR($L358=Basisblatt!$A$38,AND('Modernisierung 3.2.4'!$M358&lt;&gt;"",'Modernisierung 3.2.4'!$M358&lt;='Modernisierung 3.2.4'!$U358),'Modernisierung 3.2.4'!$N358=Basisblatt!$A386)=TRUE,"ja","nein"),"")</f>
        <v/>
      </c>
      <c r="Q358" s="157"/>
      <c r="R358" s="102" t="str">
        <f t="shared" si="5"/>
        <v>x2</v>
      </c>
      <c r="S358" s="53"/>
      <c r="T358" s="40"/>
      <c r="U358" s="139" t="str">
        <f>IF(AND($R358="x1",$K358=Basisblatt!$A$85),VLOOKUP('EMob_Segmente 3.2.5_3.2.6'!$F358,Basisblatt!$A$2:$B$5,2,FALSE),"")</f>
        <v/>
      </c>
    </row>
    <row r="359" spans="1:21" ht="15.75" thickBot="1" x14ac:dyDescent="0.3">
      <c r="A359" s="121" t="str">
        <f>IF($R359="x2","",IF($R359="x1",IF(OR($K359=Basisblatt!$A$84,$P359="ja"),"ja","nein"),"N/A"))</f>
        <v/>
      </c>
      <c r="B359" s="40"/>
      <c r="C359" s="79"/>
      <c r="D359" s="80"/>
      <c r="E359" s="80"/>
      <c r="F359" s="81"/>
      <c r="G359" s="81"/>
      <c r="H359" s="81"/>
      <c r="I359" s="92"/>
      <c r="J359" s="43"/>
      <c r="K359" s="106" t="str">
        <f>IF($R359="x1",IF($I359=Basisblatt!$A$60,Basisblatt!$A$85,Basisblatt!$A$84),"")</f>
        <v/>
      </c>
      <c r="L359" s="81"/>
      <c r="M359" s="81"/>
      <c r="N359" s="83"/>
      <c r="O359" s="43"/>
      <c r="P359" s="106" t="str">
        <f>IF(AND($R359="x1",$K359=Basisblatt!$A$85),IF(OR($L359=Basisblatt!$A$38,AND('Modernisierung 3.2.4'!$M359&lt;&gt;"",'Modernisierung 3.2.4'!$M359&lt;='Modernisierung 3.2.4'!$U359),'Modernisierung 3.2.4'!$N359=Basisblatt!$A387)=TRUE,"ja","nein"),"")</f>
        <v/>
      </c>
      <c r="Q359" s="157"/>
      <c r="R359" s="102" t="str">
        <f t="shared" si="5"/>
        <v>x2</v>
      </c>
      <c r="S359" s="53"/>
      <c r="T359" s="40"/>
      <c r="U359" s="139" t="str">
        <f>IF(AND($R359="x1",$K359=Basisblatt!$A$85),VLOOKUP('EMob_Segmente 3.2.5_3.2.6'!$F359,Basisblatt!$A$2:$B$5,2,FALSE),"")</f>
        <v/>
      </c>
    </row>
    <row r="360" spans="1:21" ht="15.75" thickBot="1" x14ac:dyDescent="0.3">
      <c r="A360" s="121" t="str">
        <f>IF($R360="x2","",IF($R360="x1",IF(OR($K360=Basisblatt!$A$84,$P360="ja"),"ja","nein"),"N/A"))</f>
        <v/>
      </c>
      <c r="B360" s="40"/>
      <c r="C360" s="79"/>
      <c r="D360" s="80"/>
      <c r="E360" s="80"/>
      <c r="F360" s="81"/>
      <c r="G360" s="81"/>
      <c r="H360" s="81"/>
      <c r="I360" s="92"/>
      <c r="J360" s="43"/>
      <c r="K360" s="106" t="str">
        <f>IF($R360="x1",IF($I360=Basisblatt!$A$60,Basisblatt!$A$85,Basisblatt!$A$84),"")</f>
        <v/>
      </c>
      <c r="L360" s="81"/>
      <c r="M360" s="81"/>
      <c r="N360" s="83"/>
      <c r="O360" s="43"/>
      <c r="P360" s="106" t="str">
        <f>IF(AND($R360="x1",$K360=Basisblatt!$A$85),IF(OR($L360=Basisblatt!$A$38,AND('Modernisierung 3.2.4'!$M360&lt;&gt;"",'Modernisierung 3.2.4'!$M360&lt;='Modernisierung 3.2.4'!$U360),'Modernisierung 3.2.4'!$N360=Basisblatt!$A388)=TRUE,"ja","nein"),"")</f>
        <v/>
      </c>
      <c r="Q360" s="157"/>
      <c r="R360" s="102" t="str">
        <f t="shared" si="5"/>
        <v>x2</v>
      </c>
      <c r="S360" s="53"/>
      <c r="T360" s="40"/>
      <c r="U360" s="139" t="str">
        <f>IF(AND($R360="x1",$K360=Basisblatt!$A$85),VLOOKUP('EMob_Segmente 3.2.5_3.2.6'!$F360,Basisblatt!$A$2:$B$5,2,FALSE),"")</f>
        <v/>
      </c>
    </row>
    <row r="361" spans="1:21" ht="15.75" thickBot="1" x14ac:dyDescent="0.3">
      <c r="A361" s="121" t="str">
        <f>IF($R361="x2","",IF($R361="x1",IF(OR($K361=Basisblatt!$A$84,$P361="ja"),"ja","nein"),"N/A"))</f>
        <v/>
      </c>
      <c r="B361" s="40"/>
      <c r="C361" s="79"/>
      <c r="D361" s="80"/>
      <c r="E361" s="80"/>
      <c r="F361" s="81"/>
      <c r="G361" s="81"/>
      <c r="H361" s="81"/>
      <c r="I361" s="92"/>
      <c r="J361" s="43"/>
      <c r="K361" s="106" t="str">
        <f>IF($R361="x1",IF($I361=Basisblatt!$A$60,Basisblatt!$A$85,Basisblatt!$A$84),"")</f>
        <v/>
      </c>
      <c r="L361" s="81"/>
      <c r="M361" s="81"/>
      <c r="N361" s="83"/>
      <c r="O361" s="43"/>
      <c r="P361" s="106" t="str">
        <f>IF(AND($R361="x1",$K361=Basisblatt!$A$85),IF(OR($L361=Basisblatt!$A$38,AND('Modernisierung 3.2.4'!$M361&lt;&gt;"",'Modernisierung 3.2.4'!$M361&lt;='Modernisierung 3.2.4'!$U361),'Modernisierung 3.2.4'!$N361=Basisblatt!$A389)=TRUE,"ja","nein"),"")</f>
        <v/>
      </c>
      <c r="Q361" s="157"/>
      <c r="R361" s="102" t="str">
        <f t="shared" si="5"/>
        <v>x2</v>
      </c>
      <c r="S361" s="53"/>
      <c r="T361" s="40"/>
      <c r="U361" s="139" t="str">
        <f>IF(AND($R361="x1",$K361=Basisblatt!$A$85),VLOOKUP('EMob_Segmente 3.2.5_3.2.6'!$F361,Basisblatt!$A$2:$B$5,2,FALSE),"")</f>
        <v/>
      </c>
    </row>
    <row r="362" spans="1:21" ht="15.75" thickBot="1" x14ac:dyDescent="0.3">
      <c r="A362" s="121" t="str">
        <f>IF($R362="x2","",IF($R362="x1",IF(OR($K362=Basisblatt!$A$84,$P362="ja"),"ja","nein"),"N/A"))</f>
        <v/>
      </c>
      <c r="B362" s="40"/>
      <c r="C362" s="79"/>
      <c r="D362" s="80"/>
      <c r="E362" s="80"/>
      <c r="F362" s="81"/>
      <c r="G362" s="81"/>
      <c r="H362" s="81"/>
      <c r="I362" s="92"/>
      <c r="J362" s="43"/>
      <c r="K362" s="106" t="str">
        <f>IF($R362="x1",IF($I362=Basisblatt!$A$60,Basisblatt!$A$85,Basisblatt!$A$84),"")</f>
        <v/>
      </c>
      <c r="L362" s="81"/>
      <c r="M362" s="81"/>
      <c r="N362" s="83"/>
      <c r="O362" s="43"/>
      <c r="P362" s="106" t="str">
        <f>IF(AND($R362="x1",$K362=Basisblatt!$A$85),IF(OR($L362=Basisblatt!$A$38,AND('Modernisierung 3.2.4'!$M362&lt;&gt;"",'Modernisierung 3.2.4'!$M362&lt;='Modernisierung 3.2.4'!$U362),'Modernisierung 3.2.4'!$N362=Basisblatt!$A390)=TRUE,"ja","nein"),"")</f>
        <v/>
      </c>
      <c r="Q362" s="157"/>
      <c r="R362" s="102" t="str">
        <f t="shared" si="5"/>
        <v>x2</v>
      </c>
      <c r="S362" s="53"/>
      <c r="T362" s="40"/>
      <c r="U362" s="139" t="str">
        <f>IF(AND($R362="x1",$K362=Basisblatt!$A$85),VLOOKUP('EMob_Segmente 3.2.5_3.2.6'!$F362,Basisblatt!$A$2:$B$5,2,FALSE),"")</f>
        <v/>
      </c>
    </row>
    <row r="363" spans="1:21" ht="15.75" thickBot="1" x14ac:dyDescent="0.3">
      <c r="A363" s="121" t="str">
        <f>IF($R363="x2","",IF($R363="x1",IF(OR($K363=Basisblatt!$A$84,$P363="ja"),"ja","nein"),"N/A"))</f>
        <v/>
      </c>
      <c r="B363" s="40"/>
      <c r="C363" s="79"/>
      <c r="D363" s="80"/>
      <c r="E363" s="80"/>
      <c r="F363" s="81"/>
      <c r="G363" s="81"/>
      <c r="H363" s="81"/>
      <c r="I363" s="92"/>
      <c r="J363" s="43"/>
      <c r="K363" s="106" t="str">
        <f>IF($R363="x1",IF($I363=Basisblatt!$A$60,Basisblatt!$A$85,Basisblatt!$A$84),"")</f>
        <v/>
      </c>
      <c r="L363" s="81"/>
      <c r="M363" s="81"/>
      <c r="N363" s="83"/>
      <c r="O363" s="43"/>
      <c r="P363" s="106" t="str">
        <f>IF(AND($R363="x1",$K363=Basisblatt!$A$85),IF(OR($L363=Basisblatt!$A$38,AND('Modernisierung 3.2.4'!$M363&lt;&gt;"",'Modernisierung 3.2.4'!$M363&lt;='Modernisierung 3.2.4'!$U363),'Modernisierung 3.2.4'!$N363=Basisblatt!$A391)=TRUE,"ja","nein"),"")</f>
        <v/>
      </c>
      <c r="Q363" s="157"/>
      <c r="R363" s="102" t="str">
        <f t="shared" si="5"/>
        <v>x2</v>
      </c>
      <c r="S363" s="53"/>
      <c r="T363" s="40"/>
      <c r="U363" s="139" t="str">
        <f>IF(AND($R363="x1",$K363=Basisblatt!$A$85),VLOOKUP('EMob_Segmente 3.2.5_3.2.6'!$F363,Basisblatt!$A$2:$B$5,2,FALSE),"")</f>
        <v/>
      </c>
    </row>
    <row r="364" spans="1:21" ht="15.75" thickBot="1" x14ac:dyDescent="0.3">
      <c r="A364" s="121" t="str">
        <f>IF($R364="x2","",IF($R364="x1",IF(OR($K364=Basisblatt!$A$84,$P364="ja"),"ja","nein"),"N/A"))</f>
        <v/>
      </c>
      <c r="B364" s="40"/>
      <c r="C364" s="79"/>
      <c r="D364" s="80"/>
      <c r="E364" s="80"/>
      <c r="F364" s="81"/>
      <c r="G364" s="81"/>
      <c r="H364" s="81"/>
      <c r="I364" s="92"/>
      <c r="J364" s="43"/>
      <c r="K364" s="106" t="str">
        <f>IF($R364="x1",IF($I364=Basisblatt!$A$60,Basisblatt!$A$85,Basisblatt!$A$84),"")</f>
        <v/>
      </c>
      <c r="L364" s="81"/>
      <c r="M364" s="81"/>
      <c r="N364" s="83"/>
      <c r="O364" s="43"/>
      <c r="P364" s="106" t="str">
        <f>IF(AND($R364="x1",$K364=Basisblatt!$A$85),IF(OR($L364=Basisblatt!$A$38,AND('Modernisierung 3.2.4'!$M364&lt;&gt;"",'Modernisierung 3.2.4'!$M364&lt;='Modernisierung 3.2.4'!$U364),'Modernisierung 3.2.4'!$N364=Basisblatt!$A392)=TRUE,"ja","nein"),"")</f>
        <v/>
      </c>
      <c r="Q364" s="157"/>
      <c r="R364" s="102" t="str">
        <f t="shared" si="5"/>
        <v>x2</v>
      </c>
      <c r="S364" s="53"/>
      <c r="T364" s="40"/>
      <c r="U364" s="139" t="str">
        <f>IF(AND($R364="x1",$K364=Basisblatt!$A$85),VLOOKUP('EMob_Segmente 3.2.5_3.2.6'!$F364,Basisblatt!$A$2:$B$5,2,FALSE),"")</f>
        <v/>
      </c>
    </row>
    <row r="365" spans="1:21" ht="15.75" thickBot="1" x14ac:dyDescent="0.3">
      <c r="A365" s="121" t="str">
        <f>IF($R365="x2","",IF($R365="x1",IF(OR($K365=Basisblatt!$A$84,$P365="ja"),"ja","nein"),"N/A"))</f>
        <v/>
      </c>
      <c r="B365" s="40"/>
      <c r="C365" s="79"/>
      <c r="D365" s="80"/>
      <c r="E365" s="80"/>
      <c r="F365" s="81"/>
      <c r="G365" s="81"/>
      <c r="H365" s="81"/>
      <c r="I365" s="92"/>
      <c r="J365" s="43"/>
      <c r="K365" s="106" t="str">
        <f>IF($R365="x1",IF($I365=Basisblatt!$A$60,Basisblatt!$A$85,Basisblatt!$A$84),"")</f>
        <v/>
      </c>
      <c r="L365" s="81"/>
      <c r="M365" s="81"/>
      <c r="N365" s="83"/>
      <c r="O365" s="43"/>
      <c r="P365" s="106" t="str">
        <f>IF(AND($R365="x1",$K365=Basisblatt!$A$85),IF(OR($L365=Basisblatt!$A$38,AND('Modernisierung 3.2.4'!$M365&lt;&gt;"",'Modernisierung 3.2.4'!$M365&lt;='Modernisierung 3.2.4'!$U365),'Modernisierung 3.2.4'!$N365=Basisblatt!$A393)=TRUE,"ja","nein"),"")</f>
        <v/>
      </c>
      <c r="Q365" s="157"/>
      <c r="R365" s="102" t="str">
        <f t="shared" si="5"/>
        <v>x2</v>
      </c>
      <c r="S365" s="53"/>
      <c r="T365" s="40"/>
      <c r="U365" s="139" t="str">
        <f>IF(AND($R365="x1",$K365=Basisblatt!$A$85),VLOOKUP('EMob_Segmente 3.2.5_3.2.6'!$F365,Basisblatt!$A$2:$B$5,2,FALSE),"")</f>
        <v/>
      </c>
    </row>
    <row r="366" spans="1:21" ht="15.75" thickBot="1" x14ac:dyDescent="0.3">
      <c r="A366" s="121" t="str">
        <f>IF($R366="x2","",IF($R366="x1",IF(OR($K366=Basisblatt!$A$84,$P366="ja"),"ja","nein"),"N/A"))</f>
        <v/>
      </c>
      <c r="B366" s="40"/>
      <c r="C366" s="79"/>
      <c r="D366" s="80"/>
      <c r="E366" s="80"/>
      <c r="F366" s="81"/>
      <c r="G366" s="81"/>
      <c r="H366" s="81"/>
      <c r="I366" s="92"/>
      <c r="J366" s="43"/>
      <c r="K366" s="106" t="str">
        <f>IF($R366="x1",IF($I366=Basisblatt!$A$60,Basisblatt!$A$85,Basisblatt!$A$84),"")</f>
        <v/>
      </c>
      <c r="L366" s="81"/>
      <c r="M366" s="81"/>
      <c r="N366" s="83"/>
      <c r="O366" s="43"/>
      <c r="P366" s="106" t="str">
        <f>IF(AND($R366="x1",$K366=Basisblatt!$A$85),IF(OR($L366=Basisblatt!$A$38,AND('Modernisierung 3.2.4'!$M366&lt;&gt;"",'Modernisierung 3.2.4'!$M366&lt;='Modernisierung 3.2.4'!$U366),'Modernisierung 3.2.4'!$N366=Basisblatt!$A394)=TRUE,"ja","nein"),"")</f>
        <v/>
      </c>
      <c r="Q366" s="157"/>
      <c r="R366" s="102" t="str">
        <f t="shared" si="5"/>
        <v>x2</v>
      </c>
      <c r="S366" s="53"/>
      <c r="T366" s="40"/>
      <c r="U366" s="139" t="str">
        <f>IF(AND($R366="x1",$K366=Basisblatt!$A$85),VLOOKUP('EMob_Segmente 3.2.5_3.2.6'!$F366,Basisblatt!$A$2:$B$5,2,FALSE),"")</f>
        <v/>
      </c>
    </row>
    <row r="367" spans="1:21" ht="15.75" thickBot="1" x14ac:dyDescent="0.3">
      <c r="A367" s="121" t="str">
        <f>IF($R367="x2","",IF($R367="x1",IF(OR($K367=Basisblatt!$A$84,$P367="ja"),"ja","nein"),"N/A"))</f>
        <v/>
      </c>
      <c r="B367" s="40"/>
      <c r="C367" s="79"/>
      <c r="D367" s="80"/>
      <c r="E367" s="80"/>
      <c r="F367" s="81"/>
      <c r="G367" s="81"/>
      <c r="H367" s="81"/>
      <c r="I367" s="92"/>
      <c r="J367" s="43"/>
      <c r="K367" s="106" t="str">
        <f>IF($R367="x1",IF($I367=Basisblatt!$A$60,Basisblatt!$A$85,Basisblatt!$A$84),"")</f>
        <v/>
      </c>
      <c r="L367" s="81"/>
      <c r="M367" s="81"/>
      <c r="N367" s="83"/>
      <c r="O367" s="43"/>
      <c r="P367" s="106" t="str">
        <f>IF(AND($R367="x1",$K367=Basisblatt!$A$85),IF(OR($L367=Basisblatt!$A$38,AND('Modernisierung 3.2.4'!$M367&lt;&gt;"",'Modernisierung 3.2.4'!$M367&lt;='Modernisierung 3.2.4'!$U367),'Modernisierung 3.2.4'!$N367=Basisblatt!$A395)=TRUE,"ja","nein"),"")</f>
        <v/>
      </c>
      <c r="Q367" s="157"/>
      <c r="R367" s="102" t="str">
        <f t="shared" si="5"/>
        <v>x2</v>
      </c>
      <c r="S367" s="53"/>
      <c r="T367" s="40"/>
      <c r="U367" s="139" t="str">
        <f>IF(AND($R367="x1",$K367=Basisblatt!$A$85),VLOOKUP('EMob_Segmente 3.2.5_3.2.6'!$F367,Basisblatt!$A$2:$B$5,2,FALSE),"")</f>
        <v/>
      </c>
    </row>
    <row r="368" spans="1:21" ht="15.75" thickBot="1" x14ac:dyDescent="0.3">
      <c r="A368" s="121" t="str">
        <f>IF($R368="x2","",IF($R368="x1",IF(OR($K368=Basisblatt!$A$84,$P368="ja"),"ja","nein"),"N/A"))</f>
        <v/>
      </c>
      <c r="B368" s="40"/>
      <c r="C368" s="79"/>
      <c r="D368" s="80"/>
      <c r="E368" s="80"/>
      <c r="F368" s="81"/>
      <c r="G368" s="81"/>
      <c r="H368" s="81"/>
      <c r="I368" s="92"/>
      <c r="J368" s="43"/>
      <c r="K368" s="106" t="str">
        <f>IF($R368="x1",IF($I368=Basisblatt!$A$60,Basisblatt!$A$85,Basisblatt!$A$84),"")</f>
        <v/>
      </c>
      <c r="L368" s="81"/>
      <c r="M368" s="81"/>
      <c r="N368" s="83"/>
      <c r="O368" s="43"/>
      <c r="P368" s="106" t="str">
        <f>IF(AND($R368="x1",$K368=Basisblatt!$A$85),IF(OR($L368=Basisblatt!$A$38,AND('Modernisierung 3.2.4'!$M368&lt;&gt;"",'Modernisierung 3.2.4'!$M368&lt;='Modernisierung 3.2.4'!$U368),'Modernisierung 3.2.4'!$N368=Basisblatt!$A396)=TRUE,"ja","nein"),"")</f>
        <v/>
      </c>
      <c r="Q368" s="157"/>
      <c r="R368" s="102" t="str">
        <f t="shared" si="5"/>
        <v>x2</v>
      </c>
      <c r="S368" s="53"/>
      <c r="T368" s="40"/>
      <c r="U368" s="139" t="str">
        <f>IF(AND($R368="x1",$K368=Basisblatt!$A$85),VLOOKUP('EMob_Segmente 3.2.5_3.2.6'!$F368,Basisblatt!$A$2:$B$5,2,FALSE),"")</f>
        <v/>
      </c>
    </row>
    <row r="369" spans="1:21" ht="15.75" thickBot="1" x14ac:dyDescent="0.3">
      <c r="A369" s="121" t="str">
        <f>IF($R369="x2","",IF($R369="x1",IF(OR($K369=Basisblatt!$A$84,$P369="ja"),"ja","nein"),"N/A"))</f>
        <v/>
      </c>
      <c r="B369" s="40"/>
      <c r="C369" s="79"/>
      <c r="D369" s="80"/>
      <c r="E369" s="80"/>
      <c r="F369" s="81"/>
      <c r="G369" s="81"/>
      <c r="H369" s="81"/>
      <c r="I369" s="92"/>
      <c r="J369" s="43"/>
      <c r="K369" s="106" t="str">
        <f>IF($R369="x1",IF($I369=Basisblatt!$A$60,Basisblatt!$A$85,Basisblatt!$A$84),"")</f>
        <v/>
      </c>
      <c r="L369" s="81"/>
      <c r="M369" s="81"/>
      <c r="N369" s="83"/>
      <c r="O369" s="43"/>
      <c r="P369" s="106" t="str">
        <f>IF(AND($R369="x1",$K369=Basisblatt!$A$85),IF(OR($L369=Basisblatt!$A$38,AND('Modernisierung 3.2.4'!$M369&lt;&gt;"",'Modernisierung 3.2.4'!$M369&lt;='Modernisierung 3.2.4'!$U369),'Modernisierung 3.2.4'!$N369=Basisblatt!$A397)=TRUE,"ja","nein"),"")</f>
        <v/>
      </c>
      <c r="Q369" s="157"/>
      <c r="R369" s="102" t="str">
        <f t="shared" si="5"/>
        <v>x2</v>
      </c>
      <c r="S369" s="53"/>
      <c r="T369" s="40"/>
      <c r="U369" s="139" t="str">
        <f>IF(AND($R369="x1",$K369=Basisblatt!$A$85),VLOOKUP('EMob_Segmente 3.2.5_3.2.6'!$F369,Basisblatt!$A$2:$B$5,2,FALSE),"")</f>
        <v/>
      </c>
    </row>
    <row r="370" spans="1:21" ht="15.75" thickBot="1" x14ac:dyDescent="0.3">
      <c r="A370" s="121" t="str">
        <f>IF($R370="x2","",IF($R370="x1",IF(OR($K370=Basisblatt!$A$84,$P370="ja"),"ja","nein"),"N/A"))</f>
        <v/>
      </c>
      <c r="B370" s="40"/>
      <c r="C370" s="79"/>
      <c r="D370" s="80"/>
      <c r="E370" s="80"/>
      <c r="F370" s="81"/>
      <c r="G370" s="81"/>
      <c r="H370" s="81"/>
      <c r="I370" s="92"/>
      <c r="J370" s="43"/>
      <c r="K370" s="106" t="str">
        <f>IF($R370="x1",IF($I370=Basisblatt!$A$60,Basisblatt!$A$85,Basisblatt!$A$84),"")</f>
        <v/>
      </c>
      <c r="L370" s="81"/>
      <c r="M370" s="81"/>
      <c r="N370" s="83"/>
      <c r="O370" s="43"/>
      <c r="P370" s="106" t="str">
        <f>IF(AND($R370="x1",$K370=Basisblatt!$A$85),IF(OR($L370=Basisblatt!$A$38,AND('Modernisierung 3.2.4'!$M370&lt;&gt;"",'Modernisierung 3.2.4'!$M370&lt;='Modernisierung 3.2.4'!$U370),'Modernisierung 3.2.4'!$N370=Basisblatt!$A398)=TRUE,"ja","nein"),"")</f>
        <v/>
      </c>
      <c r="Q370" s="157"/>
      <c r="R370" s="102" t="str">
        <f t="shared" si="5"/>
        <v>x2</v>
      </c>
      <c r="S370" s="53"/>
      <c r="T370" s="40"/>
      <c r="U370" s="139" t="str">
        <f>IF(AND($R370="x1",$K370=Basisblatt!$A$85),VLOOKUP('EMob_Segmente 3.2.5_3.2.6'!$F370,Basisblatt!$A$2:$B$5,2,FALSE),"")</f>
        <v/>
      </c>
    </row>
    <row r="371" spans="1:21" ht="15.75" thickBot="1" x14ac:dyDescent="0.3">
      <c r="A371" s="121" t="str">
        <f>IF($R371="x2","",IF($R371="x1",IF(OR($K371=Basisblatt!$A$84,$P371="ja"),"ja","nein"),"N/A"))</f>
        <v/>
      </c>
      <c r="B371" s="40"/>
      <c r="C371" s="79"/>
      <c r="D371" s="80"/>
      <c r="E371" s="80"/>
      <c r="F371" s="81"/>
      <c r="G371" s="81"/>
      <c r="H371" s="81"/>
      <c r="I371" s="92"/>
      <c r="J371" s="43"/>
      <c r="K371" s="106" t="str">
        <f>IF($R371="x1",IF($I371=Basisblatt!$A$60,Basisblatt!$A$85,Basisblatt!$A$84),"")</f>
        <v/>
      </c>
      <c r="L371" s="81"/>
      <c r="M371" s="81"/>
      <c r="N371" s="83"/>
      <c r="O371" s="43"/>
      <c r="P371" s="106" t="str">
        <f>IF(AND($R371="x1",$K371=Basisblatt!$A$85),IF(OR($L371=Basisblatt!$A$38,AND('Modernisierung 3.2.4'!$M371&lt;&gt;"",'Modernisierung 3.2.4'!$M371&lt;='Modernisierung 3.2.4'!$U371),'Modernisierung 3.2.4'!$N371=Basisblatt!$A399)=TRUE,"ja","nein"),"")</f>
        <v/>
      </c>
      <c r="Q371" s="157"/>
      <c r="R371" s="102" t="str">
        <f t="shared" si="5"/>
        <v>x2</v>
      </c>
      <c r="S371" s="53"/>
      <c r="T371" s="40"/>
      <c r="U371" s="139" t="str">
        <f>IF(AND($R371="x1",$K371=Basisblatt!$A$85),VLOOKUP('EMob_Segmente 3.2.5_3.2.6'!$F371,Basisblatt!$A$2:$B$5,2,FALSE),"")</f>
        <v/>
      </c>
    </row>
    <row r="372" spans="1:21" ht="15.75" thickBot="1" x14ac:dyDescent="0.3">
      <c r="A372" s="121" t="str">
        <f>IF($R372="x2","",IF($R372="x1",IF(OR($K372=Basisblatt!$A$84,$P372="ja"),"ja","nein"),"N/A"))</f>
        <v/>
      </c>
      <c r="B372" s="40"/>
      <c r="C372" s="79"/>
      <c r="D372" s="80"/>
      <c r="E372" s="80"/>
      <c r="F372" s="81"/>
      <c r="G372" s="81"/>
      <c r="H372" s="81"/>
      <c r="I372" s="92"/>
      <c r="J372" s="43"/>
      <c r="K372" s="106" t="str">
        <f>IF($R372="x1",IF($I372=Basisblatt!$A$60,Basisblatt!$A$85,Basisblatt!$A$84),"")</f>
        <v/>
      </c>
      <c r="L372" s="81"/>
      <c r="M372" s="81"/>
      <c r="N372" s="83"/>
      <c r="O372" s="43"/>
      <c r="P372" s="106" t="str">
        <f>IF(AND($R372="x1",$K372=Basisblatt!$A$85),IF(OR($L372=Basisblatt!$A$38,AND('Modernisierung 3.2.4'!$M372&lt;&gt;"",'Modernisierung 3.2.4'!$M372&lt;='Modernisierung 3.2.4'!$U372),'Modernisierung 3.2.4'!$N372=Basisblatt!$A400)=TRUE,"ja","nein"),"")</f>
        <v/>
      </c>
      <c r="Q372" s="157"/>
      <c r="R372" s="102" t="str">
        <f t="shared" si="5"/>
        <v>x2</v>
      </c>
      <c r="S372" s="53"/>
      <c r="T372" s="40"/>
      <c r="U372" s="139" t="str">
        <f>IF(AND($R372="x1",$K372=Basisblatt!$A$85),VLOOKUP('EMob_Segmente 3.2.5_3.2.6'!$F372,Basisblatt!$A$2:$B$5,2,FALSE),"")</f>
        <v/>
      </c>
    </row>
    <row r="373" spans="1:21" ht="15.75" thickBot="1" x14ac:dyDescent="0.3">
      <c r="A373" s="121" t="str">
        <f>IF($R373="x2","",IF($R373="x1",IF(OR($K373=Basisblatt!$A$84,$P373="ja"),"ja","nein"),"N/A"))</f>
        <v/>
      </c>
      <c r="B373" s="40"/>
      <c r="C373" s="79"/>
      <c r="D373" s="80"/>
      <c r="E373" s="80"/>
      <c r="F373" s="81"/>
      <c r="G373" s="81"/>
      <c r="H373" s="81"/>
      <c r="I373" s="92"/>
      <c r="J373" s="43"/>
      <c r="K373" s="106" t="str">
        <f>IF($R373="x1",IF($I373=Basisblatt!$A$60,Basisblatt!$A$85,Basisblatt!$A$84),"")</f>
        <v/>
      </c>
      <c r="L373" s="81"/>
      <c r="M373" s="81"/>
      <c r="N373" s="83"/>
      <c r="O373" s="43"/>
      <c r="P373" s="106" t="str">
        <f>IF(AND($R373="x1",$K373=Basisblatt!$A$85),IF(OR($L373=Basisblatt!$A$38,AND('Modernisierung 3.2.4'!$M373&lt;&gt;"",'Modernisierung 3.2.4'!$M373&lt;='Modernisierung 3.2.4'!$U373),'Modernisierung 3.2.4'!$N373=Basisblatt!$A401)=TRUE,"ja","nein"),"")</f>
        <v/>
      </c>
      <c r="Q373" s="157"/>
      <c r="R373" s="102" t="str">
        <f t="shared" si="5"/>
        <v>x2</v>
      </c>
      <c r="S373" s="53"/>
      <c r="T373" s="40"/>
      <c r="U373" s="139" t="str">
        <f>IF(AND($R373="x1",$K373=Basisblatt!$A$85),VLOOKUP('EMob_Segmente 3.2.5_3.2.6'!$F373,Basisblatt!$A$2:$B$5,2,FALSE),"")</f>
        <v/>
      </c>
    </row>
    <row r="374" spans="1:21" ht="15.75" thickBot="1" x14ac:dyDescent="0.3">
      <c r="A374" s="121" t="str">
        <f>IF($R374="x2","",IF($R374="x1",IF(OR($K374=Basisblatt!$A$84,$P374="ja"),"ja","nein"),"N/A"))</f>
        <v/>
      </c>
      <c r="B374" s="40"/>
      <c r="C374" s="79"/>
      <c r="D374" s="80"/>
      <c r="E374" s="80"/>
      <c r="F374" s="81"/>
      <c r="G374" s="81"/>
      <c r="H374" s="81"/>
      <c r="I374" s="92"/>
      <c r="J374" s="43"/>
      <c r="K374" s="106" t="str">
        <f>IF($R374="x1",IF($I374=Basisblatt!$A$60,Basisblatt!$A$85,Basisblatt!$A$84),"")</f>
        <v/>
      </c>
      <c r="L374" s="81"/>
      <c r="M374" s="81"/>
      <c r="N374" s="83"/>
      <c r="O374" s="43"/>
      <c r="P374" s="106" t="str">
        <f>IF(AND($R374="x1",$K374=Basisblatt!$A$85),IF(OR($L374=Basisblatt!$A$38,AND('Modernisierung 3.2.4'!$M374&lt;&gt;"",'Modernisierung 3.2.4'!$M374&lt;='Modernisierung 3.2.4'!$U374),'Modernisierung 3.2.4'!$N374=Basisblatt!$A402)=TRUE,"ja","nein"),"")</f>
        <v/>
      </c>
      <c r="Q374" s="157"/>
      <c r="R374" s="102" t="str">
        <f t="shared" si="5"/>
        <v>x2</v>
      </c>
      <c r="S374" s="53"/>
      <c r="T374" s="40"/>
      <c r="U374" s="139" t="str">
        <f>IF(AND($R374="x1",$K374=Basisblatt!$A$85),VLOOKUP('EMob_Segmente 3.2.5_3.2.6'!$F374,Basisblatt!$A$2:$B$5,2,FALSE),"")</f>
        <v/>
      </c>
    </row>
    <row r="375" spans="1:21" ht="15.75" thickBot="1" x14ac:dyDescent="0.3">
      <c r="A375" s="121" t="str">
        <f>IF($R375="x2","",IF($R375="x1",IF(OR($K375=Basisblatt!$A$84,$P375="ja"),"ja","nein"),"N/A"))</f>
        <v/>
      </c>
      <c r="B375" s="40"/>
      <c r="C375" s="79"/>
      <c r="D375" s="80"/>
      <c r="E375" s="80"/>
      <c r="F375" s="81"/>
      <c r="G375" s="81"/>
      <c r="H375" s="81"/>
      <c r="I375" s="92"/>
      <c r="J375" s="43"/>
      <c r="K375" s="106" t="str">
        <f>IF($R375="x1",IF($I375=Basisblatt!$A$60,Basisblatt!$A$85,Basisblatt!$A$84),"")</f>
        <v/>
      </c>
      <c r="L375" s="81"/>
      <c r="M375" s="81"/>
      <c r="N375" s="83"/>
      <c r="O375" s="43"/>
      <c r="P375" s="106" t="str">
        <f>IF(AND($R375="x1",$K375=Basisblatt!$A$85),IF(OR($L375=Basisblatt!$A$38,AND('Modernisierung 3.2.4'!$M375&lt;&gt;"",'Modernisierung 3.2.4'!$M375&lt;='Modernisierung 3.2.4'!$U375),'Modernisierung 3.2.4'!$N375=Basisblatt!$A403)=TRUE,"ja","nein"),"")</f>
        <v/>
      </c>
      <c r="Q375" s="157"/>
      <c r="R375" s="102" t="str">
        <f t="shared" si="5"/>
        <v>x2</v>
      </c>
      <c r="S375" s="53"/>
      <c r="T375" s="40"/>
      <c r="U375" s="139" t="str">
        <f>IF(AND($R375="x1",$K375=Basisblatt!$A$85),VLOOKUP('EMob_Segmente 3.2.5_3.2.6'!$F375,Basisblatt!$A$2:$B$5,2,FALSE),"")</f>
        <v/>
      </c>
    </row>
    <row r="376" spans="1:21" ht="15.75" thickBot="1" x14ac:dyDescent="0.3">
      <c r="A376" s="121" t="str">
        <f>IF($R376="x2","",IF($R376="x1",IF(OR($K376=Basisblatt!$A$84,$P376="ja"),"ja","nein"),"N/A"))</f>
        <v/>
      </c>
      <c r="B376" s="40"/>
      <c r="C376" s="79"/>
      <c r="D376" s="80"/>
      <c r="E376" s="80"/>
      <c r="F376" s="81"/>
      <c r="G376" s="81"/>
      <c r="H376" s="81"/>
      <c r="I376" s="92"/>
      <c r="J376" s="43"/>
      <c r="K376" s="106" t="str">
        <f>IF($R376="x1",IF($I376=Basisblatt!$A$60,Basisblatt!$A$85,Basisblatt!$A$84),"")</f>
        <v/>
      </c>
      <c r="L376" s="81"/>
      <c r="M376" s="81"/>
      <c r="N376" s="83"/>
      <c r="O376" s="43"/>
      <c r="P376" s="106" t="str">
        <f>IF(AND($R376="x1",$K376=Basisblatt!$A$85),IF(OR($L376=Basisblatt!$A$38,AND('Modernisierung 3.2.4'!$M376&lt;&gt;"",'Modernisierung 3.2.4'!$M376&lt;='Modernisierung 3.2.4'!$U376),'Modernisierung 3.2.4'!$N376=Basisblatt!$A404)=TRUE,"ja","nein"),"")</f>
        <v/>
      </c>
      <c r="Q376" s="157"/>
      <c r="R376" s="102" t="str">
        <f t="shared" si="5"/>
        <v>x2</v>
      </c>
      <c r="S376" s="53"/>
      <c r="T376" s="40"/>
      <c r="U376" s="139" t="str">
        <f>IF(AND($R376="x1",$K376=Basisblatt!$A$85),VLOOKUP('EMob_Segmente 3.2.5_3.2.6'!$F376,Basisblatt!$A$2:$B$5,2,FALSE),"")</f>
        <v/>
      </c>
    </row>
    <row r="377" spans="1:21" ht="15.75" thickBot="1" x14ac:dyDescent="0.3">
      <c r="A377" s="121" t="str">
        <f>IF($R377="x2","",IF($R377="x1",IF(OR($K377=Basisblatt!$A$84,$P377="ja"),"ja","nein"),"N/A"))</f>
        <v/>
      </c>
      <c r="B377" s="40"/>
      <c r="C377" s="79"/>
      <c r="D377" s="80"/>
      <c r="E377" s="80"/>
      <c r="F377" s="81"/>
      <c r="G377" s="81"/>
      <c r="H377" s="81"/>
      <c r="I377" s="92"/>
      <c r="J377" s="43"/>
      <c r="K377" s="106" t="str">
        <f>IF($R377="x1",IF($I377=Basisblatt!$A$60,Basisblatt!$A$85,Basisblatt!$A$84),"")</f>
        <v/>
      </c>
      <c r="L377" s="81"/>
      <c r="M377" s="81"/>
      <c r="N377" s="83"/>
      <c r="O377" s="43"/>
      <c r="P377" s="106" t="str">
        <f>IF(AND($R377="x1",$K377=Basisblatt!$A$85),IF(OR($L377=Basisblatt!$A$38,AND('Modernisierung 3.2.4'!$M377&lt;&gt;"",'Modernisierung 3.2.4'!$M377&lt;='Modernisierung 3.2.4'!$U377),'Modernisierung 3.2.4'!$N377=Basisblatt!$A405)=TRUE,"ja","nein"),"")</f>
        <v/>
      </c>
      <c r="Q377" s="157"/>
      <c r="R377" s="102" t="str">
        <f t="shared" si="5"/>
        <v>x2</v>
      </c>
      <c r="S377" s="53"/>
      <c r="T377" s="40"/>
      <c r="U377" s="139" t="str">
        <f>IF(AND($R377="x1",$K377=Basisblatt!$A$85),VLOOKUP('EMob_Segmente 3.2.5_3.2.6'!$F377,Basisblatt!$A$2:$B$5,2,FALSE),"")</f>
        <v/>
      </c>
    </row>
    <row r="378" spans="1:21" ht="15.75" thickBot="1" x14ac:dyDescent="0.3">
      <c r="A378" s="121" t="str">
        <f>IF($R378="x2","",IF($R378="x1",IF(OR($K378=Basisblatt!$A$84,$P378="ja"),"ja","nein"),"N/A"))</f>
        <v/>
      </c>
      <c r="B378" s="40"/>
      <c r="C378" s="79"/>
      <c r="D378" s="80"/>
      <c r="E378" s="80"/>
      <c r="F378" s="81"/>
      <c r="G378" s="81"/>
      <c r="H378" s="81"/>
      <c r="I378" s="92"/>
      <c r="J378" s="43"/>
      <c r="K378" s="106" t="str">
        <f>IF($R378="x1",IF($I378=Basisblatt!$A$60,Basisblatt!$A$85,Basisblatt!$A$84),"")</f>
        <v/>
      </c>
      <c r="L378" s="81"/>
      <c r="M378" s="81"/>
      <c r="N378" s="83"/>
      <c r="O378" s="43"/>
      <c r="P378" s="106" t="str">
        <f>IF(AND($R378="x1",$K378=Basisblatt!$A$85),IF(OR($L378=Basisblatt!$A$38,AND('Modernisierung 3.2.4'!$M378&lt;&gt;"",'Modernisierung 3.2.4'!$M378&lt;='Modernisierung 3.2.4'!$U378),'Modernisierung 3.2.4'!$N378=Basisblatt!$A406)=TRUE,"ja","nein"),"")</f>
        <v/>
      </c>
      <c r="Q378" s="157"/>
      <c r="R378" s="102" t="str">
        <f t="shared" si="5"/>
        <v>x2</v>
      </c>
      <c r="S378" s="53"/>
      <c r="T378" s="40"/>
      <c r="U378" s="139" t="str">
        <f>IF(AND($R378="x1",$K378=Basisblatt!$A$85),VLOOKUP('EMob_Segmente 3.2.5_3.2.6'!$F378,Basisblatt!$A$2:$B$5,2,FALSE),"")</f>
        <v/>
      </c>
    </row>
    <row r="379" spans="1:21" ht="15.75" thickBot="1" x14ac:dyDescent="0.3">
      <c r="A379" s="121" t="str">
        <f>IF($R379="x2","",IF($R379="x1",IF(OR($K379=Basisblatt!$A$84,$P379="ja"),"ja","nein"),"N/A"))</f>
        <v/>
      </c>
      <c r="B379" s="40"/>
      <c r="C379" s="79"/>
      <c r="D379" s="80"/>
      <c r="E379" s="80"/>
      <c r="F379" s="81"/>
      <c r="G379" s="81"/>
      <c r="H379" s="81"/>
      <c r="I379" s="92"/>
      <c r="J379" s="43"/>
      <c r="K379" s="106" t="str">
        <f>IF($R379="x1",IF($I379=Basisblatt!$A$60,Basisblatt!$A$85,Basisblatt!$A$84),"")</f>
        <v/>
      </c>
      <c r="L379" s="81"/>
      <c r="M379" s="81"/>
      <c r="N379" s="83"/>
      <c r="O379" s="43"/>
      <c r="P379" s="106" t="str">
        <f>IF(AND($R379="x1",$K379=Basisblatt!$A$85),IF(OR($L379=Basisblatt!$A$38,AND('Modernisierung 3.2.4'!$M379&lt;&gt;"",'Modernisierung 3.2.4'!$M379&lt;='Modernisierung 3.2.4'!$U379),'Modernisierung 3.2.4'!$N379=Basisblatt!$A407)=TRUE,"ja","nein"),"")</f>
        <v/>
      </c>
      <c r="Q379" s="157"/>
      <c r="R379" s="102" t="str">
        <f t="shared" si="5"/>
        <v>x2</v>
      </c>
      <c r="S379" s="53"/>
      <c r="T379" s="40"/>
      <c r="U379" s="139" t="str">
        <f>IF(AND($R379="x1",$K379=Basisblatt!$A$85),VLOOKUP('EMob_Segmente 3.2.5_3.2.6'!$F379,Basisblatt!$A$2:$B$5,2,FALSE),"")</f>
        <v/>
      </c>
    </row>
    <row r="380" spans="1:21" ht="15.75" thickBot="1" x14ac:dyDescent="0.3">
      <c r="A380" s="121" t="str">
        <f>IF($R380="x2","",IF($R380="x1",IF(OR($K380=Basisblatt!$A$84,$P380="ja"),"ja","nein"),"N/A"))</f>
        <v/>
      </c>
      <c r="B380" s="40"/>
      <c r="C380" s="79"/>
      <c r="D380" s="80"/>
      <c r="E380" s="80"/>
      <c r="F380" s="81"/>
      <c r="G380" s="81"/>
      <c r="H380" s="81"/>
      <c r="I380" s="92"/>
      <c r="J380" s="43"/>
      <c r="K380" s="106" t="str">
        <f>IF($R380="x1",IF($I380=Basisblatt!$A$60,Basisblatt!$A$85,Basisblatt!$A$84),"")</f>
        <v/>
      </c>
      <c r="L380" s="81"/>
      <c r="M380" s="81"/>
      <c r="N380" s="83"/>
      <c r="O380" s="43"/>
      <c r="P380" s="106" t="str">
        <f>IF(AND($R380="x1",$K380=Basisblatt!$A$85),IF(OR($L380=Basisblatt!$A$38,AND('Modernisierung 3.2.4'!$M380&lt;&gt;"",'Modernisierung 3.2.4'!$M380&lt;='Modernisierung 3.2.4'!$U380),'Modernisierung 3.2.4'!$N380=Basisblatt!$A408)=TRUE,"ja","nein"),"")</f>
        <v/>
      </c>
      <c r="Q380" s="157"/>
      <c r="R380" s="102" t="str">
        <f t="shared" si="5"/>
        <v>x2</v>
      </c>
      <c r="S380" s="53"/>
      <c r="T380" s="40"/>
      <c r="U380" s="139" t="str">
        <f>IF(AND($R380="x1",$K380=Basisblatt!$A$85),VLOOKUP('EMob_Segmente 3.2.5_3.2.6'!$F380,Basisblatt!$A$2:$B$5,2,FALSE),"")</f>
        <v/>
      </c>
    </row>
    <row r="381" spans="1:21" ht="15.75" thickBot="1" x14ac:dyDescent="0.3">
      <c r="A381" s="121" t="str">
        <f>IF($R381="x2","",IF($R381="x1",IF(OR($K381=Basisblatt!$A$84,$P381="ja"),"ja","nein"),"N/A"))</f>
        <v/>
      </c>
      <c r="B381" s="40"/>
      <c r="C381" s="79"/>
      <c r="D381" s="80"/>
      <c r="E381" s="80"/>
      <c r="F381" s="81"/>
      <c r="G381" s="81"/>
      <c r="H381" s="81"/>
      <c r="I381" s="92"/>
      <c r="J381" s="43"/>
      <c r="K381" s="106" t="str">
        <f>IF($R381="x1",IF($I381=Basisblatt!$A$60,Basisblatt!$A$85,Basisblatt!$A$84),"")</f>
        <v/>
      </c>
      <c r="L381" s="81"/>
      <c r="M381" s="81"/>
      <c r="N381" s="83"/>
      <c r="O381" s="43"/>
      <c r="P381" s="106" t="str">
        <f>IF(AND($R381="x1",$K381=Basisblatt!$A$85),IF(OR($L381=Basisblatt!$A$38,AND('Modernisierung 3.2.4'!$M381&lt;&gt;"",'Modernisierung 3.2.4'!$M381&lt;='Modernisierung 3.2.4'!$U381),'Modernisierung 3.2.4'!$N381=Basisblatt!$A409)=TRUE,"ja","nein"),"")</f>
        <v/>
      </c>
      <c r="Q381" s="157"/>
      <c r="R381" s="102" t="str">
        <f t="shared" si="5"/>
        <v>x2</v>
      </c>
      <c r="S381" s="53"/>
      <c r="T381" s="40"/>
      <c r="U381" s="139" t="str">
        <f>IF(AND($R381="x1",$K381=Basisblatt!$A$85),VLOOKUP('EMob_Segmente 3.2.5_3.2.6'!$F381,Basisblatt!$A$2:$B$5,2,FALSE),"")</f>
        <v/>
      </c>
    </row>
    <row r="382" spans="1:21" ht="15.75" thickBot="1" x14ac:dyDescent="0.3">
      <c r="A382" s="121" t="str">
        <f>IF($R382="x2","",IF($R382="x1",IF(OR($K382=Basisblatt!$A$84,$P382="ja"),"ja","nein"),"N/A"))</f>
        <v/>
      </c>
      <c r="B382" s="40"/>
      <c r="C382" s="79"/>
      <c r="D382" s="80"/>
      <c r="E382" s="80"/>
      <c r="F382" s="81"/>
      <c r="G382" s="81"/>
      <c r="H382" s="81"/>
      <c r="I382" s="92"/>
      <c r="J382" s="43"/>
      <c r="K382" s="106" t="str">
        <f>IF($R382="x1",IF($I382=Basisblatt!$A$60,Basisblatt!$A$85,Basisblatt!$A$84),"")</f>
        <v/>
      </c>
      <c r="L382" s="81"/>
      <c r="M382" s="81"/>
      <c r="N382" s="83"/>
      <c r="O382" s="43"/>
      <c r="P382" s="106" t="str">
        <f>IF(AND($R382="x1",$K382=Basisblatt!$A$85),IF(OR($L382=Basisblatt!$A$38,AND('Modernisierung 3.2.4'!$M382&lt;&gt;"",'Modernisierung 3.2.4'!$M382&lt;='Modernisierung 3.2.4'!$U382),'Modernisierung 3.2.4'!$N382=Basisblatt!$A410)=TRUE,"ja","nein"),"")</f>
        <v/>
      </c>
      <c r="Q382" s="157"/>
      <c r="R382" s="102" t="str">
        <f t="shared" si="5"/>
        <v>x2</v>
      </c>
      <c r="S382" s="53"/>
      <c r="T382" s="40"/>
      <c r="U382" s="139" t="str">
        <f>IF(AND($R382="x1",$K382=Basisblatt!$A$85),VLOOKUP('EMob_Segmente 3.2.5_3.2.6'!$F382,Basisblatt!$A$2:$B$5,2,FALSE),"")</f>
        <v/>
      </c>
    </row>
    <row r="383" spans="1:21" ht="15.75" thickBot="1" x14ac:dyDescent="0.3">
      <c r="A383" s="121" t="str">
        <f>IF($R383="x2","",IF($R383="x1",IF(OR($K383=Basisblatt!$A$84,$P383="ja"),"ja","nein"),"N/A"))</f>
        <v/>
      </c>
      <c r="B383" s="40"/>
      <c r="C383" s="79"/>
      <c r="D383" s="80"/>
      <c r="E383" s="80"/>
      <c r="F383" s="81"/>
      <c r="G383" s="81"/>
      <c r="H383" s="81"/>
      <c r="I383" s="92"/>
      <c r="J383" s="43"/>
      <c r="K383" s="106" t="str">
        <f>IF($R383="x1",IF($I383=Basisblatt!$A$60,Basisblatt!$A$85,Basisblatt!$A$84),"")</f>
        <v/>
      </c>
      <c r="L383" s="81"/>
      <c r="M383" s="81"/>
      <c r="N383" s="83"/>
      <c r="O383" s="43"/>
      <c r="P383" s="106" t="str">
        <f>IF(AND($R383="x1",$K383=Basisblatt!$A$85),IF(OR($L383=Basisblatt!$A$38,AND('Modernisierung 3.2.4'!$M383&lt;&gt;"",'Modernisierung 3.2.4'!$M383&lt;='Modernisierung 3.2.4'!$U383),'Modernisierung 3.2.4'!$N383=Basisblatt!$A411)=TRUE,"ja","nein"),"")</f>
        <v/>
      </c>
      <c r="Q383" s="157"/>
      <c r="R383" s="102" t="str">
        <f t="shared" si="5"/>
        <v>x2</v>
      </c>
      <c r="S383" s="53"/>
      <c r="T383" s="40"/>
      <c r="U383" s="139" t="str">
        <f>IF(AND($R383="x1",$K383=Basisblatt!$A$85),VLOOKUP('EMob_Segmente 3.2.5_3.2.6'!$F383,Basisblatt!$A$2:$B$5,2,FALSE),"")</f>
        <v/>
      </c>
    </row>
    <row r="384" spans="1:21" ht="15.75" thickBot="1" x14ac:dyDescent="0.3">
      <c r="A384" s="121" t="str">
        <f>IF($R384="x2","",IF($R384="x1",IF(OR($K384=Basisblatt!$A$84,$P384="ja"),"ja","nein"),"N/A"))</f>
        <v/>
      </c>
      <c r="B384" s="40"/>
      <c r="C384" s="79"/>
      <c r="D384" s="80"/>
      <c r="E384" s="80"/>
      <c r="F384" s="81"/>
      <c r="G384" s="81"/>
      <c r="H384" s="81"/>
      <c r="I384" s="92"/>
      <c r="J384" s="43"/>
      <c r="K384" s="106" t="str">
        <f>IF($R384="x1",IF($I384=Basisblatt!$A$60,Basisblatt!$A$85,Basisblatt!$A$84),"")</f>
        <v/>
      </c>
      <c r="L384" s="81"/>
      <c r="M384" s="81"/>
      <c r="N384" s="83"/>
      <c r="O384" s="43"/>
      <c r="P384" s="106" t="str">
        <f>IF(AND($R384="x1",$K384=Basisblatt!$A$85),IF(OR($L384=Basisblatt!$A$38,AND('Modernisierung 3.2.4'!$M384&lt;&gt;"",'Modernisierung 3.2.4'!$M384&lt;='Modernisierung 3.2.4'!$U384),'Modernisierung 3.2.4'!$N384=Basisblatt!$A412)=TRUE,"ja","nein"),"")</f>
        <v/>
      </c>
      <c r="Q384" s="157"/>
      <c r="R384" s="102" t="str">
        <f t="shared" si="5"/>
        <v>x2</v>
      </c>
      <c r="S384" s="53"/>
      <c r="T384" s="40"/>
      <c r="U384" s="139" t="str">
        <f>IF(AND($R384="x1",$K384=Basisblatt!$A$85),VLOOKUP('EMob_Segmente 3.2.5_3.2.6'!$F384,Basisblatt!$A$2:$B$5,2,FALSE),"")</f>
        <v/>
      </c>
    </row>
    <row r="385" spans="1:21" ht="15.75" thickBot="1" x14ac:dyDescent="0.3">
      <c r="A385" s="121" t="str">
        <f>IF($R385="x2","",IF($R385="x1",IF(OR($K385=Basisblatt!$A$84,$P385="ja"),"ja","nein"),"N/A"))</f>
        <v/>
      </c>
      <c r="B385" s="40"/>
      <c r="C385" s="79"/>
      <c r="D385" s="80"/>
      <c r="E385" s="80"/>
      <c r="F385" s="81"/>
      <c r="G385" s="81"/>
      <c r="H385" s="81"/>
      <c r="I385" s="92"/>
      <c r="J385" s="43"/>
      <c r="K385" s="106" t="str">
        <f>IF($R385="x1",IF($I385=Basisblatt!$A$60,Basisblatt!$A$85,Basisblatt!$A$84),"")</f>
        <v/>
      </c>
      <c r="L385" s="81"/>
      <c r="M385" s="81"/>
      <c r="N385" s="83"/>
      <c r="O385" s="43"/>
      <c r="P385" s="106" t="str">
        <f>IF(AND($R385="x1",$K385=Basisblatt!$A$85),IF(OR($L385=Basisblatt!$A$38,AND('Modernisierung 3.2.4'!$M385&lt;&gt;"",'Modernisierung 3.2.4'!$M385&lt;='Modernisierung 3.2.4'!$U385),'Modernisierung 3.2.4'!$N385=Basisblatt!$A413)=TRUE,"ja","nein"),"")</f>
        <v/>
      </c>
      <c r="Q385" s="157"/>
      <c r="R385" s="102" t="str">
        <f t="shared" si="5"/>
        <v>x2</v>
      </c>
      <c r="S385" s="53"/>
      <c r="T385" s="40"/>
      <c r="U385" s="139" t="str">
        <f>IF(AND($R385="x1",$K385=Basisblatt!$A$85),VLOOKUP('EMob_Segmente 3.2.5_3.2.6'!$F385,Basisblatt!$A$2:$B$5,2,FALSE),"")</f>
        <v/>
      </c>
    </row>
    <row r="386" spans="1:21" ht="15.75" thickBot="1" x14ac:dyDescent="0.3">
      <c r="A386" s="121" t="str">
        <f>IF($R386="x2","",IF($R386="x1",IF(OR($K386=Basisblatt!$A$84,$P386="ja"),"ja","nein"),"N/A"))</f>
        <v/>
      </c>
      <c r="B386" s="40"/>
      <c r="C386" s="79"/>
      <c r="D386" s="80"/>
      <c r="E386" s="80"/>
      <c r="F386" s="81"/>
      <c r="G386" s="81"/>
      <c r="H386" s="81"/>
      <c r="I386" s="92"/>
      <c r="J386" s="43"/>
      <c r="K386" s="106" t="str">
        <f>IF($R386="x1",IF($I386=Basisblatt!$A$60,Basisblatt!$A$85,Basisblatt!$A$84),"")</f>
        <v/>
      </c>
      <c r="L386" s="81"/>
      <c r="M386" s="81"/>
      <c r="N386" s="83"/>
      <c r="O386" s="43"/>
      <c r="P386" s="106" t="str">
        <f>IF(AND($R386="x1",$K386=Basisblatt!$A$85),IF(OR($L386=Basisblatt!$A$38,AND('Modernisierung 3.2.4'!$M386&lt;&gt;"",'Modernisierung 3.2.4'!$M386&lt;='Modernisierung 3.2.4'!$U386),'Modernisierung 3.2.4'!$N386=Basisblatt!$A414)=TRUE,"ja","nein"),"")</f>
        <v/>
      </c>
      <c r="Q386" s="157"/>
      <c r="R386" s="102" t="str">
        <f t="shared" si="5"/>
        <v>x2</v>
      </c>
      <c r="S386" s="53"/>
      <c r="T386" s="40"/>
      <c r="U386" s="139" t="str">
        <f>IF(AND($R386="x1",$K386=Basisblatt!$A$85),VLOOKUP('EMob_Segmente 3.2.5_3.2.6'!$F386,Basisblatt!$A$2:$B$5,2,FALSE),"")</f>
        <v/>
      </c>
    </row>
    <row r="387" spans="1:21" ht="15.75" thickBot="1" x14ac:dyDescent="0.3">
      <c r="A387" s="121" t="str">
        <f>IF($R387="x2","",IF($R387="x1",IF(OR($K387=Basisblatt!$A$84,$P387="ja"),"ja","nein"),"N/A"))</f>
        <v/>
      </c>
      <c r="B387" s="40"/>
      <c r="C387" s="79"/>
      <c r="D387" s="80"/>
      <c r="E387" s="80"/>
      <c r="F387" s="81"/>
      <c r="G387" s="81"/>
      <c r="H387" s="81"/>
      <c r="I387" s="92"/>
      <c r="J387" s="43"/>
      <c r="K387" s="106" t="str">
        <f>IF($R387="x1",IF($I387=Basisblatt!$A$60,Basisblatt!$A$85,Basisblatt!$A$84),"")</f>
        <v/>
      </c>
      <c r="L387" s="81"/>
      <c r="M387" s="81"/>
      <c r="N387" s="83"/>
      <c r="O387" s="43"/>
      <c r="P387" s="106" t="str">
        <f>IF(AND($R387="x1",$K387=Basisblatt!$A$85),IF(OR($L387=Basisblatt!$A$38,AND('Modernisierung 3.2.4'!$M387&lt;&gt;"",'Modernisierung 3.2.4'!$M387&lt;='Modernisierung 3.2.4'!$U387),'Modernisierung 3.2.4'!$N387=Basisblatt!$A415)=TRUE,"ja","nein"),"")</f>
        <v/>
      </c>
      <c r="Q387" s="157"/>
      <c r="R387" s="102" t="str">
        <f t="shared" si="5"/>
        <v>x2</v>
      </c>
      <c r="S387" s="53"/>
      <c r="T387" s="40"/>
      <c r="U387" s="139" t="str">
        <f>IF(AND($R387="x1",$K387=Basisblatt!$A$85),VLOOKUP('EMob_Segmente 3.2.5_3.2.6'!$F387,Basisblatt!$A$2:$B$5,2,FALSE),"")</f>
        <v/>
      </c>
    </row>
    <row r="388" spans="1:21" ht="15.75" thickBot="1" x14ac:dyDescent="0.3">
      <c r="A388" s="121" t="str">
        <f>IF($R388="x2","",IF($R388="x1",IF(OR($K388=Basisblatt!$A$84,$P388="ja"),"ja","nein"),"N/A"))</f>
        <v/>
      </c>
      <c r="B388" s="40"/>
      <c r="C388" s="79"/>
      <c r="D388" s="80"/>
      <c r="E388" s="80"/>
      <c r="F388" s="81"/>
      <c r="G388" s="81"/>
      <c r="H388" s="81"/>
      <c r="I388" s="92"/>
      <c r="J388" s="43"/>
      <c r="K388" s="106" t="str">
        <f>IF($R388="x1",IF($I388=Basisblatt!$A$60,Basisblatt!$A$85,Basisblatt!$A$84),"")</f>
        <v/>
      </c>
      <c r="L388" s="81"/>
      <c r="M388" s="81"/>
      <c r="N388" s="83"/>
      <c r="O388" s="43"/>
      <c r="P388" s="106" t="str">
        <f>IF(AND($R388="x1",$K388=Basisblatt!$A$85),IF(OR($L388=Basisblatt!$A$38,AND('Modernisierung 3.2.4'!$M388&lt;&gt;"",'Modernisierung 3.2.4'!$M388&lt;='Modernisierung 3.2.4'!$U388),'Modernisierung 3.2.4'!$N388=Basisblatt!$A416)=TRUE,"ja","nein"),"")</f>
        <v/>
      </c>
      <c r="Q388" s="157"/>
      <c r="R388" s="102" t="str">
        <f t="shared" si="5"/>
        <v>x2</v>
      </c>
      <c r="S388" s="53"/>
      <c r="T388" s="40"/>
      <c r="U388" s="139" t="str">
        <f>IF(AND($R388="x1",$K388=Basisblatt!$A$85),VLOOKUP('EMob_Segmente 3.2.5_3.2.6'!$F388,Basisblatt!$A$2:$B$5,2,FALSE),"")</f>
        <v/>
      </c>
    </row>
    <row r="389" spans="1:21" ht="15.75" thickBot="1" x14ac:dyDescent="0.3">
      <c r="A389" s="121" t="str">
        <f>IF($R389="x2","",IF($R389="x1",IF(OR($K389=Basisblatt!$A$84,$P389="ja"),"ja","nein"),"N/A"))</f>
        <v/>
      </c>
      <c r="B389" s="40"/>
      <c r="C389" s="79"/>
      <c r="D389" s="80"/>
      <c r="E389" s="80"/>
      <c r="F389" s="81"/>
      <c r="G389" s="81"/>
      <c r="H389" s="81"/>
      <c r="I389" s="92"/>
      <c r="J389" s="43"/>
      <c r="K389" s="106" t="str">
        <f>IF($R389="x1",IF($I389=Basisblatt!$A$60,Basisblatt!$A$85,Basisblatt!$A$84),"")</f>
        <v/>
      </c>
      <c r="L389" s="81"/>
      <c r="M389" s="81"/>
      <c r="N389" s="83"/>
      <c r="O389" s="43"/>
      <c r="P389" s="106" t="str">
        <f>IF(AND($R389="x1",$K389=Basisblatt!$A$85),IF(OR($L389=Basisblatt!$A$38,AND('Modernisierung 3.2.4'!$M389&lt;&gt;"",'Modernisierung 3.2.4'!$M389&lt;='Modernisierung 3.2.4'!$U389),'Modernisierung 3.2.4'!$N389=Basisblatt!$A417)=TRUE,"ja","nein"),"")</f>
        <v/>
      </c>
      <c r="Q389" s="157"/>
      <c r="R389" s="102" t="str">
        <f t="shared" si="5"/>
        <v>x2</v>
      </c>
      <c r="S389" s="53"/>
      <c r="T389" s="40"/>
      <c r="U389" s="139" t="str">
        <f>IF(AND($R389="x1",$K389=Basisblatt!$A$85),VLOOKUP('EMob_Segmente 3.2.5_3.2.6'!$F389,Basisblatt!$A$2:$B$5,2,FALSE),"")</f>
        <v/>
      </c>
    </row>
    <row r="390" spans="1:21" ht="15.75" thickBot="1" x14ac:dyDescent="0.3">
      <c r="A390" s="121" t="str">
        <f>IF($R390="x2","",IF($R390="x1",IF(OR($K390=Basisblatt!$A$84,$P390="ja"),"ja","nein"),"N/A"))</f>
        <v/>
      </c>
      <c r="B390" s="40"/>
      <c r="C390" s="79"/>
      <c r="D390" s="80"/>
      <c r="E390" s="80"/>
      <c r="F390" s="81"/>
      <c r="G390" s="81"/>
      <c r="H390" s="81"/>
      <c r="I390" s="92"/>
      <c r="J390" s="43"/>
      <c r="K390" s="106" t="str">
        <f>IF($R390="x1",IF($I390=Basisblatt!$A$60,Basisblatt!$A$85,Basisblatt!$A$84),"")</f>
        <v/>
      </c>
      <c r="L390" s="81"/>
      <c r="M390" s="81"/>
      <c r="N390" s="83"/>
      <c r="O390" s="43"/>
      <c r="P390" s="106" t="str">
        <f>IF(AND($R390="x1",$K390=Basisblatt!$A$85),IF(OR($L390=Basisblatt!$A$38,AND('Modernisierung 3.2.4'!$M390&lt;&gt;"",'Modernisierung 3.2.4'!$M390&lt;='Modernisierung 3.2.4'!$U390),'Modernisierung 3.2.4'!$N390=Basisblatt!$A418)=TRUE,"ja","nein"),"")</f>
        <v/>
      </c>
      <c r="Q390" s="157"/>
      <c r="R390" s="102" t="str">
        <f t="shared" si="5"/>
        <v>x2</v>
      </c>
      <c r="S390" s="53"/>
      <c r="T390" s="40"/>
      <c r="U390" s="139" t="str">
        <f>IF(AND($R390="x1",$K390=Basisblatt!$A$85),VLOOKUP('EMob_Segmente 3.2.5_3.2.6'!$F390,Basisblatt!$A$2:$B$5,2,FALSE),"")</f>
        <v/>
      </c>
    </row>
    <row r="391" spans="1:21" ht="15.75" thickBot="1" x14ac:dyDescent="0.3">
      <c r="A391" s="121" t="str">
        <f>IF($R391="x2","",IF($R391="x1",IF(OR($K391=Basisblatt!$A$84,$P391="ja"),"ja","nein"),"N/A"))</f>
        <v/>
      </c>
      <c r="B391" s="40"/>
      <c r="C391" s="79"/>
      <c r="D391" s="80"/>
      <c r="E391" s="80"/>
      <c r="F391" s="81"/>
      <c r="G391" s="81"/>
      <c r="H391" s="81"/>
      <c r="I391" s="92"/>
      <c r="J391" s="43"/>
      <c r="K391" s="106" t="str">
        <f>IF($R391="x1",IF($I391=Basisblatt!$A$60,Basisblatt!$A$85,Basisblatt!$A$84),"")</f>
        <v/>
      </c>
      <c r="L391" s="81"/>
      <c r="M391" s="81"/>
      <c r="N391" s="83"/>
      <c r="O391" s="43"/>
      <c r="P391" s="106" t="str">
        <f>IF(AND($R391="x1",$K391=Basisblatt!$A$85),IF(OR($L391=Basisblatt!$A$38,AND('Modernisierung 3.2.4'!$M391&lt;&gt;"",'Modernisierung 3.2.4'!$M391&lt;='Modernisierung 3.2.4'!$U391),'Modernisierung 3.2.4'!$N391=Basisblatt!$A419)=TRUE,"ja","nein"),"")</f>
        <v/>
      </c>
      <c r="Q391" s="157"/>
      <c r="R391" s="102" t="str">
        <f t="shared" si="5"/>
        <v>x2</v>
      </c>
      <c r="S391" s="53"/>
      <c r="T391" s="40"/>
      <c r="U391" s="139" t="str">
        <f>IF(AND($R391="x1",$K391=Basisblatt!$A$85),VLOOKUP('EMob_Segmente 3.2.5_3.2.6'!$F391,Basisblatt!$A$2:$B$5,2,FALSE),"")</f>
        <v/>
      </c>
    </row>
    <row r="392" spans="1:21" ht="15.75" thickBot="1" x14ac:dyDescent="0.3">
      <c r="A392" s="121" t="str">
        <f>IF($R392="x2","",IF($R392="x1",IF(OR($K392=Basisblatt!$A$84,$P392="ja"),"ja","nein"),"N/A"))</f>
        <v/>
      </c>
      <c r="B392" s="40"/>
      <c r="C392" s="79"/>
      <c r="D392" s="80"/>
      <c r="E392" s="80"/>
      <c r="F392" s="81"/>
      <c r="G392" s="81"/>
      <c r="H392" s="81"/>
      <c r="I392" s="92"/>
      <c r="J392" s="43"/>
      <c r="K392" s="106" t="str">
        <f>IF($R392="x1",IF($I392=Basisblatt!$A$60,Basisblatt!$A$85,Basisblatt!$A$84),"")</f>
        <v/>
      </c>
      <c r="L392" s="81"/>
      <c r="M392" s="81"/>
      <c r="N392" s="83"/>
      <c r="O392" s="43"/>
      <c r="P392" s="106" t="str">
        <f>IF(AND($R392="x1",$K392=Basisblatt!$A$85),IF(OR($L392=Basisblatt!$A$38,AND('Modernisierung 3.2.4'!$M392&lt;&gt;"",'Modernisierung 3.2.4'!$M392&lt;='Modernisierung 3.2.4'!$U392),'Modernisierung 3.2.4'!$N392=Basisblatt!$A420)=TRUE,"ja","nein"),"")</f>
        <v/>
      </c>
      <c r="Q392" s="157"/>
      <c r="R392" s="102" t="str">
        <f t="shared" si="5"/>
        <v>x2</v>
      </c>
      <c r="S392" s="53"/>
      <c r="T392" s="40"/>
      <c r="U392" s="139" t="str">
        <f>IF(AND($R392="x1",$K392=Basisblatt!$A$85),VLOOKUP('EMob_Segmente 3.2.5_3.2.6'!$F392,Basisblatt!$A$2:$B$5,2,FALSE),"")</f>
        <v/>
      </c>
    </row>
    <row r="393" spans="1:21" ht="15.75" thickBot="1" x14ac:dyDescent="0.3">
      <c r="A393" s="121" t="str">
        <f>IF($R393="x2","",IF($R393="x1",IF(OR($K393=Basisblatt!$A$84,$P393="ja"),"ja","nein"),"N/A"))</f>
        <v/>
      </c>
      <c r="B393" s="40"/>
      <c r="C393" s="79"/>
      <c r="D393" s="80"/>
      <c r="E393" s="80"/>
      <c r="F393" s="81"/>
      <c r="G393" s="81"/>
      <c r="H393" s="81"/>
      <c r="I393" s="92"/>
      <c r="J393" s="43"/>
      <c r="K393" s="106" t="str">
        <f>IF($R393="x1",IF($I393=Basisblatt!$A$60,Basisblatt!$A$85,Basisblatt!$A$84),"")</f>
        <v/>
      </c>
      <c r="L393" s="81"/>
      <c r="M393" s="81"/>
      <c r="N393" s="83"/>
      <c r="O393" s="43"/>
      <c r="P393" s="106" t="str">
        <f>IF(AND($R393="x1",$K393=Basisblatt!$A$85),IF(OR($L393=Basisblatt!$A$38,AND('Modernisierung 3.2.4'!$M393&lt;&gt;"",'Modernisierung 3.2.4'!$M393&lt;='Modernisierung 3.2.4'!$U393),'Modernisierung 3.2.4'!$N393=Basisblatt!$A421)=TRUE,"ja","nein"),"")</f>
        <v/>
      </c>
      <c r="Q393" s="157"/>
      <c r="R393" s="102" t="str">
        <f t="shared" si="5"/>
        <v>x2</v>
      </c>
      <c r="S393" s="53"/>
      <c r="T393" s="40"/>
      <c r="U393" s="139" t="str">
        <f>IF(AND($R393="x1",$K393=Basisblatt!$A$85),VLOOKUP('EMob_Segmente 3.2.5_3.2.6'!$F393,Basisblatt!$A$2:$B$5,2,FALSE),"")</f>
        <v/>
      </c>
    </row>
    <row r="394" spans="1:21" ht="15.75" thickBot="1" x14ac:dyDescent="0.3">
      <c r="A394" s="121" t="str">
        <f>IF($R394="x2","",IF($R394="x1",IF(OR($K394=Basisblatt!$A$84,$P394="ja"),"ja","nein"),"N/A"))</f>
        <v/>
      </c>
      <c r="B394" s="40"/>
      <c r="C394" s="79"/>
      <c r="D394" s="80"/>
      <c r="E394" s="80"/>
      <c r="F394" s="81"/>
      <c r="G394" s="81"/>
      <c r="H394" s="81"/>
      <c r="I394" s="92"/>
      <c r="J394" s="43"/>
      <c r="K394" s="106" t="str">
        <f>IF($R394="x1",IF($I394=Basisblatt!$A$60,Basisblatt!$A$85,Basisblatt!$A$84),"")</f>
        <v/>
      </c>
      <c r="L394" s="81"/>
      <c r="M394" s="81"/>
      <c r="N394" s="83"/>
      <c r="O394" s="43"/>
      <c r="P394" s="106" t="str">
        <f>IF(AND($R394="x1",$K394=Basisblatt!$A$85),IF(OR($L394=Basisblatt!$A$38,AND('Modernisierung 3.2.4'!$M394&lt;&gt;"",'Modernisierung 3.2.4'!$M394&lt;='Modernisierung 3.2.4'!$U394),'Modernisierung 3.2.4'!$N394=Basisblatt!$A422)=TRUE,"ja","nein"),"")</f>
        <v/>
      </c>
      <c r="Q394" s="157"/>
      <c r="R394" s="102" t="str">
        <f t="shared" si="5"/>
        <v>x2</v>
      </c>
      <c r="S394" s="53"/>
      <c r="T394" s="40"/>
      <c r="U394" s="139" t="str">
        <f>IF(AND($R394="x1",$K394=Basisblatt!$A$85),VLOOKUP('EMob_Segmente 3.2.5_3.2.6'!$F394,Basisblatt!$A$2:$B$5,2,FALSE),"")</f>
        <v/>
      </c>
    </row>
    <row r="395" spans="1:21" ht="15.75" thickBot="1" x14ac:dyDescent="0.3">
      <c r="A395" s="121" t="str">
        <f>IF($R395="x2","",IF($R395="x1",IF(OR($K395=Basisblatt!$A$84,$P395="ja"),"ja","nein"),"N/A"))</f>
        <v/>
      </c>
      <c r="B395" s="40"/>
      <c r="C395" s="79"/>
      <c r="D395" s="80"/>
      <c r="E395" s="80"/>
      <c r="F395" s="81"/>
      <c r="G395" s="81"/>
      <c r="H395" s="81"/>
      <c r="I395" s="92"/>
      <c r="J395" s="43"/>
      <c r="K395" s="106" t="str">
        <f>IF($R395="x1",IF($I395=Basisblatt!$A$60,Basisblatt!$A$85,Basisblatt!$A$84),"")</f>
        <v/>
      </c>
      <c r="L395" s="81"/>
      <c r="M395" s="81"/>
      <c r="N395" s="83"/>
      <c r="O395" s="43"/>
      <c r="P395" s="106" t="str">
        <f>IF(AND($R395="x1",$K395=Basisblatt!$A$85),IF(OR($L395=Basisblatt!$A$38,AND('Modernisierung 3.2.4'!$M395&lt;&gt;"",'Modernisierung 3.2.4'!$M395&lt;='Modernisierung 3.2.4'!$U395),'Modernisierung 3.2.4'!$N395=Basisblatt!$A423)=TRUE,"ja","nein"),"")</f>
        <v/>
      </c>
      <c r="Q395" s="157"/>
      <c r="R395" s="102" t="str">
        <f t="shared" si="5"/>
        <v>x2</v>
      </c>
      <c r="S395" s="53"/>
      <c r="T395" s="40"/>
      <c r="U395" s="139" t="str">
        <f>IF(AND($R395="x1",$K395=Basisblatt!$A$85),VLOOKUP('EMob_Segmente 3.2.5_3.2.6'!$F395,Basisblatt!$A$2:$B$5,2,FALSE),"")</f>
        <v/>
      </c>
    </row>
    <row r="396" spans="1:21" ht="15.75" thickBot="1" x14ac:dyDescent="0.3">
      <c r="A396" s="121" t="str">
        <f>IF($R396="x2","",IF($R396="x1",IF(OR($K396=Basisblatt!$A$84,$P396="ja"),"ja","nein"),"N/A"))</f>
        <v/>
      </c>
      <c r="B396" s="40"/>
      <c r="C396" s="79"/>
      <c r="D396" s="80"/>
      <c r="E396" s="80"/>
      <c r="F396" s="81"/>
      <c r="G396" s="81"/>
      <c r="H396" s="81"/>
      <c r="I396" s="92"/>
      <c r="J396" s="43"/>
      <c r="K396" s="106" t="str">
        <f>IF($R396="x1",IF($I396=Basisblatt!$A$60,Basisblatt!$A$85,Basisblatt!$A$84),"")</f>
        <v/>
      </c>
      <c r="L396" s="81"/>
      <c r="M396" s="81"/>
      <c r="N396" s="83"/>
      <c r="O396" s="43"/>
      <c r="P396" s="106" t="str">
        <f>IF(AND($R396="x1",$K396=Basisblatt!$A$85),IF(OR($L396=Basisblatt!$A$38,AND('Modernisierung 3.2.4'!$M396&lt;&gt;"",'Modernisierung 3.2.4'!$M396&lt;='Modernisierung 3.2.4'!$U396),'Modernisierung 3.2.4'!$N396=Basisblatt!$A424)=TRUE,"ja","nein"),"")</f>
        <v/>
      </c>
      <c r="Q396" s="157"/>
      <c r="R396" s="102" t="str">
        <f t="shared" si="5"/>
        <v>x2</v>
      </c>
      <c r="S396" s="53"/>
      <c r="T396" s="40"/>
      <c r="U396" s="139" t="str">
        <f>IF(AND($R396="x1",$K396=Basisblatt!$A$85),VLOOKUP('EMob_Segmente 3.2.5_3.2.6'!$F396,Basisblatt!$A$2:$B$5,2,FALSE),"")</f>
        <v/>
      </c>
    </row>
    <row r="397" spans="1:21" ht="15.75" thickBot="1" x14ac:dyDescent="0.3">
      <c r="A397" s="121" t="str">
        <f>IF($R397="x2","",IF($R397="x1",IF(OR($K397=Basisblatt!$A$84,$P397="ja"),"ja","nein"),"N/A"))</f>
        <v/>
      </c>
      <c r="B397" s="40"/>
      <c r="C397" s="79"/>
      <c r="D397" s="80"/>
      <c r="E397" s="80"/>
      <c r="F397" s="81"/>
      <c r="G397" s="81"/>
      <c r="H397" s="81"/>
      <c r="I397" s="92"/>
      <c r="J397" s="43"/>
      <c r="K397" s="106" t="str">
        <f>IF($R397="x1",IF($I397=Basisblatt!$A$60,Basisblatt!$A$85,Basisblatt!$A$84),"")</f>
        <v/>
      </c>
      <c r="L397" s="81"/>
      <c r="M397" s="81"/>
      <c r="N397" s="83"/>
      <c r="O397" s="43"/>
      <c r="P397" s="106" t="str">
        <f>IF(AND($R397="x1",$K397=Basisblatt!$A$85),IF(OR($L397=Basisblatt!$A$38,AND('Modernisierung 3.2.4'!$M397&lt;&gt;"",'Modernisierung 3.2.4'!$M397&lt;='Modernisierung 3.2.4'!$U397),'Modernisierung 3.2.4'!$N397=Basisblatt!$A425)=TRUE,"ja","nein"),"")</f>
        <v/>
      </c>
      <c r="Q397" s="157"/>
      <c r="R397" s="102" t="str">
        <f t="shared" si="5"/>
        <v>x2</v>
      </c>
      <c r="S397" s="53"/>
      <c r="T397" s="40"/>
      <c r="U397" s="139" t="str">
        <f>IF(AND($R397="x1",$K397=Basisblatt!$A$85),VLOOKUP('EMob_Segmente 3.2.5_3.2.6'!$F397,Basisblatt!$A$2:$B$5,2,FALSE),"")</f>
        <v/>
      </c>
    </row>
    <row r="398" spans="1:21" ht="15.75" thickBot="1" x14ac:dyDescent="0.3">
      <c r="A398" s="121" t="str">
        <f>IF($R398="x2","",IF($R398="x1",IF(OR($K398=Basisblatt!$A$84,$P398="ja"),"ja","nein"),"N/A"))</f>
        <v/>
      </c>
      <c r="B398" s="40"/>
      <c r="C398" s="79"/>
      <c r="D398" s="80"/>
      <c r="E398" s="80"/>
      <c r="F398" s="81"/>
      <c r="G398" s="81"/>
      <c r="H398" s="81"/>
      <c r="I398" s="92"/>
      <c r="J398" s="43"/>
      <c r="K398" s="106" t="str">
        <f>IF($R398="x1",IF($I398=Basisblatt!$A$60,Basisblatt!$A$85,Basisblatt!$A$84),"")</f>
        <v/>
      </c>
      <c r="L398" s="81"/>
      <c r="M398" s="81"/>
      <c r="N398" s="83"/>
      <c r="O398" s="43"/>
      <c r="P398" s="106" t="str">
        <f>IF(AND($R398="x1",$K398=Basisblatt!$A$85),IF(OR($L398=Basisblatt!$A$38,AND('Modernisierung 3.2.4'!$M398&lt;&gt;"",'Modernisierung 3.2.4'!$M398&lt;='Modernisierung 3.2.4'!$U398),'Modernisierung 3.2.4'!$N398=Basisblatt!$A426)=TRUE,"ja","nein"),"")</f>
        <v/>
      </c>
      <c r="Q398" s="157"/>
      <c r="R398" s="102" t="str">
        <f t="shared" si="5"/>
        <v>x2</v>
      </c>
      <c r="S398" s="53"/>
      <c r="T398" s="40"/>
      <c r="U398" s="139" t="str">
        <f>IF(AND($R398="x1",$K398=Basisblatt!$A$85),VLOOKUP('EMob_Segmente 3.2.5_3.2.6'!$F398,Basisblatt!$A$2:$B$5,2,FALSE),"")</f>
        <v/>
      </c>
    </row>
    <row r="399" spans="1:21" ht="15.75" thickBot="1" x14ac:dyDescent="0.3">
      <c r="A399" s="121" t="str">
        <f>IF($R399="x2","",IF($R399="x1",IF(OR($K399=Basisblatt!$A$84,$P399="ja"),"ja","nein"),"N/A"))</f>
        <v/>
      </c>
      <c r="B399" s="40"/>
      <c r="C399" s="79"/>
      <c r="D399" s="80"/>
      <c r="E399" s="80"/>
      <c r="F399" s="81"/>
      <c r="G399" s="81"/>
      <c r="H399" s="81"/>
      <c r="I399" s="92"/>
      <c r="J399" s="43"/>
      <c r="K399" s="106" t="str">
        <f>IF($R399="x1",IF($I399=Basisblatt!$A$60,Basisblatt!$A$85,Basisblatt!$A$84),"")</f>
        <v/>
      </c>
      <c r="L399" s="81"/>
      <c r="M399" s="81"/>
      <c r="N399" s="83"/>
      <c r="O399" s="43"/>
      <c r="P399" s="106" t="str">
        <f>IF(AND($R399="x1",$K399=Basisblatt!$A$85),IF(OR($L399=Basisblatt!$A$38,AND('Modernisierung 3.2.4'!$M399&lt;&gt;"",'Modernisierung 3.2.4'!$M399&lt;='Modernisierung 3.2.4'!$U399),'Modernisierung 3.2.4'!$N399=Basisblatt!$A427)=TRUE,"ja","nein"),"")</f>
        <v/>
      </c>
      <c r="Q399" s="157"/>
      <c r="R399" s="102" t="str">
        <f t="shared" si="5"/>
        <v>x2</v>
      </c>
      <c r="S399" s="53"/>
      <c r="T399" s="40"/>
      <c r="U399" s="139" t="str">
        <f>IF(AND($R399="x1",$K399=Basisblatt!$A$85),VLOOKUP('EMob_Segmente 3.2.5_3.2.6'!$F399,Basisblatt!$A$2:$B$5,2,FALSE),"")</f>
        <v/>
      </c>
    </row>
    <row r="400" spans="1:21" ht="15.75" thickBot="1" x14ac:dyDescent="0.3">
      <c r="A400" s="121" t="str">
        <f>IF($R400="x2","",IF($R400="x1",IF(OR($K400=Basisblatt!$A$84,$P400="ja"),"ja","nein"),"N/A"))</f>
        <v/>
      </c>
      <c r="B400" s="40"/>
      <c r="C400" s="79"/>
      <c r="D400" s="80"/>
      <c r="E400" s="80"/>
      <c r="F400" s="81"/>
      <c r="G400" s="81"/>
      <c r="H400" s="81"/>
      <c r="I400" s="92"/>
      <c r="J400" s="43"/>
      <c r="K400" s="106" t="str">
        <f>IF($R400="x1",IF($I400=Basisblatt!$A$60,Basisblatt!$A$85,Basisblatt!$A$84),"")</f>
        <v/>
      </c>
      <c r="L400" s="81"/>
      <c r="M400" s="81"/>
      <c r="N400" s="83"/>
      <c r="O400" s="43"/>
      <c r="P400" s="106" t="str">
        <f>IF(AND($R400="x1",$K400=Basisblatt!$A$85),IF(OR($L400=Basisblatt!$A$38,AND('Modernisierung 3.2.4'!$M400&lt;&gt;"",'Modernisierung 3.2.4'!$M400&lt;='Modernisierung 3.2.4'!$U400),'Modernisierung 3.2.4'!$N400=Basisblatt!$A428)=TRUE,"ja","nein"),"")</f>
        <v/>
      </c>
      <c r="Q400" s="157"/>
      <c r="R400" s="102" t="str">
        <f t="shared" si="5"/>
        <v>x2</v>
      </c>
      <c r="S400" s="53"/>
      <c r="T400" s="40"/>
      <c r="U400" s="139" t="str">
        <f>IF(AND($R400="x1",$K400=Basisblatt!$A$85),VLOOKUP('EMob_Segmente 3.2.5_3.2.6'!$F400,Basisblatt!$A$2:$B$5,2,FALSE),"")</f>
        <v/>
      </c>
    </row>
    <row r="401" spans="1:21" ht="15.75" thickBot="1" x14ac:dyDescent="0.3">
      <c r="A401" s="121" t="str">
        <f>IF($R401="x2","",IF($R401="x1",IF(OR($K401=Basisblatt!$A$84,$P401="ja"),"ja","nein"),"N/A"))</f>
        <v/>
      </c>
      <c r="B401" s="40"/>
      <c r="C401" s="79"/>
      <c r="D401" s="80"/>
      <c r="E401" s="80"/>
      <c r="F401" s="81"/>
      <c r="G401" s="81"/>
      <c r="H401" s="81"/>
      <c r="I401" s="92"/>
      <c r="J401" s="43"/>
      <c r="K401" s="106" t="str">
        <f>IF($R401="x1",IF($I401=Basisblatt!$A$60,Basisblatt!$A$85,Basisblatt!$A$84),"")</f>
        <v/>
      </c>
      <c r="L401" s="81"/>
      <c r="M401" s="81"/>
      <c r="N401" s="83"/>
      <c r="O401" s="43"/>
      <c r="P401" s="106" t="str">
        <f>IF(AND($R401="x1",$K401=Basisblatt!$A$85),IF(OR($L401=Basisblatt!$A$38,AND('Modernisierung 3.2.4'!$M401&lt;&gt;"",'Modernisierung 3.2.4'!$M401&lt;='Modernisierung 3.2.4'!$U401),'Modernisierung 3.2.4'!$N401=Basisblatt!$A429)=TRUE,"ja","nein"),"")</f>
        <v/>
      </c>
      <c r="Q401" s="157"/>
      <c r="R401" s="102" t="str">
        <f t="shared" ref="R401:R464" si="6">IF(COUNTA($C401:$I401)=7,"x1",IF(COUNTA($C401:$I401)=0,"x2","o"))</f>
        <v>x2</v>
      </c>
      <c r="S401" s="53"/>
      <c r="T401" s="40"/>
      <c r="U401" s="139" t="str">
        <f>IF(AND($R401="x1",$K401=Basisblatt!$A$85),VLOOKUP('EMob_Segmente 3.2.5_3.2.6'!$F401,Basisblatt!$A$2:$B$5,2,FALSE),"")</f>
        <v/>
      </c>
    </row>
    <row r="402" spans="1:21" ht="15.75" thickBot="1" x14ac:dyDescent="0.3">
      <c r="A402" s="121" t="str">
        <f>IF($R402="x2","",IF($R402="x1",IF(OR($K402=Basisblatt!$A$84,$P402="ja"),"ja","nein"),"N/A"))</f>
        <v/>
      </c>
      <c r="B402" s="40"/>
      <c r="C402" s="79"/>
      <c r="D402" s="80"/>
      <c r="E402" s="80"/>
      <c r="F402" s="81"/>
      <c r="G402" s="81"/>
      <c r="H402" s="81"/>
      <c r="I402" s="92"/>
      <c r="J402" s="43"/>
      <c r="K402" s="106" t="str">
        <f>IF($R402="x1",IF($I402=Basisblatt!$A$60,Basisblatt!$A$85,Basisblatt!$A$84),"")</f>
        <v/>
      </c>
      <c r="L402" s="81"/>
      <c r="M402" s="81"/>
      <c r="N402" s="83"/>
      <c r="O402" s="43"/>
      <c r="P402" s="106" t="str">
        <f>IF(AND($R402="x1",$K402=Basisblatt!$A$85),IF(OR($L402=Basisblatt!$A$38,AND('Modernisierung 3.2.4'!$M402&lt;&gt;"",'Modernisierung 3.2.4'!$M402&lt;='Modernisierung 3.2.4'!$U402),'Modernisierung 3.2.4'!$N402=Basisblatt!$A430)=TRUE,"ja","nein"),"")</f>
        <v/>
      </c>
      <c r="Q402" s="157"/>
      <c r="R402" s="102" t="str">
        <f t="shared" si="6"/>
        <v>x2</v>
      </c>
      <c r="S402" s="53"/>
      <c r="T402" s="40"/>
      <c r="U402" s="139" t="str">
        <f>IF(AND($R402="x1",$K402=Basisblatt!$A$85),VLOOKUP('EMob_Segmente 3.2.5_3.2.6'!$F402,Basisblatt!$A$2:$B$5,2,FALSE),"")</f>
        <v/>
      </c>
    </row>
    <row r="403" spans="1:21" ht="15.75" thickBot="1" x14ac:dyDescent="0.3">
      <c r="A403" s="121" t="str">
        <f>IF($R403="x2","",IF($R403="x1",IF(OR($K403=Basisblatt!$A$84,$P403="ja"),"ja","nein"),"N/A"))</f>
        <v/>
      </c>
      <c r="B403" s="40"/>
      <c r="C403" s="79"/>
      <c r="D403" s="80"/>
      <c r="E403" s="80"/>
      <c r="F403" s="81"/>
      <c r="G403" s="81"/>
      <c r="H403" s="81"/>
      <c r="I403" s="92"/>
      <c r="J403" s="43"/>
      <c r="K403" s="106" t="str">
        <f>IF($R403="x1",IF($I403=Basisblatt!$A$60,Basisblatt!$A$85,Basisblatt!$A$84),"")</f>
        <v/>
      </c>
      <c r="L403" s="81"/>
      <c r="M403" s="81"/>
      <c r="N403" s="83"/>
      <c r="O403" s="43"/>
      <c r="P403" s="106" t="str">
        <f>IF(AND($R403="x1",$K403=Basisblatt!$A$85),IF(OR($L403=Basisblatt!$A$38,AND('Modernisierung 3.2.4'!$M403&lt;&gt;"",'Modernisierung 3.2.4'!$M403&lt;='Modernisierung 3.2.4'!$U403),'Modernisierung 3.2.4'!$N403=Basisblatt!$A431)=TRUE,"ja","nein"),"")</f>
        <v/>
      </c>
      <c r="Q403" s="157"/>
      <c r="R403" s="102" t="str">
        <f t="shared" si="6"/>
        <v>x2</v>
      </c>
      <c r="S403" s="53"/>
      <c r="T403" s="40"/>
      <c r="U403" s="139" t="str">
        <f>IF(AND($R403="x1",$K403=Basisblatt!$A$85),VLOOKUP('EMob_Segmente 3.2.5_3.2.6'!$F403,Basisblatt!$A$2:$B$5,2,FALSE),"")</f>
        <v/>
      </c>
    </row>
    <row r="404" spans="1:21" ht="15.75" thickBot="1" x14ac:dyDescent="0.3">
      <c r="A404" s="121" t="str">
        <f>IF($R404="x2","",IF($R404="x1",IF(OR($K404=Basisblatt!$A$84,$P404="ja"),"ja","nein"),"N/A"))</f>
        <v/>
      </c>
      <c r="B404" s="40"/>
      <c r="C404" s="79"/>
      <c r="D404" s="80"/>
      <c r="E404" s="80"/>
      <c r="F404" s="81"/>
      <c r="G404" s="81"/>
      <c r="H404" s="81"/>
      <c r="I404" s="92"/>
      <c r="J404" s="43"/>
      <c r="K404" s="106" t="str">
        <f>IF($R404="x1",IF($I404=Basisblatt!$A$60,Basisblatt!$A$85,Basisblatt!$A$84),"")</f>
        <v/>
      </c>
      <c r="L404" s="81"/>
      <c r="M404" s="81"/>
      <c r="N404" s="83"/>
      <c r="O404" s="43"/>
      <c r="P404" s="106" t="str">
        <f>IF(AND($R404="x1",$K404=Basisblatt!$A$85),IF(OR($L404=Basisblatt!$A$38,AND('Modernisierung 3.2.4'!$M404&lt;&gt;"",'Modernisierung 3.2.4'!$M404&lt;='Modernisierung 3.2.4'!$U404),'Modernisierung 3.2.4'!$N404=Basisblatt!$A432)=TRUE,"ja","nein"),"")</f>
        <v/>
      </c>
      <c r="Q404" s="157"/>
      <c r="R404" s="102" t="str">
        <f t="shared" si="6"/>
        <v>x2</v>
      </c>
      <c r="S404" s="53"/>
      <c r="T404" s="40"/>
      <c r="U404" s="139" t="str">
        <f>IF(AND($R404="x1",$K404=Basisblatt!$A$85),VLOOKUP('EMob_Segmente 3.2.5_3.2.6'!$F404,Basisblatt!$A$2:$B$5,2,FALSE),"")</f>
        <v/>
      </c>
    </row>
    <row r="405" spans="1:21" ht="15.75" thickBot="1" x14ac:dyDescent="0.3">
      <c r="A405" s="121" t="str">
        <f>IF($R405="x2","",IF($R405="x1",IF(OR($K405=Basisblatt!$A$84,$P405="ja"),"ja","nein"),"N/A"))</f>
        <v/>
      </c>
      <c r="B405" s="40"/>
      <c r="C405" s="79"/>
      <c r="D405" s="80"/>
      <c r="E405" s="80"/>
      <c r="F405" s="81"/>
      <c r="G405" s="81"/>
      <c r="H405" s="81"/>
      <c r="I405" s="92"/>
      <c r="J405" s="43"/>
      <c r="K405" s="106" t="str">
        <f>IF($R405="x1",IF($I405=Basisblatt!$A$60,Basisblatt!$A$85,Basisblatt!$A$84),"")</f>
        <v/>
      </c>
      <c r="L405" s="81"/>
      <c r="M405" s="81"/>
      <c r="N405" s="83"/>
      <c r="O405" s="43"/>
      <c r="P405" s="106" t="str">
        <f>IF(AND($R405="x1",$K405=Basisblatt!$A$85),IF(OR($L405=Basisblatt!$A$38,AND('Modernisierung 3.2.4'!$M405&lt;&gt;"",'Modernisierung 3.2.4'!$M405&lt;='Modernisierung 3.2.4'!$U405),'Modernisierung 3.2.4'!$N405=Basisblatt!$A433)=TRUE,"ja","nein"),"")</f>
        <v/>
      </c>
      <c r="Q405" s="157"/>
      <c r="R405" s="102" t="str">
        <f t="shared" si="6"/>
        <v>x2</v>
      </c>
      <c r="S405" s="53"/>
      <c r="T405" s="40"/>
      <c r="U405" s="139" t="str">
        <f>IF(AND($R405="x1",$K405=Basisblatt!$A$85),VLOOKUP('EMob_Segmente 3.2.5_3.2.6'!$F405,Basisblatt!$A$2:$B$5,2,FALSE),"")</f>
        <v/>
      </c>
    </row>
    <row r="406" spans="1:21" ht="15.75" thickBot="1" x14ac:dyDescent="0.3">
      <c r="A406" s="121" t="str">
        <f>IF($R406="x2","",IF($R406="x1",IF(OR($K406=Basisblatt!$A$84,$P406="ja"),"ja","nein"),"N/A"))</f>
        <v/>
      </c>
      <c r="B406" s="40"/>
      <c r="C406" s="79"/>
      <c r="D406" s="80"/>
      <c r="E406" s="80"/>
      <c r="F406" s="81"/>
      <c r="G406" s="81"/>
      <c r="H406" s="81"/>
      <c r="I406" s="92"/>
      <c r="J406" s="43"/>
      <c r="K406" s="106" t="str">
        <f>IF($R406="x1",IF($I406=Basisblatt!$A$60,Basisblatt!$A$85,Basisblatt!$A$84),"")</f>
        <v/>
      </c>
      <c r="L406" s="81"/>
      <c r="M406" s="81"/>
      <c r="N406" s="83"/>
      <c r="O406" s="43"/>
      <c r="P406" s="106" t="str">
        <f>IF(AND($R406="x1",$K406=Basisblatt!$A$85),IF(OR($L406=Basisblatt!$A$38,AND('Modernisierung 3.2.4'!$M406&lt;&gt;"",'Modernisierung 3.2.4'!$M406&lt;='Modernisierung 3.2.4'!$U406),'Modernisierung 3.2.4'!$N406=Basisblatt!$A434)=TRUE,"ja","nein"),"")</f>
        <v/>
      </c>
      <c r="Q406" s="157"/>
      <c r="R406" s="102" t="str">
        <f t="shared" si="6"/>
        <v>x2</v>
      </c>
      <c r="S406" s="53"/>
      <c r="T406" s="40"/>
      <c r="U406" s="139" t="str">
        <f>IF(AND($R406="x1",$K406=Basisblatt!$A$85),VLOOKUP('EMob_Segmente 3.2.5_3.2.6'!$F406,Basisblatt!$A$2:$B$5,2,FALSE),"")</f>
        <v/>
      </c>
    </row>
    <row r="407" spans="1:21" ht="15.75" thickBot="1" x14ac:dyDescent="0.3">
      <c r="A407" s="121" t="str">
        <f>IF($R407="x2","",IF($R407="x1",IF(OR($K407=Basisblatt!$A$84,$P407="ja"),"ja","nein"),"N/A"))</f>
        <v/>
      </c>
      <c r="B407" s="40"/>
      <c r="C407" s="79"/>
      <c r="D407" s="80"/>
      <c r="E407" s="80"/>
      <c r="F407" s="81"/>
      <c r="G407" s="81"/>
      <c r="H407" s="81"/>
      <c r="I407" s="92"/>
      <c r="J407" s="43"/>
      <c r="K407" s="106" t="str">
        <f>IF($R407="x1",IF($I407=Basisblatt!$A$60,Basisblatt!$A$85,Basisblatt!$A$84),"")</f>
        <v/>
      </c>
      <c r="L407" s="81"/>
      <c r="M407" s="81"/>
      <c r="N407" s="83"/>
      <c r="O407" s="43"/>
      <c r="P407" s="106" t="str">
        <f>IF(AND($R407="x1",$K407=Basisblatt!$A$85),IF(OR($L407=Basisblatt!$A$38,AND('Modernisierung 3.2.4'!$M407&lt;&gt;"",'Modernisierung 3.2.4'!$M407&lt;='Modernisierung 3.2.4'!$U407),'Modernisierung 3.2.4'!$N407=Basisblatt!$A435)=TRUE,"ja","nein"),"")</f>
        <v/>
      </c>
      <c r="Q407" s="157"/>
      <c r="R407" s="102" t="str">
        <f t="shared" si="6"/>
        <v>x2</v>
      </c>
      <c r="S407" s="53"/>
      <c r="T407" s="40"/>
      <c r="U407" s="139" t="str">
        <f>IF(AND($R407="x1",$K407=Basisblatt!$A$85),VLOOKUP('EMob_Segmente 3.2.5_3.2.6'!$F407,Basisblatt!$A$2:$B$5,2,FALSE),"")</f>
        <v/>
      </c>
    </row>
    <row r="408" spans="1:21" ht="15.75" thickBot="1" x14ac:dyDescent="0.3">
      <c r="A408" s="121" t="str">
        <f>IF($R408="x2","",IF($R408="x1",IF(OR($K408=Basisblatt!$A$84,$P408="ja"),"ja","nein"),"N/A"))</f>
        <v/>
      </c>
      <c r="B408" s="40"/>
      <c r="C408" s="79"/>
      <c r="D408" s="80"/>
      <c r="E408" s="80"/>
      <c r="F408" s="81"/>
      <c r="G408" s="81"/>
      <c r="H408" s="81"/>
      <c r="I408" s="92"/>
      <c r="J408" s="43"/>
      <c r="K408" s="106" t="str">
        <f>IF($R408="x1",IF($I408=Basisblatt!$A$60,Basisblatt!$A$85,Basisblatt!$A$84),"")</f>
        <v/>
      </c>
      <c r="L408" s="81"/>
      <c r="M408" s="81"/>
      <c r="N408" s="83"/>
      <c r="O408" s="43"/>
      <c r="P408" s="106" t="str">
        <f>IF(AND($R408="x1",$K408=Basisblatt!$A$85),IF(OR($L408=Basisblatt!$A$38,AND('Modernisierung 3.2.4'!$M408&lt;&gt;"",'Modernisierung 3.2.4'!$M408&lt;='Modernisierung 3.2.4'!$U408),'Modernisierung 3.2.4'!$N408=Basisblatt!$A436)=TRUE,"ja","nein"),"")</f>
        <v/>
      </c>
      <c r="Q408" s="157"/>
      <c r="R408" s="102" t="str">
        <f t="shared" si="6"/>
        <v>x2</v>
      </c>
      <c r="S408" s="53"/>
      <c r="T408" s="40"/>
      <c r="U408" s="139" t="str">
        <f>IF(AND($R408="x1",$K408=Basisblatt!$A$85),VLOOKUP('EMob_Segmente 3.2.5_3.2.6'!$F408,Basisblatt!$A$2:$B$5,2,FALSE),"")</f>
        <v/>
      </c>
    </row>
    <row r="409" spans="1:21" ht="15.75" thickBot="1" x14ac:dyDescent="0.3">
      <c r="A409" s="121" t="str">
        <f>IF($R409="x2","",IF($R409="x1",IF(OR($K409=Basisblatt!$A$84,$P409="ja"),"ja","nein"),"N/A"))</f>
        <v/>
      </c>
      <c r="B409" s="40"/>
      <c r="C409" s="79"/>
      <c r="D409" s="80"/>
      <c r="E409" s="80"/>
      <c r="F409" s="81"/>
      <c r="G409" s="81"/>
      <c r="H409" s="81"/>
      <c r="I409" s="92"/>
      <c r="J409" s="43"/>
      <c r="K409" s="106" t="str">
        <f>IF($R409="x1",IF($I409=Basisblatt!$A$60,Basisblatt!$A$85,Basisblatt!$A$84),"")</f>
        <v/>
      </c>
      <c r="L409" s="81"/>
      <c r="M409" s="81"/>
      <c r="N409" s="83"/>
      <c r="O409" s="43"/>
      <c r="P409" s="106" t="str">
        <f>IF(AND($R409="x1",$K409=Basisblatt!$A$85),IF(OR($L409=Basisblatt!$A$38,AND('Modernisierung 3.2.4'!$M409&lt;&gt;"",'Modernisierung 3.2.4'!$M409&lt;='Modernisierung 3.2.4'!$U409),'Modernisierung 3.2.4'!$N409=Basisblatt!$A437)=TRUE,"ja","nein"),"")</f>
        <v/>
      </c>
      <c r="Q409" s="157"/>
      <c r="R409" s="102" t="str">
        <f t="shared" si="6"/>
        <v>x2</v>
      </c>
      <c r="S409" s="53"/>
      <c r="T409" s="40"/>
      <c r="U409" s="139" t="str">
        <f>IF(AND($R409="x1",$K409=Basisblatt!$A$85),VLOOKUP('EMob_Segmente 3.2.5_3.2.6'!$F409,Basisblatt!$A$2:$B$5,2,FALSE),"")</f>
        <v/>
      </c>
    </row>
    <row r="410" spans="1:21" ht="15.75" thickBot="1" x14ac:dyDescent="0.3">
      <c r="A410" s="121" t="str">
        <f>IF($R410="x2","",IF($R410="x1",IF(OR($K410=Basisblatt!$A$84,$P410="ja"),"ja","nein"),"N/A"))</f>
        <v/>
      </c>
      <c r="B410" s="40"/>
      <c r="C410" s="79"/>
      <c r="D410" s="80"/>
      <c r="E410" s="80"/>
      <c r="F410" s="81"/>
      <c r="G410" s="81"/>
      <c r="H410" s="81"/>
      <c r="I410" s="92"/>
      <c r="J410" s="43"/>
      <c r="K410" s="106" t="str">
        <f>IF($R410="x1",IF($I410=Basisblatt!$A$60,Basisblatt!$A$85,Basisblatt!$A$84),"")</f>
        <v/>
      </c>
      <c r="L410" s="81"/>
      <c r="M410" s="81"/>
      <c r="N410" s="83"/>
      <c r="O410" s="43"/>
      <c r="P410" s="106" t="str">
        <f>IF(AND($R410="x1",$K410=Basisblatt!$A$85),IF(OR($L410=Basisblatt!$A$38,AND('Modernisierung 3.2.4'!$M410&lt;&gt;"",'Modernisierung 3.2.4'!$M410&lt;='Modernisierung 3.2.4'!$U410),'Modernisierung 3.2.4'!$N410=Basisblatt!$A438)=TRUE,"ja","nein"),"")</f>
        <v/>
      </c>
      <c r="Q410" s="157"/>
      <c r="R410" s="102" t="str">
        <f t="shared" si="6"/>
        <v>x2</v>
      </c>
      <c r="S410" s="53"/>
      <c r="T410" s="40"/>
      <c r="U410" s="139" t="str">
        <f>IF(AND($R410="x1",$K410=Basisblatt!$A$85),VLOOKUP('EMob_Segmente 3.2.5_3.2.6'!$F410,Basisblatt!$A$2:$B$5,2,FALSE),"")</f>
        <v/>
      </c>
    </row>
    <row r="411" spans="1:21" ht="15.75" thickBot="1" x14ac:dyDescent="0.3">
      <c r="A411" s="121" t="str">
        <f>IF($R411="x2","",IF($R411="x1",IF(OR($K411=Basisblatt!$A$84,$P411="ja"),"ja","nein"),"N/A"))</f>
        <v/>
      </c>
      <c r="B411" s="40"/>
      <c r="C411" s="79"/>
      <c r="D411" s="80"/>
      <c r="E411" s="80"/>
      <c r="F411" s="81"/>
      <c r="G411" s="81"/>
      <c r="H411" s="81"/>
      <c r="I411" s="92"/>
      <c r="J411" s="43"/>
      <c r="K411" s="106" t="str">
        <f>IF($R411="x1",IF($I411=Basisblatt!$A$60,Basisblatt!$A$85,Basisblatt!$A$84),"")</f>
        <v/>
      </c>
      <c r="L411" s="81"/>
      <c r="M411" s="81"/>
      <c r="N411" s="83"/>
      <c r="O411" s="43"/>
      <c r="P411" s="106" t="str">
        <f>IF(AND($R411="x1",$K411=Basisblatt!$A$85),IF(OR($L411=Basisblatt!$A$38,AND('Modernisierung 3.2.4'!$M411&lt;&gt;"",'Modernisierung 3.2.4'!$M411&lt;='Modernisierung 3.2.4'!$U411),'Modernisierung 3.2.4'!$N411=Basisblatt!$A439)=TRUE,"ja","nein"),"")</f>
        <v/>
      </c>
      <c r="Q411" s="157"/>
      <c r="R411" s="102" t="str">
        <f t="shared" si="6"/>
        <v>x2</v>
      </c>
      <c r="S411" s="53"/>
      <c r="T411" s="40"/>
      <c r="U411" s="139" t="str">
        <f>IF(AND($R411="x1",$K411=Basisblatt!$A$85),VLOOKUP('EMob_Segmente 3.2.5_3.2.6'!$F411,Basisblatt!$A$2:$B$5,2,FALSE),"")</f>
        <v/>
      </c>
    </row>
    <row r="412" spans="1:21" ht="15.75" thickBot="1" x14ac:dyDescent="0.3">
      <c r="A412" s="121" t="str">
        <f>IF($R412="x2","",IF($R412="x1",IF(OR($K412=Basisblatt!$A$84,$P412="ja"),"ja","nein"),"N/A"))</f>
        <v/>
      </c>
      <c r="B412" s="40"/>
      <c r="C412" s="79"/>
      <c r="D412" s="80"/>
      <c r="E412" s="80"/>
      <c r="F412" s="81"/>
      <c r="G412" s="81"/>
      <c r="H412" s="81"/>
      <c r="I412" s="92"/>
      <c r="J412" s="43"/>
      <c r="K412" s="106" t="str">
        <f>IF($R412="x1",IF($I412=Basisblatt!$A$60,Basisblatt!$A$85,Basisblatt!$A$84),"")</f>
        <v/>
      </c>
      <c r="L412" s="81"/>
      <c r="M412" s="81"/>
      <c r="N412" s="83"/>
      <c r="O412" s="43"/>
      <c r="P412" s="106" t="str">
        <f>IF(AND($R412="x1",$K412=Basisblatt!$A$85),IF(OR($L412=Basisblatt!$A$38,AND('Modernisierung 3.2.4'!$M412&lt;&gt;"",'Modernisierung 3.2.4'!$M412&lt;='Modernisierung 3.2.4'!$U412),'Modernisierung 3.2.4'!$N412=Basisblatt!$A440)=TRUE,"ja","nein"),"")</f>
        <v/>
      </c>
      <c r="Q412" s="157"/>
      <c r="R412" s="102" t="str">
        <f t="shared" si="6"/>
        <v>x2</v>
      </c>
      <c r="S412" s="53"/>
      <c r="T412" s="40"/>
      <c r="U412" s="139" t="str">
        <f>IF(AND($R412="x1",$K412=Basisblatt!$A$85),VLOOKUP('EMob_Segmente 3.2.5_3.2.6'!$F412,Basisblatt!$A$2:$B$5,2,FALSE),"")</f>
        <v/>
      </c>
    </row>
    <row r="413" spans="1:21" ht="15.75" thickBot="1" x14ac:dyDescent="0.3">
      <c r="A413" s="121" t="str">
        <f>IF($R413="x2","",IF($R413="x1",IF(OR($K413=Basisblatt!$A$84,$P413="ja"),"ja","nein"),"N/A"))</f>
        <v/>
      </c>
      <c r="B413" s="40"/>
      <c r="C413" s="79"/>
      <c r="D413" s="80"/>
      <c r="E413" s="80"/>
      <c r="F413" s="81"/>
      <c r="G413" s="81"/>
      <c r="H413" s="81"/>
      <c r="I413" s="92"/>
      <c r="J413" s="43"/>
      <c r="K413" s="106" t="str">
        <f>IF($R413="x1",IF($I413=Basisblatt!$A$60,Basisblatt!$A$85,Basisblatt!$A$84),"")</f>
        <v/>
      </c>
      <c r="L413" s="81"/>
      <c r="M413" s="81"/>
      <c r="N413" s="83"/>
      <c r="O413" s="43"/>
      <c r="P413" s="106" t="str">
        <f>IF(AND($R413="x1",$K413=Basisblatt!$A$85),IF(OR($L413=Basisblatt!$A$38,AND('Modernisierung 3.2.4'!$M413&lt;&gt;"",'Modernisierung 3.2.4'!$M413&lt;='Modernisierung 3.2.4'!$U413),'Modernisierung 3.2.4'!$N413=Basisblatt!$A441)=TRUE,"ja","nein"),"")</f>
        <v/>
      </c>
      <c r="Q413" s="157"/>
      <c r="R413" s="102" t="str">
        <f t="shared" si="6"/>
        <v>x2</v>
      </c>
      <c r="S413" s="53"/>
      <c r="T413" s="40"/>
      <c r="U413" s="139" t="str">
        <f>IF(AND($R413="x1",$K413=Basisblatt!$A$85),VLOOKUP('EMob_Segmente 3.2.5_3.2.6'!$F413,Basisblatt!$A$2:$B$5,2,FALSE),"")</f>
        <v/>
      </c>
    </row>
    <row r="414" spans="1:21" ht="15.75" thickBot="1" x14ac:dyDescent="0.3">
      <c r="A414" s="121" t="str">
        <f>IF($R414="x2","",IF($R414="x1",IF(OR($K414=Basisblatt!$A$84,$P414="ja"),"ja","nein"),"N/A"))</f>
        <v/>
      </c>
      <c r="B414" s="40"/>
      <c r="C414" s="79"/>
      <c r="D414" s="80"/>
      <c r="E414" s="80"/>
      <c r="F414" s="81"/>
      <c r="G414" s="81"/>
      <c r="H414" s="81"/>
      <c r="I414" s="92"/>
      <c r="J414" s="43"/>
      <c r="K414" s="106" t="str">
        <f>IF($R414="x1",IF($I414=Basisblatt!$A$60,Basisblatt!$A$85,Basisblatt!$A$84),"")</f>
        <v/>
      </c>
      <c r="L414" s="81"/>
      <c r="M414" s="81"/>
      <c r="N414" s="83"/>
      <c r="O414" s="43"/>
      <c r="P414" s="106" t="str">
        <f>IF(AND($R414="x1",$K414=Basisblatt!$A$85),IF(OR($L414=Basisblatt!$A$38,AND('Modernisierung 3.2.4'!$M414&lt;&gt;"",'Modernisierung 3.2.4'!$M414&lt;='Modernisierung 3.2.4'!$U414),'Modernisierung 3.2.4'!$N414=Basisblatt!$A442)=TRUE,"ja","nein"),"")</f>
        <v/>
      </c>
      <c r="Q414" s="157"/>
      <c r="R414" s="102" t="str">
        <f t="shared" si="6"/>
        <v>x2</v>
      </c>
      <c r="S414" s="53"/>
      <c r="T414" s="40"/>
      <c r="U414" s="139" t="str">
        <f>IF(AND($R414="x1",$K414=Basisblatt!$A$85),VLOOKUP('EMob_Segmente 3.2.5_3.2.6'!$F414,Basisblatt!$A$2:$B$5,2,FALSE),"")</f>
        <v/>
      </c>
    </row>
    <row r="415" spans="1:21" ht="15.75" thickBot="1" x14ac:dyDescent="0.3">
      <c r="A415" s="121" t="str">
        <f>IF($R415="x2","",IF($R415="x1",IF(OR($K415=Basisblatt!$A$84,$P415="ja"),"ja","nein"),"N/A"))</f>
        <v/>
      </c>
      <c r="B415" s="40"/>
      <c r="C415" s="79"/>
      <c r="D415" s="80"/>
      <c r="E415" s="80"/>
      <c r="F415" s="81"/>
      <c r="G415" s="81"/>
      <c r="H415" s="81"/>
      <c r="I415" s="92"/>
      <c r="J415" s="43"/>
      <c r="K415" s="106" t="str">
        <f>IF($R415="x1",IF($I415=Basisblatt!$A$60,Basisblatt!$A$85,Basisblatt!$A$84),"")</f>
        <v/>
      </c>
      <c r="L415" s="81"/>
      <c r="M415" s="81"/>
      <c r="N415" s="83"/>
      <c r="O415" s="43"/>
      <c r="P415" s="106" t="str">
        <f>IF(AND($R415="x1",$K415=Basisblatt!$A$85),IF(OR($L415=Basisblatt!$A$38,AND('Modernisierung 3.2.4'!$M415&lt;&gt;"",'Modernisierung 3.2.4'!$M415&lt;='Modernisierung 3.2.4'!$U415),'Modernisierung 3.2.4'!$N415=Basisblatt!$A443)=TRUE,"ja","nein"),"")</f>
        <v/>
      </c>
      <c r="Q415" s="157"/>
      <c r="R415" s="102" t="str">
        <f t="shared" si="6"/>
        <v>x2</v>
      </c>
      <c r="S415" s="53"/>
      <c r="T415" s="40"/>
      <c r="U415" s="139" t="str">
        <f>IF(AND($R415="x1",$K415=Basisblatt!$A$85),VLOOKUP('EMob_Segmente 3.2.5_3.2.6'!$F415,Basisblatt!$A$2:$B$5,2,FALSE),"")</f>
        <v/>
      </c>
    </row>
    <row r="416" spans="1:21" ht="15.75" thickBot="1" x14ac:dyDescent="0.3">
      <c r="A416" s="121" t="str">
        <f>IF($R416="x2","",IF($R416="x1",IF(OR($K416=Basisblatt!$A$84,$P416="ja"),"ja","nein"),"N/A"))</f>
        <v/>
      </c>
      <c r="B416" s="40"/>
      <c r="C416" s="79"/>
      <c r="D416" s="80"/>
      <c r="E416" s="80"/>
      <c r="F416" s="81"/>
      <c r="G416" s="81"/>
      <c r="H416" s="81"/>
      <c r="I416" s="92"/>
      <c r="J416" s="43"/>
      <c r="K416" s="106" t="str">
        <f>IF($R416="x1",IF($I416=Basisblatt!$A$60,Basisblatt!$A$85,Basisblatt!$A$84),"")</f>
        <v/>
      </c>
      <c r="L416" s="81"/>
      <c r="M416" s="81"/>
      <c r="N416" s="83"/>
      <c r="O416" s="43"/>
      <c r="P416" s="106" t="str">
        <f>IF(AND($R416="x1",$K416=Basisblatt!$A$85),IF(OR($L416=Basisblatt!$A$38,AND('Modernisierung 3.2.4'!$M416&lt;&gt;"",'Modernisierung 3.2.4'!$M416&lt;='Modernisierung 3.2.4'!$U416),'Modernisierung 3.2.4'!$N416=Basisblatt!$A444)=TRUE,"ja","nein"),"")</f>
        <v/>
      </c>
      <c r="Q416" s="157"/>
      <c r="R416" s="102" t="str">
        <f t="shared" si="6"/>
        <v>x2</v>
      </c>
      <c r="S416" s="53"/>
      <c r="T416" s="40"/>
      <c r="U416" s="139" t="str">
        <f>IF(AND($R416="x1",$K416=Basisblatt!$A$85),VLOOKUP('EMob_Segmente 3.2.5_3.2.6'!$F416,Basisblatt!$A$2:$B$5,2,FALSE),"")</f>
        <v/>
      </c>
    </row>
    <row r="417" spans="1:21" ht="15.75" thickBot="1" x14ac:dyDescent="0.3">
      <c r="A417" s="121" t="str">
        <f>IF($R417="x2","",IF($R417="x1",IF(OR($K417=Basisblatt!$A$84,$P417="ja"),"ja","nein"),"N/A"))</f>
        <v/>
      </c>
      <c r="B417" s="40"/>
      <c r="C417" s="79"/>
      <c r="D417" s="80"/>
      <c r="E417" s="80"/>
      <c r="F417" s="81"/>
      <c r="G417" s="81"/>
      <c r="H417" s="81"/>
      <c r="I417" s="92"/>
      <c r="J417" s="43"/>
      <c r="K417" s="106" t="str">
        <f>IF($R417="x1",IF($I417=Basisblatt!$A$60,Basisblatt!$A$85,Basisblatt!$A$84),"")</f>
        <v/>
      </c>
      <c r="L417" s="81"/>
      <c r="M417" s="81"/>
      <c r="N417" s="83"/>
      <c r="O417" s="43"/>
      <c r="P417" s="106" t="str">
        <f>IF(AND($R417="x1",$K417=Basisblatt!$A$85),IF(OR($L417=Basisblatt!$A$38,AND('Modernisierung 3.2.4'!$M417&lt;&gt;"",'Modernisierung 3.2.4'!$M417&lt;='Modernisierung 3.2.4'!$U417),'Modernisierung 3.2.4'!$N417=Basisblatt!$A445)=TRUE,"ja","nein"),"")</f>
        <v/>
      </c>
      <c r="Q417" s="157"/>
      <c r="R417" s="102" t="str">
        <f t="shared" si="6"/>
        <v>x2</v>
      </c>
      <c r="S417" s="53"/>
      <c r="T417" s="40"/>
      <c r="U417" s="139" t="str">
        <f>IF(AND($R417="x1",$K417=Basisblatt!$A$85),VLOOKUP('EMob_Segmente 3.2.5_3.2.6'!$F417,Basisblatt!$A$2:$B$5,2,FALSE),"")</f>
        <v/>
      </c>
    </row>
    <row r="418" spans="1:21" ht="15.75" thickBot="1" x14ac:dyDescent="0.3">
      <c r="A418" s="121" t="str">
        <f>IF($R418="x2","",IF($R418="x1",IF(OR($K418=Basisblatt!$A$84,$P418="ja"),"ja","nein"),"N/A"))</f>
        <v/>
      </c>
      <c r="B418" s="40"/>
      <c r="C418" s="79"/>
      <c r="D418" s="80"/>
      <c r="E418" s="80"/>
      <c r="F418" s="81"/>
      <c r="G418" s="81"/>
      <c r="H418" s="81"/>
      <c r="I418" s="92"/>
      <c r="J418" s="43"/>
      <c r="K418" s="106" t="str">
        <f>IF($R418="x1",IF($I418=Basisblatt!$A$60,Basisblatt!$A$85,Basisblatt!$A$84),"")</f>
        <v/>
      </c>
      <c r="L418" s="81"/>
      <c r="M418" s="81"/>
      <c r="N418" s="83"/>
      <c r="O418" s="43"/>
      <c r="P418" s="106" t="str">
        <f>IF(AND($R418="x1",$K418=Basisblatt!$A$85),IF(OR($L418=Basisblatt!$A$38,AND('Modernisierung 3.2.4'!$M418&lt;&gt;"",'Modernisierung 3.2.4'!$M418&lt;='Modernisierung 3.2.4'!$U418),'Modernisierung 3.2.4'!$N418=Basisblatt!$A446)=TRUE,"ja","nein"),"")</f>
        <v/>
      </c>
      <c r="Q418" s="157"/>
      <c r="R418" s="102" t="str">
        <f t="shared" si="6"/>
        <v>x2</v>
      </c>
      <c r="S418" s="53"/>
      <c r="T418" s="40"/>
      <c r="U418" s="139" t="str">
        <f>IF(AND($R418="x1",$K418=Basisblatt!$A$85),VLOOKUP('EMob_Segmente 3.2.5_3.2.6'!$F418,Basisblatt!$A$2:$B$5,2,FALSE),"")</f>
        <v/>
      </c>
    </row>
    <row r="419" spans="1:21" ht="15.75" thickBot="1" x14ac:dyDescent="0.3">
      <c r="A419" s="121" t="str">
        <f>IF($R419="x2","",IF($R419="x1",IF(OR($K419=Basisblatt!$A$84,$P419="ja"),"ja","nein"),"N/A"))</f>
        <v/>
      </c>
      <c r="B419" s="40"/>
      <c r="C419" s="79"/>
      <c r="D419" s="80"/>
      <c r="E419" s="80"/>
      <c r="F419" s="81"/>
      <c r="G419" s="81"/>
      <c r="H419" s="81"/>
      <c r="I419" s="92"/>
      <c r="J419" s="43"/>
      <c r="K419" s="106" t="str">
        <f>IF($R419="x1",IF($I419=Basisblatt!$A$60,Basisblatt!$A$85,Basisblatt!$A$84),"")</f>
        <v/>
      </c>
      <c r="L419" s="81"/>
      <c r="M419" s="81"/>
      <c r="N419" s="83"/>
      <c r="O419" s="43"/>
      <c r="P419" s="106" t="str">
        <f>IF(AND($R419="x1",$K419=Basisblatt!$A$85),IF(OR($L419=Basisblatt!$A$38,AND('Modernisierung 3.2.4'!$M419&lt;&gt;"",'Modernisierung 3.2.4'!$M419&lt;='Modernisierung 3.2.4'!$U419),'Modernisierung 3.2.4'!$N419=Basisblatt!$A447)=TRUE,"ja","nein"),"")</f>
        <v/>
      </c>
      <c r="Q419" s="157"/>
      <c r="R419" s="102" t="str">
        <f t="shared" si="6"/>
        <v>x2</v>
      </c>
      <c r="S419" s="53"/>
      <c r="T419" s="40"/>
      <c r="U419" s="139" t="str">
        <f>IF(AND($R419="x1",$K419=Basisblatt!$A$85),VLOOKUP('EMob_Segmente 3.2.5_3.2.6'!$F419,Basisblatt!$A$2:$B$5,2,FALSE),"")</f>
        <v/>
      </c>
    </row>
    <row r="420" spans="1:21" ht="15.75" thickBot="1" x14ac:dyDescent="0.3">
      <c r="A420" s="121" t="str">
        <f>IF($R420="x2","",IF($R420="x1",IF(OR($K420=Basisblatt!$A$84,$P420="ja"),"ja","nein"),"N/A"))</f>
        <v/>
      </c>
      <c r="B420" s="40"/>
      <c r="C420" s="79"/>
      <c r="D420" s="80"/>
      <c r="E420" s="80"/>
      <c r="F420" s="81"/>
      <c r="G420" s="81"/>
      <c r="H420" s="81"/>
      <c r="I420" s="92"/>
      <c r="J420" s="43"/>
      <c r="K420" s="106" t="str">
        <f>IF($R420="x1",IF($I420=Basisblatt!$A$60,Basisblatt!$A$85,Basisblatt!$A$84),"")</f>
        <v/>
      </c>
      <c r="L420" s="81"/>
      <c r="M420" s="81"/>
      <c r="N420" s="83"/>
      <c r="O420" s="43"/>
      <c r="P420" s="106" t="str">
        <f>IF(AND($R420="x1",$K420=Basisblatt!$A$85),IF(OR($L420=Basisblatt!$A$38,AND('Modernisierung 3.2.4'!$M420&lt;&gt;"",'Modernisierung 3.2.4'!$M420&lt;='Modernisierung 3.2.4'!$U420),'Modernisierung 3.2.4'!$N420=Basisblatt!$A448)=TRUE,"ja","nein"),"")</f>
        <v/>
      </c>
      <c r="Q420" s="157"/>
      <c r="R420" s="102" t="str">
        <f t="shared" si="6"/>
        <v>x2</v>
      </c>
      <c r="S420" s="53"/>
      <c r="T420" s="40"/>
      <c r="U420" s="139" t="str">
        <f>IF(AND($R420="x1",$K420=Basisblatt!$A$85),VLOOKUP('EMob_Segmente 3.2.5_3.2.6'!$F420,Basisblatt!$A$2:$B$5,2,FALSE),"")</f>
        <v/>
      </c>
    </row>
    <row r="421" spans="1:21" ht="15.75" thickBot="1" x14ac:dyDescent="0.3">
      <c r="A421" s="121" t="str">
        <f>IF($R421="x2","",IF($R421="x1",IF(OR($K421=Basisblatt!$A$84,$P421="ja"),"ja","nein"),"N/A"))</f>
        <v/>
      </c>
      <c r="B421" s="40"/>
      <c r="C421" s="79"/>
      <c r="D421" s="80"/>
      <c r="E421" s="80"/>
      <c r="F421" s="81"/>
      <c r="G421" s="81"/>
      <c r="H421" s="81"/>
      <c r="I421" s="92"/>
      <c r="J421" s="43"/>
      <c r="K421" s="106" t="str">
        <f>IF($R421="x1",IF($I421=Basisblatt!$A$60,Basisblatt!$A$85,Basisblatt!$A$84),"")</f>
        <v/>
      </c>
      <c r="L421" s="81"/>
      <c r="M421" s="81"/>
      <c r="N421" s="83"/>
      <c r="O421" s="43"/>
      <c r="P421" s="106" t="str">
        <f>IF(AND($R421="x1",$K421=Basisblatt!$A$85),IF(OR($L421=Basisblatt!$A$38,AND('Modernisierung 3.2.4'!$M421&lt;&gt;"",'Modernisierung 3.2.4'!$M421&lt;='Modernisierung 3.2.4'!$U421),'Modernisierung 3.2.4'!$N421=Basisblatt!$A449)=TRUE,"ja","nein"),"")</f>
        <v/>
      </c>
      <c r="Q421" s="157"/>
      <c r="R421" s="102" t="str">
        <f t="shared" si="6"/>
        <v>x2</v>
      </c>
      <c r="S421" s="53"/>
      <c r="T421" s="40"/>
      <c r="U421" s="139" t="str">
        <f>IF(AND($R421="x1",$K421=Basisblatt!$A$85),VLOOKUP('EMob_Segmente 3.2.5_3.2.6'!$F421,Basisblatt!$A$2:$B$5,2,FALSE),"")</f>
        <v/>
      </c>
    </row>
    <row r="422" spans="1:21" ht="15.75" thickBot="1" x14ac:dyDescent="0.3">
      <c r="A422" s="121" t="str">
        <f>IF($R422="x2","",IF($R422="x1",IF(OR($K422=Basisblatt!$A$84,$P422="ja"),"ja","nein"),"N/A"))</f>
        <v/>
      </c>
      <c r="B422" s="40"/>
      <c r="C422" s="79"/>
      <c r="D422" s="80"/>
      <c r="E422" s="80"/>
      <c r="F422" s="81"/>
      <c r="G422" s="81"/>
      <c r="H422" s="81"/>
      <c r="I422" s="92"/>
      <c r="J422" s="43"/>
      <c r="K422" s="106" t="str">
        <f>IF($R422="x1",IF($I422=Basisblatt!$A$60,Basisblatt!$A$85,Basisblatt!$A$84),"")</f>
        <v/>
      </c>
      <c r="L422" s="81"/>
      <c r="M422" s="81"/>
      <c r="N422" s="83"/>
      <c r="O422" s="43"/>
      <c r="P422" s="106" t="str">
        <f>IF(AND($R422="x1",$K422=Basisblatt!$A$85),IF(OR($L422=Basisblatt!$A$38,AND('Modernisierung 3.2.4'!$M422&lt;&gt;"",'Modernisierung 3.2.4'!$M422&lt;='Modernisierung 3.2.4'!$U422),'Modernisierung 3.2.4'!$N422=Basisblatt!$A450)=TRUE,"ja","nein"),"")</f>
        <v/>
      </c>
      <c r="Q422" s="157"/>
      <c r="R422" s="102" t="str">
        <f t="shared" si="6"/>
        <v>x2</v>
      </c>
      <c r="S422" s="53"/>
      <c r="T422" s="40"/>
      <c r="U422" s="139" t="str">
        <f>IF(AND($R422="x1",$K422=Basisblatt!$A$85),VLOOKUP('EMob_Segmente 3.2.5_3.2.6'!$F422,Basisblatt!$A$2:$B$5,2,FALSE),"")</f>
        <v/>
      </c>
    </row>
    <row r="423" spans="1:21" ht="15.75" thickBot="1" x14ac:dyDescent="0.3">
      <c r="A423" s="121" t="str">
        <f>IF($R423="x2","",IF($R423="x1",IF(OR($K423=Basisblatt!$A$84,$P423="ja"),"ja","nein"),"N/A"))</f>
        <v/>
      </c>
      <c r="B423" s="40"/>
      <c r="C423" s="79"/>
      <c r="D423" s="80"/>
      <c r="E423" s="80"/>
      <c r="F423" s="81"/>
      <c r="G423" s="81"/>
      <c r="H423" s="81"/>
      <c r="I423" s="92"/>
      <c r="J423" s="43"/>
      <c r="K423" s="106" t="str">
        <f>IF($R423="x1",IF($I423=Basisblatt!$A$60,Basisblatt!$A$85,Basisblatt!$A$84),"")</f>
        <v/>
      </c>
      <c r="L423" s="81"/>
      <c r="M423" s="81"/>
      <c r="N423" s="83"/>
      <c r="O423" s="43"/>
      <c r="P423" s="106" t="str">
        <f>IF(AND($R423="x1",$K423=Basisblatt!$A$85),IF(OR($L423=Basisblatt!$A$38,AND('Modernisierung 3.2.4'!$M423&lt;&gt;"",'Modernisierung 3.2.4'!$M423&lt;='Modernisierung 3.2.4'!$U423),'Modernisierung 3.2.4'!$N423=Basisblatt!$A451)=TRUE,"ja","nein"),"")</f>
        <v/>
      </c>
      <c r="Q423" s="157"/>
      <c r="R423" s="102" t="str">
        <f t="shared" si="6"/>
        <v>x2</v>
      </c>
      <c r="S423" s="53"/>
      <c r="T423" s="40"/>
      <c r="U423" s="139" t="str">
        <f>IF(AND($R423="x1",$K423=Basisblatt!$A$85),VLOOKUP('EMob_Segmente 3.2.5_3.2.6'!$F423,Basisblatt!$A$2:$B$5,2,FALSE),"")</f>
        <v/>
      </c>
    </row>
    <row r="424" spans="1:21" ht="15.75" thickBot="1" x14ac:dyDescent="0.3">
      <c r="A424" s="121" t="str">
        <f>IF($R424="x2","",IF($R424="x1",IF(OR($K424=Basisblatt!$A$84,$P424="ja"),"ja","nein"),"N/A"))</f>
        <v/>
      </c>
      <c r="B424" s="40"/>
      <c r="C424" s="79"/>
      <c r="D424" s="80"/>
      <c r="E424" s="80"/>
      <c r="F424" s="81"/>
      <c r="G424" s="81"/>
      <c r="H424" s="81"/>
      <c r="I424" s="92"/>
      <c r="J424" s="43"/>
      <c r="K424" s="106" t="str">
        <f>IF($R424="x1",IF($I424=Basisblatt!$A$60,Basisblatt!$A$85,Basisblatt!$A$84),"")</f>
        <v/>
      </c>
      <c r="L424" s="81"/>
      <c r="M424" s="81"/>
      <c r="N424" s="83"/>
      <c r="O424" s="43"/>
      <c r="P424" s="106" t="str">
        <f>IF(AND($R424="x1",$K424=Basisblatt!$A$85),IF(OR($L424=Basisblatt!$A$38,AND('Modernisierung 3.2.4'!$M424&lt;&gt;"",'Modernisierung 3.2.4'!$M424&lt;='Modernisierung 3.2.4'!$U424),'Modernisierung 3.2.4'!$N424=Basisblatt!$A452)=TRUE,"ja","nein"),"")</f>
        <v/>
      </c>
      <c r="Q424" s="157"/>
      <c r="R424" s="102" t="str">
        <f t="shared" si="6"/>
        <v>x2</v>
      </c>
      <c r="S424" s="53"/>
      <c r="T424" s="40"/>
      <c r="U424" s="139" t="str">
        <f>IF(AND($R424="x1",$K424=Basisblatt!$A$85),VLOOKUP('EMob_Segmente 3.2.5_3.2.6'!$F424,Basisblatt!$A$2:$B$5,2,FALSE),"")</f>
        <v/>
      </c>
    </row>
    <row r="425" spans="1:21" ht="15.75" thickBot="1" x14ac:dyDescent="0.3">
      <c r="A425" s="121" t="str">
        <f>IF($R425="x2","",IF($R425="x1",IF(OR($K425=Basisblatt!$A$84,$P425="ja"),"ja","nein"),"N/A"))</f>
        <v/>
      </c>
      <c r="B425" s="40"/>
      <c r="C425" s="79"/>
      <c r="D425" s="80"/>
      <c r="E425" s="80"/>
      <c r="F425" s="81"/>
      <c r="G425" s="81"/>
      <c r="H425" s="81"/>
      <c r="I425" s="92"/>
      <c r="J425" s="43"/>
      <c r="K425" s="106" t="str">
        <f>IF($R425="x1",IF($I425=Basisblatt!$A$60,Basisblatt!$A$85,Basisblatt!$A$84),"")</f>
        <v/>
      </c>
      <c r="L425" s="81"/>
      <c r="M425" s="81"/>
      <c r="N425" s="83"/>
      <c r="O425" s="43"/>
      <c r="P425" s="106" t="str">
        <f>IF(AND($R425="x1",$K425=Basisblatt!$A$85),IF(OR($L425=Basisblatt!$A$38,AND('Modernisierung 3.2.4'!$M425&lt;&gt;"",'Modernisierung 3.2.4'!$M425&lt;='Modernisierung 3.2.4'!$U425),'Modernisierung 3.2.4'!$N425=Basisblatt!$A453)=TRUE,"ja","nein"),"")</f>
        <v/>
      </c>
      <c r="Q425" s="157"/>
      <c r="R425" s="102" t="str">
        <f t="shared" si="6"/>
        <v>x2</v>
      </c>
      <c r="S425" s="53"/>
      <c r="T425" s="40"/>
      <c r="U425" s="139" t="str">
        <f>IF(AND($R425="x1",$K425=Basisblatt!$A$85),VLOOKUP('EMob_Segmente 3.2.5_3.2.6'!$F425,Basisblatt!$A$2:$B$5,2,FALSE),"")</f>
        <v/>
      </c>
    </row>
    <row r="426" spans="1:21" ht="15.75" thickBot="1" x14ac:dyDescent="0.3">
      <c r="A426" s="121" t="str">
        <f>IF($R426="x2","",IF($R426="x1",IF(OR($K426=Basisblatt!$A$84,$P426="ja"),"ja","nein"),"N/A"))</f>
        <v/>
      </c>
      <c r="B426" s="40"/>
      <c r="C426" s="79"/>
      <c r="D426" s="80"/>
      <c r="E426" s="80"/>
      <c r="F426" s="81"/>
      <c r="G426" s="81"/>
      <c r="H426" s="81"/>
      <c r="I426" s="92"/>
      <c r="J426" s="43"/>
      <c r="K426" s="106" t="str">
        <f>IF($R426="x1",IF($I426=Basisblatt!$A$60,Basisblatt!$A$85,Basisblatt!$A$84),"")</f>
        <v/>
      </c>
      <c r="L426" s="81"/>
      <c r="M426" s="81"/>
      <c r="N426" s="83"/>
      <c r="O426" s="43"/>
      <c r="P426" s="106" t="str">
        <f>IF(AND($R426="x1",$K426=Basisblatt!$A$85),IF(OR($L426=Basisblatt!$A$38,AND('Modernisierung 3.2.4'!$M426&lt;&gt;"",'Modernisierung 3.2.4'!$M426&lt;='Modernisierung 3.2.4'!$U426),'Modernisierung 3.2.4'!$N426=Basisblatt!$A454)=TRUE,"ja","nein"),"")</f>
        <v/>
      </c>
      <c r="Q426" s="157"/>
      <c r="R426" s="102" t="str">
        <f t="shared" si="6"/>
        <v>x2</v>
      </c>
      <c r="S426" s="53"/>
      <c r="T426" s="40"/>
      <c r="U426" s="139" t="str">
        <f>IF(AND($R426="x1",$K426=Basisblatt!$A$85),VLOOKUP('EMob_Segmente 3.2.5_3.2.6'!$F426,Basisblatt!$A$2:$B$5,2,FALSE),"")</f>
        <v/>
      </c>
    </row>
    <row r="427" spans="1:21" ht="15.75" thickBot="1" x14ac:dyDescent="0.3">
      <c r="A427" s="121" t="str">
        <f>IF($R427="x2","",IF($R427="x1",IF(OR($K427=Basisblatt!$A$84,$P427="ja"),"ja","nein"),"N/A"))</f>
        <v/>
      </c>
      <c r="B427" s="40"/>
      <c r="C427" s="79"/>
      <c r="D427" s="80"/>
      <c r="E427" s="80"/>
      <c r="F427" s="81"/>
      <c r="G427" s="81"/>
      <c r="H427" s="81"/>
      <c r="I427" s="92"/>
      <c r="J427" s="43"/>
      <c r="K427" s="106" t="str">
        <f>IF($R427="x1",IF($I427=Basisblatt!$A$60,Basisblatt!$A$85,Basisblatt!$A$84),"")</f>
        <v/>
      </c>
      <c r="L427" s="81"/>
      <c r="M427" s="81"/>
      <c r="N427" s="83"/>
      <c r="O427" s="43"/>
      <c r="P427" s="106" t="str">
        <f>IF(AND($R427="x1",$K427=Basisblatt!$A$85),IF(OR($L427=Basisblatt!$A$38,AND('Modernisierung 3.2.4'!$M427&lt;&gt;"",'Modernisierung 3.2.4'!$M427&lt;='Modernisierung 3.2.4'!$U427),'Modernisierung 3.2.4'!$N427=Basisblatt!$A455)=TRUE,"ja","nein"),"")</f>
        <v/>
      </c>
      <c r="Q427" s="157"/>
      <c r="R427" s="102" t="str">
        <f t="shared" si="6"/>
        <v>x2</v>
      </c>
      <c r="S427" s="53"/>
      <c r="T427" s="40"/>
      <c r="U427" s="139" t="str">
        <f>IF(AND($R427="x1",$K427=Basisblatt!$A$85),VLOOKUP('EMob_Segmente 3.2.5_3.2.6'!$F427,Basisblatt!$A$2:$B$5,2,FALSE),"")</f>
        <v/>
      </c>
    </row>
    <row r="428" spans="1:21" ht="15.75" thickBot="1" x14ac:dyDescent="0.3">
      <c r="A428" s="121" t="str">
        <f>IF($R428="x2","",IF($R428="x1",IF(OR($K428=Basisblatt!$A$84,$P428="ja"),"ja","nein"),"N/A"))</f>
        <v/>
      </c>
      <c r="B428" s="40"/>
      <c r="C428" s="79"/>
      <c r="D428" s="80"/>
      <c r="E428" s="80"/>
      <c r="F428" s="81"/>
      <c r="G428" s="81"/>
      <c r="H428" s="81"/>
      <c r="I428" s="92"/>
      <c r="J428" s="43"/>
      <c r="K428" s="106" t="str">
        <f>IF($R428="x1",IF($I428=Basisblatt!$A$60,Basisblatt!$A$85,Basisblatt!$A$84),"")</f>
        <v/>
      </c>
      <c r="L428" s="81"/>
      <c r="M428" s="81"/>
      <c r="N428" s="83"/>
      <c r="O428" s="43"/>
      <c r="P428" s="106" t="str">
        <f>IF(AND($R428="x1",$K428=Basisblatt!$A$85),IF(OR($L428=Basisblatt!$A$38,AND('Modernisierung 3.2.4'!$M428&lt;&gt;"",'Modernisierung 3.2.4'!$M428&lt;='Modernisierung 3.2.4'!$U428),'Modernisierung 3.2.4'!$N428=Basisblatt!$A456)=TRUE,"ja","nein"),"")</f>
        <v/>
      </c>
      <c r="Q428" s="157"/>
      <c r="R428" s="102" t="str">
        <f t="shared" si="6"/>
        <v>x2</v>
      </c>
      <c r="S428" s="53"/>
      <c r="T428" s="40"/>
      <c r="U428" s="139" t="str">
        <f>IF(AND($R428="x1",$K428=Basisblatt!$A$85),VLOOKUP('EMob_Segmente 3.2.5_3.2.6'!$F428,Basisblatt!$A$2:$B$5,2,FALSE),"")</f>
        <v/>
      </c>
    </row>
    <row r="429" spans="1:21" ht="15.75" thickBot="1" x14ac:dyDescent="0.3">
      <c r="A429" s="121" t="str">
        <f>IF($R429="x2","",IF($R429="x1",IF(OR($K429=Basisblatt!$A$84,$P429="ja"),"ja","nein"),"N/A"))</f>
        <v/>
      </c>
      <c r="B429" s="40"/>
      <c r="C429" s="79"/>
      <c r="D429" s="80"/>
      <c r="E429" s="80"/>
      <c r="F429" s="81"/>
      <c r="G429" s="81"/>
      <c r="H429" s="81"/>
      <c r="I429" s="92"/>
      <c r="J429" s="43"/>
      <c r="K429" s="106" t="str">
        <f>IF($R429="x1",IF($I429=Basisblatt!$A$60,Basisblatt!$A$85,Basisblatt!$A$84),"")</f>
        <v/>
      </c>
      <c r="L429" s="81"/>
      <c r="M429" s="81"/>
      <c r="N429" s="83"/>
      <c r="O429" s="43"/>
      <c r="P429" s="106" t="str">
        <f>IF(AND($R429="x1",$K429=Basisblatt!$A$85),IF(OR($L429=Basisblatt!$A$38,AND('Modernisierung 3.2.4'!$M429&lt;&gt;"",'Modernisierung 3.2.4'!$M429&lt;='Modernisierung 3.2.4'!$U429),'Modernisierung 3.2.4'!$N429=Basisblatt!$A457)=TRUE,"ja","nein"),"")</f>
        <v/>
      </c>
      <c r="Q429" s="157"/>
      <c r="R429" s="102" t="str">
        <f t="shared" si="6"/>
        <v>x2</v>
      </c>
      <c r="S429" s="53"/>
      <c r="T429" s="40"/>
      <c r="U429" s="139" t="str">
        <f>IF(AND($R429="x1",$K429=Basisblatt!$A$85),VLOOKUP('EMob_Segmente 3.2.5_3.2.6'!$F429,Basisblatt!$A$2:$B$5,2,FALSE),"")</f>
        <v/>
      </c>
    </row>
    <row r="430" spans="1:21" ht="15.75" thickBot="1" x14ac:dyDescent="0.3">
      <c r="A430" s="121" t="str">
        <f>IF($R430="x2","",IF($R430="x1",IF(OR($K430=Basisblatt!$A$84,$P430="ja"),"ja","nein"),"N/A"))</f>
        <v/>
      </c>
      <c r="B430" s="40"/>
      <c r="C430" s="79"/>
      <c r="D430" s="80"/>
      <c r="E430" s="80"/>
      <c r="F430" s="81"/>
      <c r="G430" s="81"/>
      <c r="H430" s="81"/>
      <c r="I430" s="92"/>
      <c r="J430" s="43"/>
      <c r="K430" s="106" t="str">
        <f>IF($R430="x1",IF($I430=Basisblatt!$A$60,Basisblatt!$A$85,Basisblatt!$A$84),"")</f>
        <v/>
      </c>
      <c r="L430" s="81"/>
      <c r="M430" s="81"/>
      <c r="N430" s="83"/>
      <c r="O430" s="43"/>
      <c r="P430" s="106" t="str">
        <f>IF(AND($R430="x1",$K430=Basisblatt!$A$85),IF(OR($L430=Basisblatt!$A$38,AND('Modernisierung 3.2.4'!$M430&lt;&gt;"",'Modernisierung 3.2.4'!$M430&lt;='Modernisierung 3.2.4'!$U430),'Modernisierung 3.2.4'!$N430=Basisblatt!$A458)=TRUE,"ja","nein"),"")</f>
        <v/>
      </c>
      <c r="Q430" s="157"/>
      <c r="R430" s="102" t="str">
        <f t="shared" si="6"/>
        <v>x2</v>
      </c>
      <c r="S430" s="53"/>
      <c r="T430" s="40"/>
      <c r="U430" s="139" t="str">
        <f>IF(AND($R430="x1",$K430=Basisblatt!$A$85),VLOOKUP('EMob_Segmente 3.2.5_3.2.6'!$F430,Basisblatt!$A$2:$B$5,2,FALSE),"")</f>
        <v/>
      </c>
    </row>
    <row r="431" spans="1:21" ht="15.75" thickBot="1" x14ac:dyDescent="0.3">
      <c r="A431" s="121" t="str">
        <f>IF($R431="x2","",IF($R431="x1",IF(OR($K431=Basisblatt!$A$84,$P431="ja"),"ja","nein"),"N/A"))</f>
        <v/>
      </c>
      <c r="B431" s="40"/>
      <c r="C431" s="79"/>
      <c r="D431" s="80"/>
      <c r="E431" s="80"/>
      <c r="F431" s="81"/>
      <c r="G431" s="81"/>
      <c r="H431" s="81"/>
      <c r="I431" s="92"/>
      <c r="J431" s="43"/>
      <c r="K431" s="106" t="str">
        <f>IF($R431="x1",IF($I431=Basisblatt!$A$60,Basisblatt!$A$85,Basisblatt!$A$84),"")</f>
        <v/>
      </c>
      <c r="L431" s="81"/>
      <c r="M431" s="81"/>
      <c r="N431" s="83"/>
      <c r="O431" s="43"/>
      <c r="P431" s="106" t="str">
        <f>IF(AND($R431="x1",$K431=Basisblatt!$A$85),IF(OR($L431=Basisblatt!$A$38,AND('Modernisierung 3.2.4'!$M431&lt;&gt;"",'Modernisierung 3.2.4'!$M431&lt;='Modernisierung 3.2.4'!$U431),'Modernisierung 3.2.4'!$N431=Basisblatt!$A459)=TRUE,"ja","nein"),"")</f>
        <v/>
      </c>
      <c r="Q431" s="157"/>
      <c r="R431" s="102" t="str">
        <f t="shared" si="6"/>
        <v>x2</v>
      </c>
      <c r="S431" s="53"/>
      <c r="T431" s="40"/>
      <c r="U431" s="139" t="str">
        <f>IF(AND($R431="x1",$K431=Basisblatt!$A$85),VLOOKUP('EMob_Segmente 3.2.5_3.2.6'!$F431,Basisblatt!$A$2:$B$5,2,FALSE),"")</f>
        <v/>
      </c>
    </row>
    <row r="432" spans="1:21" ht="15.75" thickBot="1" x14ac:dyDescent="0.3">
      <c r="A432" s="121" t="str">
        <f>IF($R432="x2","",IF($R432="x1",IF(OR($K432=Basisblatt!$A$84,$P432="ja"),"ja","nein"),"N/A"))</f>
        <v/>
      </c>
      <c r="B432" s="40"/>
      <c r="C432" s="79"/>
      <c r="D432" s="80"/>
      <c r="E432" s="80"/>
      <c r="F432" s="81"/>
      <c r="G432" s="81"/>
      <c r="H432" s="81"/>
      <c r="I432" s="92"/>
      <c r="J432" s="43"/>
      <c r="K432" s="106" t="str">
        <f>IF($R432="x1",IF($I432=Basisblatt!$A$60,Basisblatt!$A$85,Basisblatt!$A$84),"")</f>
        <v/>
      </c>
      <c r="L432" s="81"/>
      <c r="M432" s="81"/>
      <c r="N432" s="83"/>
      <c r="O432" s="43"/>
      <c r="P432" s="106" t="str">
        <f>IF(AND($R432="x1",$K432=Basisblatt!$A$85),IF(OR($L432=Basisblatt!$A$38,AND('Modernisierung 3.2.4'!$M432&lt;&gt;"",'Modernisierung 3.2.4'!$M432&lt;='Modernisierung 3.2.4'!$U432),'Modernisierung 3.2.4'!$N432=Basisblatt!$A460)=TRUE,"ja","nein"),"")</f>
        <v/>
      </c>
      <c r="Q432" s="157"/>
      <c r="R432" s="102" t="str">
        <f t="shared" si="6"/>
        <v>x2</v>
      </c>
      <c r="S432" s="53"/>
      <c r="T432" s="40"/>
      <c r="U432" s="139" t="str">
        <f>IF(AND($R432="x1",$K432=Basisblatt!$A$85),VLOOKUP('EMob_Segmente 3.2.5_3.2.6'!$F432,Basisblatt!$A$2:$B$5,2,FALSE),"")</f>
        <v/>
      </c>
    </row>
    <row r="433" spans="1:21" ht="15.75" thickBot="1" x14ac:dyDescent="0.3">
      <c r="A433" s="121" t="str">
        <f>IF($R433="x2","",IF($R433="x1",IF(OR($K433=Basisblatt!$A$84,$P433="ja"),"ja","nein"),"N/A"))</f>
        <v/>
      </c>
      <c r="B433" s="40"/>
      <c r="C433" s="79"/>
      <c r="D433" s="80"/>
      <c r="E433" s="80"/>
      <c r="F433" s="81"/>
      <c r="G433" s="81"/>
      <c r="H433" s="81"/>
      <c r="I433" s="92"/>
      <c r="J433" s="43"/>
      <c r="K433" s="106" t="str">
        <f>IF($R433="x1",IF($I433=Basisblatt!$A$60,Basisblatt!$A$85,Basisblatt!$A$84),"")</f>
        <v/>
      </c>
      <c r="L433" s="81"/>
      <c r="M433" s="81"/>
      <c r="N433" s="83"/>
      <c r="O433" s="43"/>
      <c r="P433" s="106" t="str">
        <f>IF(AND($R433="x1",$K433=Basisblatt!$A$85),IF(OR($L433=Basisblatt!$A$38,AND('Modernisierung 3.2.4'!$M433&lt;&gt;"",'Modernisierung 3.2.4'!$M433&lt;='Modernisierung 3.2.4'!$U433),'Modernisierung 3.2.4'!$N433=Basisblatt!$A461)=TRUE,"ja","nein"),"")</f>
        <v/>
      </c>
      <c r="Q433" s="157"/>
      <c r="R433" s="102" t="str">
        <f t="shared" si="6"/>
        <v>x2</v>
      </c>
      <c r="S433" s="53"/>
      <c r="T433" s="40"/>
      <c r="U433" s="139" t="str">
        <f>IF(AND($R433="x1",$K433=Basisblatt!$A$85),VLOOKUP('EMob_Segmente 3.2.5_3.2.6'!$F433,Basisblatt!$A$2:$B$5,2,FALSE),"")</f>
        <v/>
      </c>
    </row>
    <row r="434" spans="1:21" ht="15.75" thickBot="1" x14ac:dyDescent="0.3">
      <c r="A434" s="121" t="str">
        <f>IF($R434="x2","",IF($R434="x1",IF(OR($K434=Basisblatt!$A$84,$P434="ja"),"ja","nein"),"N/A"))</f>
        <v/>
      </c>
      <c r="B434" s="40"/>
      <c r="C434" s="79"/>
      <c r="D434" s="80"/>
      <c r="E434" s="80"/>
      <c r="F434" s="81"/>
      <c r="G434" s="81"/>
      <c r="H434" s="81"/>
      <c r="I434" s="92"/>
      <c r="J434" s="43"/>
      <c r="K434" s="106" t="str">
        <f>IF($R434="x1",IF($I434=Basisblatt!$A$60,Basisblatt!$A$85,Basisblatt!$A$84),"")</f>
        <v/>
      </c>
      <c r="L434" s="81"/>
      <c r="M434" s="81"/>
      <c r="N434" s="83"/>
      <c r="O434" s="43"/>
      <c r="P434" s="106" t="str">
        <f>IF(AND($R434="x1",$K434=Basisblatt!$A$85),IF(OR($L434=Basisblatt!$A$38,AND('Modernisierung 3.2.4'!$M434&lt;&gt;"",'Modernisierung 3.2.4'!$M434&lt;='Modernisierung 3.2.4'!$U434),'Modernisierung 3.2.4'!$N434=Basisblatt!$A462)=TRUE,"ja","nein"),"")</f>
        <v/>
      </c>
      <c r="Q434" s="157"/>
      <c r="R434" s="102" t="str">
        <f t="shared" si="6"/>
        <v>x2</v>
      </c>
      <c r="S434" s="53"/>
      <c r="T434" s="40"/>
      <c r="U434" s="139" t="str">
        <f>IF(AND($R434="x1",$K434=Basisblatt!$A$85),VLOOKUP('EMob_Segmente 3.2.5_3.2.6'!$F434,Basisblatt!$A$2:$B$5,2,FALSE),"")</f>
        <v/>
      </c>
    </row>
    <row r="435" spans="1:21" ht="15.75" thickBot="1" x14ac:dyDescent="0.3">
      <c r="A435" s="121" t="str">
        <f>IF($R435="x2","",IF($R435="x1",IF(OR($K435=Basisblatt!$A$84,$P435="ja"),"ja","nein"),"N/A"))</f>
        <v/>
      </c>
      <c r="B435" s="40"/>
      <c r="C435" s="79"/>
      <c r="D435" s="80"/>
      <c r="E435" s="80"/>
      <c r="F435" s="81"/>
      <c r="G435" s="81"/>
      <c r="H435" s="81"/>
      <c r="I435" s="92"/>
      <c r="J435" s="43"/>
      <c r="K435" s="106" t="str">
        <f>IF($R435="x1",IF($I435=Basisblatt!$A$60,Basisblatt!$A$85,Basisblatt!$A$84),"")</f>
        <v/>
      </c>
      <c r="L435" s="81"/>
      <c r="M435" s="81"/>
      <c r="N435" s="83"/>
      <c r="O435" s="43"/>
      <c r="P435" s="106" t="str">
        <f>IF(AND($R435="x1",$K435=Basisblatt!$A$85),IF(OR($L435=Basisblatt!$A$38,AND('Modernisierung 3.2.4'!$M435&lt;&gt;"",'Modernisierung 3.2.4'!$M435&lt;='Modernisierung 3.2.4'!$U435),'Modernisierung 3.2.4'!$N435=Basisblatt!$A463)=TRUE,"ja","nein"),"")</f>
        <v/>
      </c>
      <c r="Q435" s="157"/>
      <c r="R435" s="102" t="str">
        <f t="shared" si="6"/>
        <v>x2</v>
      </c>
      <c r="S435" s="53"/>
      <c r="T435" s="40"/>
      <c r="U435" s="139" t="str">
        <f>IF(AND($R435="x1",$K435=Basisblatt!$A$85),VLOOKUP('EMob_Segmente 3.2.5_3.2.6'!$F435,Basisblatt!$A$2:$B$5,2,FALSE),"")</f>
        <v/>
      </c>
    </row>
    <row r="436" spans="1:21" ht="15.75" thickBot="1" x14ac:dyDescent="0.3">
      <c r="A436" s="121" t="str">
        <f>IF($R436="x2","",IF($R436="x1",IF(OR($K436=Basisblatt!$A$84,$P436="ja"),"ja","nein"),"N/A"))</f>
        <v/>
      </c>
      <c r="B436" s="40"/>
      <c r="C436" s="79"/>
      <c r="D436" s="80"/>
      <c r="E436" s="80"/>
      <c r="F436" s="81"/>
      <c r="G436" s="81"/>
      <c r="H436" s="81"/>
      <c r="I436" s="92"/>
      <c r="J436" s="43"/>
      <c r="K436" s="106" t="str">
        <f>IF($R436="x1",IF($I436=Basisblatt!$A$60,Basisblatt!$A$85,Basisblatt!$A$84),"")</f>
        <v/>
      </c>
      <c r="L436" s="81"/>
      <c r="M436" s="81"/>
      <c r="N436" s="83"/>
      <c r="O436" s="43"/>
      <c r="P436" s="106" t="str">
        <f>IF(AND($R436="x1",$K436=Basisblatt!$A$85),IF(OR($L436=Basisblatt!$A$38,AND('Modernisierung 3.2.4'!$M436&lt;&gt;"",'Modernisierung 3.2.4'!$M436&lt;='Modernisierung 3.2.4'!$U436),'Modernisierung 3.2.4'!$N436=Basisblatt!$A464)=TRUE,"ja","nein"),"")</f>
        <v/>
      </c>
      <c r="Q436" s="157"/>
      <c r="R436" s="102" t="str">
        <f t="shared" si="6"/>
        <v>x2</v>
      </c>
      <c r="S436" s="53"/>
      <c r="T436" s="40"/>
      <c r="U436" s="139" t="str">
        <f>IF(AND($R436="x1",$K436=Basisblatt!$A$85),VLOOKUP('EMob_Segmente 3.2.5_3.2.6'!$F436,Basisblatt!$A$2:$B$5,2,FALSE),"")</f>
        <v/>
      </c>
    </row>
    <row r="437" spans="1:21" ht="15.75" thickBot="1" x14ac:dyDescent="0.3">
      <c r="A437" s="121" t="str">
        <f>IF($R437="x2","",IF($R437="x1",IF(OR($K437=Basisblatt!$A$84,$P437="ja"),"ja","nein"),"N/A"))</f>
        <v/>
      </c>
      <c r="B437" s="40"/>
      <c r="C437" s="79"/>
      <c r="D437" s="80"/>
      <c r="E437" s="80"/>
      <c r="F437" s="81"/>
      <c r="G437" s="81"/>
      <c r="H437" s="81"/>
      <c r="I437" s="92"/>
      <c r="J437" s="43"/>
      <c r="K437" s="106" t="str">
        <f>IF($R437="x1",IF($I437=Basisblatt!$A$60,Basisblatt!$A$85,Basisblatt!$A$84),"")</f>
        <v/>
      </c>
      <c r="L437" s="81"/>
      <c r="M437" s="81"/>
      <c r="N437" s="83"/>
      <c r="O437" s="43"/>
      <c r="P437" s="106" t="str">
        <f>IF(AND($R437="x1",$K437=Basisblatt!$A$85),IF(OR($L437=Basisblatt!$A$38,AND('Modernisierung 3.2.4'!$M437&lt;&gt;"",'Modernisierung 3.2.4'!$M437&lt;='Modernisierung 3.2.4'!$U437),'Modernisierung 3.2.4'!$N437=Basisblatt!$A465)=TRUE,"ja","nein"),"")</f>
        <v/>
      </c>
      <c r="Q437" s="157"/>
      <c r="R437" s="102" t="str">
        <f t="shared" si="6"/>
        <v>x2</v>
      </c>
      <c r="S437" s="53"/>
      <c r="T437" s="40"/>
      <c r="U437" s="139" t="str">
        <f>IF(AND($R437="x1",$K437=Basisblatt!$A$85),VLOOKUP('EMob_Segmente 3.2.5_3.2.6'!$F437,Basisblatt!$A$2:$B$5,2,FALSE),"")</f>
        <v/>
      </c>
    </row>
    <row r="438" spans="1:21" ht="15.75" thickBot="1" x14ac:dyDescent="0.3">
      <c r="A438" s="121" t="str">
        <f>IF($R438="x2","",IF($R438="x1",IF(OR($K438=Basisblatt!$A$84,$P438="ja"),"ja","nein"),"N/A"))</f>
        <v/>
      </c>
      <c r="B438" s="40"/>
      <c r="C438" s="79"/>
      <c r="D438" s="80"/>
      <c r="E438" s="80"/>
      <c r="F438" s="81"/>
      <c r="G438" s="81"/>
      <c r="H438" s="81"/>
      <c r="I438" s="92"/>
      <c r="J438" s="43"/>
      <c r="K438" s="106" t="str">
        <f>IF($R438="x1",IF($I438=Basisblatt!$A$60,Basisblatt!$A$85,Basisblatt!$A$84),"")</f>
        <v/>
      </c>
      <c r="L438" s="81"/>
      <c r="M438" s="81"/>
      <c r="N438" s="83"/>
      <c r="O438" s="43"/>
      <c r="P438" s="106" t="str">
        <f>IF(AND($R438="x1",$K438=Basisblatt!$A$85),IF(OR($L438=Basisblatt!$A$38,AND('Modernisierung 3.2.4'!$M438&lt;&gt;"",'Modernisierung 3.2.4'!$M438&lt;='Modernisierung 3.2.4'!$U438),'Modernisierung 3.2.4'!$N438=Basisblatt!$A466)=TRUE,"ja","nein"),"")</f>
        <v/>
      </c>
      <c r="Q438" s="157"/>
      <c r="R438" s="102" t="str">
        <f t="shared" si="6"/>
        <v>x2</v>
      </c>
      <c r="S438" s="53"/>
      <c r="T438" s="40"/>
      <c r="U438" s="139" t="str">
        <f>IF(AND($R438="x1",$K438=Basisblatt!$A$85),VLOOKUP('EMob_Segmente 3.2.5_3.2.6'!$F438,Basisblatt!$A$2:$B$5,2,FALSE),"")</f>
        <v/>
      </c>
    </row>
    <row r="439" spans="1:21" ht="15.75" thickBot="1" x14ac:dyDescent="0.3">
      <c r="A439" s="121" t="str">
        <f>IF($R439="x2","",IF($R439="x1",IF(OR($K439=Basisblatt!$A$84,$P439="ja"),"ja","nein"),"N/A"))</f>
        <v/>
      </c>
      <c r="B439" s="40"/>
      <c r="C439" s="79"/>
      <c r="D439" s="80"/>
      <c r="E439" s="80"/>
      <c r="F439" s="81"/>
      <c r="G439" s="81"/>
      <c r="H439" s="81"/>
      <c r="I439" s="92"/>
      <c r="J439" s="43"/>
      <c r="K439" s="106" t="str">
        <f>IF($R439="x1",IF($I439=Basisblatt!$A$60,Basisblatt!$A$85,Basisblatt!$A$84),"")</f>
        <v/>
      </c>
      <c r="L439" s="81"/>
      <c r="M439" s="81"/>
      <c r="N439" s="83"/>
      <c r="O439" s="43"/>
      <c r="P439" s="106" t="str">
        <f>IF(AND($R439="x1",$K439=Basisblatt!$A$85),IF(OR($L439=Basisblatt!$A$38,AND('Modernisierung 3.2.4'!$M439&lt;&gt;"",'Modernisierung 3.2.4'!$M439&lt;='Modernisierung 3.2.4'!$U439),'Modernisierung 3.2.4'!$N439=Basisblatt!$A467)=TRUE,"ja","nein"),"")</f>
        <v/>
      </c>
      <c r="Q439" s="157"/>
      <c r="R439" s="102" t="str">
        <f t="shared" si="6"/>
        <v>x2</v>
      </c>
      <c r="S439" s="53"/>
      <c r="T439" s="40"/>
      <c r="U439" s="139" t="str">
        <f>IF(AND($R439="x1",$K439=Basisblatt!$A$85),VLOOKUP('EMob_Segmente 3.2.5_3.2.6'!$F439,Basisblatt!$A$2:$B$5,2,FALSE),"")</f>
        <v/>
      </c>
    </row>
    <row r="440" spans="1:21" ht="15.75" thickBot="1" x14ac:dyDescent="0.3">
      <c r="A440" s="121" t="str">
        <f>IF($R440="x2","",IF($R440="x1",IF(OR($K440=Basisblatt!$A$84,$P440="ja"),"ja","nein"),"N/A"))</f>
        <v/>
      </c>
      <c r="B440" s="40"/>
      <c r="C440" s="79"/>
      <c r="D440" s="80"/>
      <c r="E440" s="80"/>
      <c r="F440" s="81"/>
      <c r="G440" s="81"/>
      <c r="H440" s="81"/>
      <c r="I440" s="92"/>
      <c r="J440" s="43"/>
      <c r="K440" s="106" t="str">
        <f>IF($R440="x1",IF($I440=Basisblatt!$A$60,Basisblatt!$A$85,Basisblatt!$A$84),"")</f>
        <v/>
      </c>
      <c r="L440" s="81"/>
      <c r="M440" s="81"/>
      <c r="N440" s="83"/>
      <c r="O440" s="43"/>
      <c r="P440" s="106" t="str">
        <f>IF(AND($R440="x1",$K440=Basisblatt!$A$85),IF(OR($L440=Basisblatt!$A$38,AND('Modernisierung 3.2.4'!$M440&lt;&gt;"",'Modernisierung 3.2.4'!$M440&lt;='Modernisierung 3.2.4'!$U440),'Modernisierung 3.2.4'!$N440=Basisblatt!$A468)=TRUE,"ja","nein"),"")</f>
        <v/>
      </c>
      <c r="Q440" s="157"/>
      <c r="R440" s="102" t="str">
        <f t="shared" si="6"/>
        <v>x2</v>
      </c>
      <c r="S440" s="53"/>
      <c r="T440" s="40"/>
      <c r="U440" s="139" t="str">
        <f>IF(AND($R440="x1",$K440=Basisblatt!$A$85),VLOOKUP('EMob_Segmente 3.2.5_3.2.6'!$F440,Basisblatt!$A$2:$B$5,2,FALSE),"")</f>
        <v/>
      </c>
    </row>
    <row r="441" spans="1:21" ht="15.75" thickBot="1" x14ac:dyDescent="0.3">
      <c r="A441" s="121" t="str">
        <f>IF($R441="x2","",IF($R441="x1",IF(OR($K441=Basisblatt!$A$84,$P441="ja"),"ja","nein"),"N/A"))</f>
        <v/>
      </c>
      <c r="B441" s="40"/>
      <c r="C441" s="79"/>
      <c r="D441" s="80"/>
      <c r="E441" s="80"/>
      <c r="F441" s="81"/>
      <c r="G441" s="81"/>
      <c r="H441" s="81"/>
      <c r="I441" s="92"/>
      <c r="J441" s="43"/>
      <c r="K441" s="106" t="str">
        <f>IF($R441="x1",IF($I441=Basisblatt!$A$60,Basisblatt!$A$85,Basisblatt!$A$84),"")</f>
        <v/>
      </c>
      <c r="L441" s="81"/>
      <c r="M441" s="81"/>
      <c r="N441" s="83"/>
      <c r="O441" s="43"/>
      <c r="P441" s="106" t="str">
        <f>IF(AND($R441="x1",$K441=Basisblatt!$A$85),IF(OR($L441=Basisblatt!$A$38,AND('Modernisierung 3.2.4'!$M441&lt;&gt;"",'Modernisierung 3.2.4'!$M441&lt;='Modernisierung 3.2.4'!$U441),'Modernisierung 3.2.4'!$N441=Basisblatt!$A469)=TRUE,"ja","nein"),"")</f>
        <v/>
      </c>
      <c r="Q441" s="157"/>
      <c r="R441" s="102" t="str">
        <f t="shared" si="6"/>
        <v>x2</v>
      </c>
      <c r="S441" s="53"/>
      <c r="T441" s="40"/>
      <c r="U441" s="139" t="str">
        <f>IF(AND($R441="x1",$K441=Basisblatt!$A$85),VLOOKUP('EMob_Segmente 3.2.5_3.2.6'!$F441,Basisblatt!$A$2:$B$5,2,FALSE),"")</f>
        <v/>
      </c>
    </row>
    <row r="442" spans="1:21" ht="15.75" thickBot="1" x14ac:dyDescent="0.3">
      <c r="A442" s="121" t="str">
        <f>IF($R442="x2","",IF($R442="x1",IF(OR($K442=Basisblatt!$A$84,$P442="ja"),"ja","nein"),"N/A"))</f>
        <v/>
      </c>
      <c r="B442" s="40"/>
      <c r="C442" s="79"/>
      <c r="D442" s="80"/>
      <c r="E442" s="80"/>
      <c r="F442" s="81"/>
      <c r="G442" s="81"/>
      <c r="H442" s="81"/>
      <c r="I442" s="92"/>
      <c r="J442" s="43"/>
      <c r="K442" s="106" t="str">
        <f>IF($R442="x1",IF($I442=Basisblatt!$A$60,Basisblatt!$A$85,Basisblatt!$A$84),"")</f>
        <v/>
      </c>
      <c r="L442" s="81"/>
      <c r="M442" s="81"/>
      <c r="N442" s="83"/>
      <c r="O442" s="43"/>
      <c r="P442" s="106" t="str">
        <f>IF(AND($R442="x1",$K442=Basisblatt!$A$85),IF(OR($L442=Basisblatt!$A$38,AND('Modernisierung 3.2.4'!$M442&lt;&gt;"",'Modernisierung 3.2.4'!$M442&lt;='Modernisierung 3.2.4'!$U442),'Modernisierung 3.2.4'!$N442=Basisblatt!$A470)=TRUE,"ja","nein"),"")</f>
        <v/>
      </c>
      <c r="Q442" s="157"/>
      <c r="R442" s="102" t="str">
        <f t="shared" si="6"/>
        <v>x2</v>
      </c>
      <c r="S442" s="53"/>
      <c r="T442" s="40"/>
      <c r="U442" s="139" t="str">
        <f>IF(AND($R442="x1",$K442=Basisblatt!$A$85),VLOOKUP('EMob_Segmente 3.2.5_3.2.6'!$F442,Basisblatt!$A$2:$B$5,2,FALSE),"")</f>
        <v/>
      </c>
    </row>
    <row r="443" spans="1:21" ht="15.75" thickBot="1" x14ac:dyDescent="0.3">
      <c r="A443" s="121" t="str">
        <f>IF($R443="x2","",IF($R443="x1",IF(OR($K443=Basisblatt!$A$84,$P443="ja"),"ja","nein"),"N/A"))</f>
        <v/>
      </c>
      <c r="B443" s="40"/>
      <c r="C443" s="79"/>
      <c r="D443" s="80"/>
      <c r="E443" s="80"/>
      <c r="F443" s="81"/>
      <c r="G443" s="81"/>
      <c r="H443" s="81"/>
      <c r="I443" s="92"/>
      <c r="J443" s="43"/>
      <c r="K443" s="106" t="str">
        <f>IF($R443="x1",IF($I443=Basisblatt!$A$60,Basisblatt!$A$85,Basisblatt!$A$84),"")</f>
        <v/>
      </c>
      <c r="L443" s="81"/>
      <c r="M443" s="81"/>
      <c r="N443" s="83"/>
      <c r="O443" s="43"/>
      <c r="P443" s="106" t="str">
        <f>IF(AND($R443="x1",$K443=Basisblatt!$A$85),IF(OR($L443=Basisblatt!$A$38,AND('Modernisierung 3.2.4'!$M443&lt;&gt;"",'Modernisierung 3.2.4'!$M443&lt;='Modernisierung 3.2.4'!$U443),'Modernisierung 3.2.4'!$N443=Basisblatt!$A471)=TRUE,"ja","nein"),"")</f>
        <v/>
      </c>
      <c r="Q443" s="157"/>
      <c r="R443" s="102" t="str">
        <f t="shared" si="6"/>
        <v>x2</v>
      </c>
      <c r="S443" s="53"/>
      <c r="T443" s="40"/>
      <c r="U443" s="139" t="str">
        <f>IF(AND($R443="x1",$K443=Basisblatt!$A$85),VLOOKUP('EMob_Segmente 3.2.5_3.2.6'!$F443,Basisblatt!$A$2:$B$5,2,FALSE),"")</f>
        <v/>
      </c>
    </row>
    <row r="444" spans="1:21" ht="15.75" thickBot="1" x14ac:dyDescent="0.3">
      <c r="A444" s="121" t="str">
        <f>IF($R444="x2","",IF($R444="x1",IF(OR($K444=Basisblatt!$A$84,$P444="ja"),"ja","nein"),"N/A"))</f>
        <v/>
      </c>
      <c r="B444" s="40"/>
      <c r="C444" s="79"/>
      <c r="D444" s="80"/>
      <c r="E444" s="80"/>
      <c r="F444" s="81"/>
      <c r="G444" s="81"/>
      <c r="H444" s="81"/>
      <c r="I444" s="92"/>
      <c r="J444" s="43"/>
      <c r="K444" s="106" t="str">
        <f>IF($R444="x1",IF($I444=Basisblatt!$A$60,Basisblatt!$A$85,Basisblatt!$A$84),"")</f>
        <v/>
      </c>
      <c r="L444" s="81"/>
      <c r="M444" s="81"/>
      <c r="N444" s="83"/>
      <c r="O444" s="43"/>
      <c r="P444" s="106" t="str">
        <f>IF(AND($R444="x1",$K444=Basisblatt!$A$85),IF(OR($L444=Basisblatt!$A$38,AND('Modernisierung 3.2.4'!$M444&lt;&gt;"",'Modernisierung 3.2.4'!$M444&lt;='Modernisierung 3.2.4'!$U444),'Modernisierung 3.2.4'!$N444=Basisblatt!$A472)=TRUE,"ja","nein"),"")</f>
        <v/>
      </c>
      <c r="Q444" s="157"/>
      <c r="R444" s="102" t="str">
        <f t="shared" si="6"/>
        <v>x2</v>
      </c>
      <c r="S444" s="53"/>
      <c r="T444" s="40"/>
      <c r="U444" s="139" t="str">
        <f>IF(AND($R444="x1",$K444=Basisblatt!$A$85),VLOOKUP('EMob_Segmente 3.2.5_3.2.6'!$F444,Basisblatt!$A$2:$B$5,2,FALSE),"")</f>
        <v/>
      </c>
    </row>
    <row r="445" spans="1:21" ht="15.75" thickBot="1" x14ac:dyDescent="0.3">
      <c r="A445" s="121" t="str">
        <f>IF($R445="x2","",IF($R445="x1",IF(OR($K445=Basisblatt!$A$84,$P445="ja"),"ja","nein"),"N/A"))</f>
        <v/>
      </c>
      <c r="B445" s="40"/>
      <c r="C445" s="79"/>
      <c r="D445" s="80"/>
      <c r="E445" s="80"/>
      <c r="F445" s="81"/>
      <c r="G445" s="81"/>
      <c r="H445" s="81"/>
      <c r="I445" s="92"/>
      <c r="J445" s="43"/>
      <c r="K445" s="106" t="str">
        <f>IF($R445="x1",IF($I445=Basisblatt!$A$60,Basisblatt!$A$85,Basisblatt!$A$84),"")</f>
        <v/>
      </c>
      <c r="L445" s="81"/>
      <c r="M445" s="81"/>
      <c r="N445" s="83"/>
      <c r="O445" s="43"/>
      <c r="P445" s="106" t="str">
        <f>IF(AND($R445="x1",$K445=Basisblatt!$A$85),IF(OR($L445=Basisblatt!$A$38,AND('Modernisierung 3.2.4'!$M445&lt;&gt;"",'Modernisierung 3.2.4'!$M445&lt;='Modernisierung 3.2.4'!$U445),'Modernisierung 3.2.4'!$N445=Basisblatt!$A473)=TRUE,"ja","nein"),"")</f>
        <v/>
      </c>
      <c r="Q445" s="157"/>
      <c r="R445" s="102" t="str">
        <f t="shared" si="6"/>
        <v>x2</v>
      </c>
      <c r="S445" s="53"/>
      <c r="T445" s="40"/>
      <c r="U445" s="139" t="str">
        <f>IF(AND($R445="x1",$K445=Basisblatt!$A$85),VLOOKUP('EMob_Segmente 3.2.5_3.2.6'!$F445,Basisblatt!$A$2:$B$5,2,FALSE),"")</f>
        <v/>
      </c>
    </row>
    <row r="446" spans="1:21" ht="15.75" thickBot="1" x14ac:dyDescent="0.3">
      <c r="A446" s="121" t="str">
        <f>IF($R446="x2","",IF($R446="x1",IF(OR($K446=Basisblatt!$A$84,$P446="ja"),"ja","nein"),"N/A"))</f>
        <v/>
      </c>
      <c r="B446" s="40"/>
      <c r="C446" s="79"/>
      <c r="D446" s="80"/>
      <c r="E446" s="80"/>
      <c r="F446" s="81"/>
      <c r="G446" s="81"/>
      <c r="H446" s="81"/>
      <c r="I446" s="92"/>
      <c r="J446" s="43"/>
      <c r="K446" s="106" t="str">
        <f>IF($R446="x1",IF($I446=Basisblatt!$A$60,Basisblatt!$A$85,Basisblatt!$A$84),"")</f>
        <v/>
      </c>
      <c r="L446" s="81"/>
      <c r="M446" s="81"/>
      <c r="N446" s="83"/>
      <c r="O446" s="43"/>
      <c r="P446" s="106" t="str">
        <f>IF(AND($R446="x1",$K446=Basisblatt!$A$85),IF(OR($L446=Basisblatt!$A$38,AND('Modernisierung 3.2.4'!$M446&lt;&gt;"",'Modernisierung 3.2.4'!$M446&lt;='Modernisierung 3.2.4'!$U446),'Modernisierung 3.2.4'!$N446=Basisblatt!$A474)=TRUE,"ja","nein"),"")</f>
        <v/>
      </c>
      <c r="Q446" s="157"/>
      <c r="R446" s="102" t="str">
        <f t="shared" si="6"/>
        <v>x2</v>
      </c>
      <c r="S446" s="53"/>
      <c r="T446" s="40"/>
      <c r="U446" s="139" t="str">
        <f>IF(AND($R446="x1",$K446=Basisblatt!$A$85),VLOOKUP('EMob_Segmente 3.2.5_3.2.6'!$F446,Basisblatt!$A$2:$B$5,2,FALSE),"")</f>
        <v/>
      </c>
    </row>
    <row r="447" spans="1:21" ht="15.75" thickBot="1" x14ac:dyDescent="0.3">
      <c r="A447" s="121" t="str">
        <f>IF($R447="x2","",IF($R447="x1",IF(OR($K447=Basisblatt!$A$84,$P447="ja"),"ja","nein"),"N/A"))</f>
        <v/>
      </c>
      <c r="B447" s="40"/>
      <c r="C447" s="79"/>
      <c r="D447" s="80"/>
      <c r="E447" s="80"/>
      <c r="F447" s="81"/>
      <c r="G447" s="81"/>
      <c r="H447" s="81"/>
      <c r="I447" s="92"/>
      <c r="J447" s="43"/>
      <c r="K447" s="106" t="str">
        <f>IF($R447="x1",IF($I447=Basisblatt!$A$60,Basisblatt!$A$85,Basisblatt!$A$84),"")</f>
        <v/>
      </c>
      <c r="L447" s="81"/>
      <c r="M447" s="81"/>
      <c r="N447" s="83"/>
      <c r="O447" s="43"/>
      <c r="P447" s="106" t="str">
        <f>IF(AND($R447="x1",$K447=Basisblatt!$A$85),IF(OR($L447=Basisblatt!$A$38,AND('Modernisierung 3.2.4'!$M447&lt;&gt;"",'Modernisierung 3.2.4'!$M447&lt;='Modernisierung 3.2.4'!$U447),'Modernisierung 3.2.4'!$N447=Basisblatt!$A475)=TRUE,"ja","nein"),"")</f>
        <v/>
      </c>
      <c r="Q447" s="157"/>
      <c r="R447" s="102" t="str">
        <f t="shared" si="6"/>
        <v>x2</v>
      </c>
      <c r="S447" s="53"/>
      <c r="T447" s="40"/>
      <c r="U447" s="139" t="str">
        <f>IF(AND($R447="x1",$K447=Basisblatt!$A$85),VLOOKUP('EMob_Segmente 3.2.5_3.2.6'!$F447,Basisblatt!$A$2:$B$5,2,FALSE),"")</f>
        <v/>
      </c>
    </row>
    <row r="448" spans="1:21" ht="15.75" thickBot="1" x14ac:dyDescent="0.3">
      <c r="A448" s="121" t="str">
        <f>IF($R448="x2","",IF($R448="x1",IF(OR($K448=Basisblatt!$A$84,$P448="ja"),"ja","nein"),"N/A"))</f>
        <v/>
      </c>
      <c r="B448" s="40"/>
      <c r="C448" s="79"/>
      <c r="D448" s="80"/>
      <c r="E448" s="80"/>
      <c r="F448" s="81"/>
      <c r="G448" s="81"/>
      <c r="H448" s="81"/>
      <c r="I448" s="92"/>
      <c r="J448" s="43"/>
      <c r="K448" s="106" t="str">
        <f>IF($R448="x1",IF($I448=Basisblatt!$A$60,Basisblatt!$A$85,Basisblatt!$A$84),"")</f>
        <v/>
      </c>
      <c r="L448" s="81"/>
      <c r="M448" s="81"/>
      <c r="N448" s="83"/>
      <c r="O448" s="43"/>
      <c r="P448" s="106" t="str">
        <f>IF(AND($R448="x1",$K448=Basisblatt!$A$85),IF(OR($L448=Basisblatt!$A$38,AND('Modernisierung 3.2.4'!$M448&lt;&gt;"",'Modernisierung 3.2.4'!$M448&lt;='Modernisierung 3.2.4'!$U448),'Modernisierung 3.2.4'!$N448=Basisblatt!$A476)=TRUE,"ja","nein"),"")</f>
        <v/>
      </c>
      <c r="Q448" s="157"/>
      <c r="R448" s="102" t="str">
        <f t="shared" si="6"/>
        <v>x2</v>
      </c>
      <c r="S448" s="53"/>
      <c r="T448" s="40"/>
      <c r="U448" s="139" t="str">
        <f>IF(AND($R448="x1",$K448=Basisblatt!$A$85),VLOOKUP('EMob_Segmente 3.2.5_3.2.6'!$F448,Basisblatt!$A$2:$B$5,2,FALSE),"")</f>
        <v/>
      </c>
    </row>
    <row r="449" spans="1:21" ht="15.75" thickBot="1" x14ac:dyDescent="0.3">
      <c r="A449" s="121" t="str">
        <f>IF($R449="x2","",IF($R449="x1",IF(OR($K449=Basisblatt!$A$84,$P449="ja"),"ja","nein"),"N/A"))</f>
        <v/>
      </c>
      <c r="B449" s="40"/>
      <c r="C449" s="79"/>
      <c r="D449" s="80"/>
      <c r="E449" s="80"/>
      <c r="F449" s="81"/>
      <c r="G449" s="81"/>
      <c r="H449" s="81"/>
      <c r="I449" s="92"/>
      <c r="J449" s="43"/>
      <c r="K449" s="106" t="str">
        <f>IF($R449="x1",IF($I449=Basisblatt!$A$60,Basisblatt!$A$85,Basisblatt!$A$84),"")</f>
        <v/>
      </c>
      <c r="L449" s="81"/>
      <c r="M449" s="81"/>
      <c r="N449" s="83"/>
      <c r="O449" s="43"/>
      <c r="P449" s="106" t="str">
        <f>IF(AND($R449="x1",$K449=Basisblatt!$A$85),IF(OR($L449=Basisblatt!$A$38,AND('Modernisierung 3.2.4'!$M449&lt;&gt;"",'Modernisierung 3.2.4'!$M449&lt;='Modernisierung 3.2.4'!$U449),'Modernisierung 3.2.4'!$N449=Basisblatt!$A477)=TRUE,"ja","nein"),"")</f>
        <v/>
      </c>
      <c r="Q449" s="157"/>
      <c r="R449" s="102" t="str">
        <f t="shared" si="6"/>
        <v>x2</v>
      </c>
      <c r="S449" s="53"/>
      <c r="T449" s="40"/>
      <c r="U449" s="139" t="str">
        <f>IF(AND($R449="x1",$K449=Basisblatt!$A$85),VLOOKUP('EMob_Segmente 3.2.5_3.2.6'!$F449,Basisblatt!$A$2:$B$5,2,FALSE),"")</f>
        <v/>
      </c>
    </row>
    <row r="450" spans="1:21" ht="15.75" thickBot="1" x14ac:dyDescent="0.3">
      <c r="A450" s="121" t="str">
        <f>IF($R450="x2","",IF($R450="x1",IF(OR($K450=Basisblatt!$A$84,$P450="ja"),"ja","nein"),"N/A"))</f>
        <v/>
      </c>
      <c r="B450" s="40"/>
      <c r="C450" s="79"/>
      <c r="D450" s="80"/>
      <c r="E450" s="80"/>
      <c r="F450" s="81"/>
      <c r="G450" s="81"/>
      <c r="H450" s="81"/>
      <c r="I450" s="92"/>
      <c r="J450" s="43"/>
      <c r="K450" s="106" t="str">
        <f>IF($R450="x1",IF($I450=Basisblatt!$A$60,Basisblatt!$A$85,Basisblatt!$A$84),"")</f>
        <v/>
      </c>
      <c r="L450" s="81"/>
      <c r="M450" s="81"/>
      <c r="N450" s="83"/>
      <c r="O450" s="43"/>
      <c r="P450" s="106" t="str">
        <f>IF(AND($R450="x1",$K450=Basisblatt!$A$85),IF(OR($L450=Basisblatt!$A$38,AND('Modernisierung 3.2.4'!$M450&lt;&gt;"",'Modernisierung 3.2.4'!$M450&lt;='Modernisierung 3.2.4'!$U450),'Modernisierung 3.2.4'!$N450=Basisblatt!$A478)=TRUE,"ja","nein"),"")</f>
        <v/>
      </c>
      <c r="Q450" s="157"/>
      <c r="R450" s="102" t="str">
        <f t="shared" si="6"/>
        <v>x2</v>
      </c>
      <c r="S450" s="53"/>
      <c r="T450" s="40"/>
      <c r="U450" s="139" t="str">
        <f>IF(AND($R450="x1",$K450=Basisblatt!$A$85),VLOOKUP('EMob_Segmente 3.2.5_3.2.6'!$F450,Basisblatt!$A$2:$B$5,2,FALSE),"")</f>
        <v/>
      </c>
    </row>
    <row r="451" spans="1:21" ht="15.75" thickBot="1" x14ac:dyDescent="0.3">
      <c r="A451" s="121" t="str">
        <f>IF($R451="x2","",IF($R451="x1",IF(OR($K451=Basisblatt!$A$84,$P451="ja"),"ja","nein"),"N/A"))</f>
        <v/>
      </c>
      <c r="B451" s="40"/>
      <c r="C451" s="79"/>
      <c r="D451" s="80"/>
      <c r="E451" s="80"/>
      <c r="F451" s="81"/>
      <c r="G451" s="81"/>
      <c r="H451" s="81"/>
      <c r="I451" s="92"/>
      <c r="J451" s="43"/>
      <c r="K451" s="106" t="str">
        <f>IF($R451="x1",IF($I451=Basisblatt!$A$60,Basisblatt!$A$85,Basisblatt!$A$84),"")</f>
        <v/>
      </c>
      <c r="L451" s="81"/>
      <c r="M451" s="81"/>
      <c r="N451" s="83"/>
      <c r="O451" s="43"/>
      <c r="P451" s="106" t="str">
        <f>IF(AND($R451="x1",$K451=Basisblatt!$A$85),IF(OR($L451=Basisblatt!$A$38,AND('Modernisierung 3.2.4'!$M451&lt;&gt;"",'Modernisierung 3.2.4'!$M451&lt;='Modernisierung 3.2.4'!$U451),'Modernisierung 3.2.4'!$N451=Basisblatt!$A479)=TRUE,"ja","nein"),"")</f>
        <v/>
      </c>
      <c r="Q451" s="157"/>
      <c r="R451" s="102" t="str">
        <f t="shared" si="6"/>
        <v>x2</v>
      </c>
      <c r="S451" s="53"/>
      <c r="T451" s="40"/>
      <c r="U451" s="139" t="str">
        <f>IF(AND($R451="x1",$K451=Basisblatt!$A$85),VLOOKUP('EMob_Segmente 3.2.5_3.2.6'!$F451,Basisblatt!$A$2:$B$5,2,FALSE),"")</f>
        <v/>
      </c>
    </row>
    <row r="452" spans="1:21" ht="15.75" thickBot="1" x14ac:dyDescent="0.3">
      <c r="A452" s="121" t="str">
        <f>IF($R452="x2","",IF($R452="x1",IF(OR($K452=Basisblatt!$A$84,$P452="ja"),"ja","nein"),"N/A"))</f>
        <v/>
      </c>
      <c r="B452" s="40"/>
      <c r="C452" s="79"/>
      <c r="D452" s="80"/>
      <c r="E452" s="80"/>
      <c r="F452" s="81"/>
      <c r="G452" s="81"/>
      <c r="H452" s="81"/>
      <c r="I452" s="92"/>
      <c r="J452" s="43"/>
      <c r="K452" s="106" t="str">
        <f>IF($R452="x1",IF($I452=Basisblatt!$A$60,Basisblatt!$A$85,Basisblatt!$A$84),"")</f>
        <v/>
      </c>
      <c r="L452" s="81"/>
      <c r="M452" s="81"/>
      <c r="N452" s="83"/>
      <c r="O452" s="43"/>
      <c r="P452" s="106" t="str">
        <f>IF(AND($R452="x1",$K452=Basisblatt!$A$85),IF(OR($L452=Basisblatt!$A$38,AND('Modernisierung 3.2.4'!$M452&lt;&gt;"",'Modernisierung 3.2.4'!$M452&lt;='Modernisierung 3.2.4'!$U452),'Modernisierung 3.2.4'!$N452=Basisblatt!$A480)=TRUE,"ja","nein"),"")</f>
        <v/>
      </c>
      <c r="Q452" s="157"/>
      <c r="R452" s="102" t="str">
        <f t="shared" si="6"/>
        <v>x2</v>
      </c>
      <c r="S452" s="53"/>
      <c r="T452" s="40"/>
      <c r="U452" s="139" t="str">
        <f>IF(AND($R452="x1",$K452=Basisblatt!$A$85),VLOOKUP('EMob_Segmente 3.2.5_3.2.6'!$F452,Basisblatt!$A$2:$B$5,2,FALSE),"")</f>
        <v/>
      </c>
    </row>
    <row r="453" spans="1:21" ht="15.75" thickBot="1" x14ac:dyDescent="0.3">
      <c r="A453" s="121" t="str">
        <f>IF($R453="x2","",IF($R453="x1",IF(OR($K453=Basisblatt!$A$84,$P453="ja"),"ja","nein"),"N/A"))</f>
        <v/>
      </c>
      <c r="B453" s="40"/>
      <c r="C453" s="79"/>
      <c r="D453" s="80"/>
      <c r="E453" s="80"/>
      <c r="F453" s="81"/>
      <c r="G453" s="81"/>
      <c r="H453" s="81"/>
      <c r="I453" s="92"/>
      <c r="J453" s="43"/>
      <c r="K453" s="106" t="str">
        <f>IF($R453="x1",IF($I453=Basisblatt!$A$60,Basisblatt!$A$85,Basisblatt!$A$84),"")</f>
        <v/>
      </c>
      <c r="L453" s="81"/>
      <c r="M453" s="81"/>
      <c r="N453" s="83"/>
      <c r="O453" s="43"/>
      <c r="P453" s="106" t="str">
        <f>IF(AND($R453="x1",$K453=Basisblatt!$A$85),IF(OR($L453=Basisblatt!$A$38,AND('Modernisierung 3.2.4'!$M453&lt;&gt;"",'Modernisierung 3.2.4'!$M453&lt;='Modernisierung 3.2.4'!$U453),'Modernisierung 3.2.4'!$N453=Basisblatt!$A481)=TRUE,"ja","nein"),"")</f>
        <v/>
      </c>
      <c r="Q453" s="157"/>
      <c r="R453" s="102" t="str">
        <f t="shared" si="6"/>
        <v>x2</v>
      </c>
      <c r="S453" s="53"/>
      <c r="T453" s="40"/>
      <c r="U453" s="139" t="str">
        <f>IF(AND($R453="x1",$K453=Basisblatt!$A$85),VLOOKUP('EMob_Segmente 3.2.5_3.2.6'!$F453,Basisblatt!$A$2:$B$5,2,FALSE),"")</f>
        <v/>
      </c>
    </row>
    <row r="454" spans="1:21" ht="15.75" thickBot="1" x14ac:dyDescent="0.3">
      <c r="A454" s="121" t="str">
        <f>IF($R454="x2","",IF($R454="x1",IF(OR($K454=Basisblatt!$A$84,$P454="ja"),"ja","nein"),"N/A"))</f>
        <v/>
      </c>
      <c r="B454" s="40"/>
      <c r="C454" s="79"/>
      <c r="D454" s="80"/>
      <c r="E454" s="80"/>
      <c r="F454" s="81"/>
      <c r="G454" s="81"/>
      <c r="H454" s="81"/>
      <c r="I454" s="92"/>
      <c r="J454" s="43"/>
      <c r="K454" s="106" t="str">
        <f>IF($R454="x1",IF($I454=Basisblatt!$A$60,Basisblatt!$A$85,Basisblatt!$A$84),"")</f>
        <v/>
      </c>
      <c r="L454" s="81"/>
      <c r="M454" s="81"/>
      <c r="N454" s="83"/>
      <c r="O454" s="43"/>
      <c r="P454" s="106" t="str">
        <f>IF(AND($R454="x1",$K454=Basisblatt!$A$85),IF(OR($L454=Basisblatt!$A$38,AND('Modernisierung 3.2.4'!$M454&lt;&gt;"",'Modernisierung 3.2.4'!$M454&lt;='Modernisierung 3.2.4'!$U454),'Modernisierung 3.2.4'!$N454=Basisblatt!$A482)=TRUE,"ja","nein"),"")</f>
        <v/>
      </c>
      <c r="Q454" s="157"/>
      <c r="R454" s="102" t="str">
        <f t="shared" si="6"/>
        <v>x2</v>
      </c>
      <c r="S454" s="53"/>
      <c r="T454" s="40"/>
      <c r="U454" s="139" t="str">
        <f>IF(AND($R454="x1",$K454=Basisblatt!$A$85),VLOOKUP('EMob_Segmente 3.2.5_3.2.6'!$F454,Basisblatt!$A$2:$B$5,2,FALSE),"")</f>
        <v/>
      </c>
    </row>
    <row r="455" spans="1:21" ht="15.75" thickBot="1" x14ac:dyDescent="0.3">
      <c r="A455" s="121" t="str">
        <f>IF($R455="x2","",IF($R455="x1",IF(OR($K455=Basisblatt!$A$84,$P455="ja"),"ja","nein"),"N/A"))</f>
        <v/>
      </c>
      <c r="B455" s="40"/>
      <c r="C455" s="79"/>
      <c r="D455" s="80"/>
      <c r="E455" s="80"/>
      <c r="F455" s="81"/>
      <c r="G455" s="81"/>
      <c r="H455" s="81"/>
      <c r="I455" s="92"/>
      <c r="J455" s="43"/>
      <c r="K455" s="106" t="str">
        <f>IF($R455="x1",IF($I455=Basisblatt!$A$60,Basisblatt!$A$85,Basisblatt!$A$84),"")</f>
        <v/>
      </c>
      <c r="L455" s="81"/>
      <c r="M455" s="81"/>
      <c r="N455" s="83"/>
      <c r="O455" s="43"/>
      <c r="P455" s="106" t="str">
        <f>IF(AND($R455="x1",$K455=Basisblatt!$A$85),IF(OR($L455=Basisblatt!$A$38,AND('Modernisierung 3.2.4'!$M455&lt;&gt;"",'Modernisierung 3.2.4'!$M455&lt;='Modernisierung 3.2.4'!$U455),'Modernisierung 3.2.4'!$N455=Basisblatt!$A483)=TRUE,"ja","nein"),"")</f>
        <v/>
      </c>
      <c r="Q455" s="157"/>
      <c r="R455" s="102" t="str">
        <f t="shared" si="6"/>
        <v>x2</v>
      </c>
      <c r="S455" s="53"/>
      <c r="T455" s="40"/>
      <c r="U455" s="139" t="str">
        <f>IF(AND($R455="x1",$K455=Basisblatt!$A$85),VLOOKUP('EMob_Segmente 3.2.5_3.2.6'!$F455,Basisblatt!$A$2:$B$5,2,FALSE),"")</f>
        <v/>
      </c>
    </row>
    <row r="456" spans="1:21" ht="15.75" thickBot="1" x14ac:dyDescent="0.3">
      <c r="A456" s="121" t="str">
        <f>IF($R456="x2","",IF($R456="x1",IF(OR($K456=Basisblatt!$A$84,$P456="ja"),"ja","nein"),"N/A"))</f>
        <v/>
      </c>
      <c r="B456" s="40"/>
      <c r="C456" s="79"/>
      <c r="D456" s="80"/>
      <c r="E456" s="80"/>
      <c r="F456" s="81"/>
      <c r="G456" s="81"/>
      <c r="H456" s="81"/>
      <c r="I456" s="92"/>
      <c r="J456" s="43"/>
      <c r="K456" s="106" t="str">
        <f>IF($R456="x1",IF($I456=Basisblatt!$A$60,Basisblatt!$A$85,Basisblatt!$A$84),"")</f>
        <v/>
      </c>
      <c r="L456" s="81"/>
      <c r="M456" s="81"/>
      <c r="N456" s="83"/>
      <c r="O456" s="43"/>
      <c r="P456" s="106" t="str">
        <f>IF(AND($R456="x1",$K456=Basisblatt!$A$85),IF(OR($L456=Basisblatt!$A$38,AND('Modernisierung 3.2.4'!$M456&lt;&gt;"",'Modernisierung 3.2.4'!$M456&lt;='Modernisierung 3.2.4'!$U456),'Modernisierung 3.2.4'!$N456=Basisblatt!$A484)=TRUE,"ja","nein"),"")</f>
        <v/>
      </c>
      <c r="Q456" s="157"/>
      <c r="R456" s="102" t="str">
        <f t="shared" si="6"/>
        <v>x2</v>
      </c>
      <c r="S456" s="53"/>
      <c r="T456" s="40"/>
      <c r="U456" s="139" t="str">
        <f>IF(AND($R456="x1",$K456=Basisblatt!$A$85),VLOOKUP('EMob_Segmente 3.2.5_3.2.6'!$F456,Basisblatt!$A$2:$B$5,2,FALSE),"")</f>
        <v/>
      </c>
    </row>
    <row r="457" spans="1:21" ht="15.75" thickBot="1" x14ac:dyDescent="0.3">
      <c r="A457" s="121" t="str">
        <f>IF($R457="x2","",IF($R457="x1",IF(OR($K457=Basisblatt!$A$84,$P457="ja"),"ja","nein"),"N/A"))</f>
        <v/>
      </c>
      <c r="B457" s="40"/>
      <c r="C457" s="79"/>
      <c r="D457" s="80"/>
      <c r="E457" s="80"/>
      <c r="F457" s="81"/>
      <c r="G457" s="81"/>
      <c r="H457" s="81"/>
      <c r="I457" s="92"/>
      <c r="J457" s="43"/>
      <c r="K457" s="106" t="str">
        <f>IF($R457="x1",IF($I457=Basisblatt!$A$60,Basisblatt!$A$85,Basisblatt!$A$84),"")</f>
        <v/>
      </c>
      <c r="L457" s="81"/>
      <c r="M457" s="81"/>
      <c r="N457" s="83"/>
      <c r="O457" s="43"/>
      <c r="P457" s="106" t="str">
        <f>IF(AND($R457="x1",$K457=Basisblatt!$A$85),IF(OR($L457=Basisblatt!$A$38,AND('Modernisierung 3.2.4'!$M457&lt;&gt;"",'Modernisierung 3.2.4'!$M457&lt;='Modernisierung 3.2.4'!$U457),'Modernisierung 3.2.4'!$N457=Basisblatt!$A485)=TRUE,"ja","nein"),"")</f>
        <v/>
      </c>
      <c r="Q457" s="157"/>
      <c r="R457" s="102" t="str">
        <f t="shared" si="6"/>
        <v>x2</v>
      </c>
      <c r="S457" s="53"/>
      <c r="T457" s="40"/>
      <c r="U457" s="139" t="str">
        <f>IF(AND($R457="x1",$K457=Basisblatt!$A$85),VLOOKUP('EMob_Segmente 3.2.5_3.2.6'!$F457,Basisblatt!$A$2:$B$5,2,FALSE),"")</f>
        <v/>
      </c>
    </row>
    <row r="458" spans="1:21" ht="15.75" thickBot="1" x14ac:dyDescent="0.3">
      <c r="A458" s="121" t="str">
        <f>IF($R458="x2","",IF($R458="x1",IF(OR($K458=Basisblatt!$A$84,$P458="ja"),"ja","nein"),"N/A"))</f>
        <v/>
      </c>
      <c r="B458" s="40"/>
      <c r="C458" s="79"/>
      <c r="D458" s="80"/>
      <c r="E458" s="80"/>
      <c r="F458" s="81"/>
      <c r="G458" s="81"/>
      <c r="H458" s="81"/>
      <c r="I458" s="92"/>
      <c r="J458" s="43"/>
      <c r="K458" s="106" t="str">
        <f>IF($R458="x1",IF($I458=Basisblatt!$A$60,Basisblatt!$A$85,Basisblatt!$A$84),"")</f>
        <v/>
      </c>
      <c r="L458" s="81"/>
      <c r="M458" s="81"/>
      <c r="N458" s="83"/>
      <c r="O458" s="43"/>
      <c r="P458" s="106" t="str">
        <f>IF(AND($R458="x1",$K458=Basisblatt!$A$85),IF(OR($L458=Basisblatt!$A$38,AND('Modernisierung 3.2.4'!$M458&lt;&gt;"",'Modernisierung 3.2.4'!$M458&lt;='Modernisierung 3.2.4'!$U458),'Modernisierung 3.2.4'!$N458=Basisblatt!$A486)=TRUE,"ja","nein"),"")</f>
        <v/>
      </c>
      <c r="Q458" s="157"/>
      <c r="R458" s="102" t="str">
        <f t="shared" si="6"/>
        <v>x2</v>
      </c>
      <c r="S458" s="53"/>
      <c r="T458" s="40"/>
      <c r="U458" s="139" t="str">
        <f>IF(AND($R458="x1",$K458=Basisblatt!$A$85),VLOOKUP('EMob_Segmente 3.2.5_3.2.6'!$F458,Basisblatt!$A$2:$B$5,2,FALSE),"")</f>
        <v/>
      </c>
    </row>
    <row r="459" spans="1:21" ht="15.75" thickBot="1" x14ac:dyDescent="0.3">
      <c r="A459" s="121" t="str">
        <f>IF($R459="x2","",IF($R459="x1",IF(OR($K459=Basisblatt!$A$84,$P459="ja"),"ja","nein"),"N/A"))</f>
        <v/>
      </c>
      <c r="B459" s="40"/>
      <c r="C459" s="79"/>
      <c r="D459" s="80"/>
      <c r="E459" s="80"/>
      <c r="F459" s="81"/>
      <c r="G459" s="81"/>
      <c r="H459" s="81"/>
      <c r="I459" s="92"/>
      <c r="J459" s="43"/>
      <c r="K459" s="106" t="str">
        <f>IF($R459="x1",IF($I459=Basisblatt!$A$60,Basisblatt!$A$85,Basisblatt!$A$84),"")</f>
        <v/>
      </c>
      <c r="L459" s="81"/>
      <c r="M459" s="81"/>
      <c r="N459" s="83"/>
      <c r="O459" s="43"/>
      <c r="P459" s="106" t="str">
        <f>IF(AND($R459="x1",$K459=Basisblatt!$A$85),IF(OR($L459=Basisblatt!$A$38,AND('Modernisierung 3.2.4'!$M459&lt;&gt;"",'Modernisierung 3.2.4'!$M459&lt;='Modernisierung 3.2.4'!$U459),'Modernisierung 3.2.4'!$N459=Basisblatt!$A487)=TRUE,"ja","nein"),"")</f>
        <v/>
      </c>
      <c r="Q459" s="157"/>
      <c r="R459" s="102" t="str">
        <f t="shared" si="6"/>
        <v>x2</v>
      </c>
      <c r="S459" s="53"/>
      <c r="T459" s="40"/>
      <c r="U459" s="139" t="str">
        <f>IF(AND($R459="x1",$K459=Basisblatt!$A$85),VLOOKUP('EMob_Segmente 3.2.5_3.2.6'!$F459,Basisblatt!$A$2:$B$5,2,FALSE),"")</f>
        <v/>
      </c>
    </row>
    <row r="460" spans="1:21" ht="15.75" thickBot="1" x14ac:dyDescent="0.3">
      <c r="A460" s="121" t="str">
        <f>IF($R460="x2","",IF($R460="x1",IF(OR($K460=Basisblatt!$A$84,$P460="ja"),"ja","nein"),"N/A"))</f>
        <v/>
      </c>
      <c r="B460" s="40"/>
      <c r="C460" s="79"/>
      <c r="D460" s="80"/>
      <c r="E460" s="80"/>
      <c r="F460" s="81"/>
      <c r="G460" s="81"/>
      <c r="H460" s="81"/>
      <c r="I460" s="92"/>
      <c r="J460" s="43"/>
      <c r="K460" s="106" t="str">
        <f>IF($R460="x1",IF($I460=Basisblatt!$A$60,Basisblatt!$A$85,Basisblatt!$A$84),"")</f>
        <v/>
      </c>
      <c r="L460" s="81"/>
      <c r="M460" s="81"/>
      <c r="N460" s="83"/>
      <c r="O460" s="43"/>
      <c r="P460" s="106" t="str">
        <f>IF(AND($R460="x1",$K460=Basisblatt!$A$85),IF(OR($L460=Basisblatt!$A$38,AND('Modernisierung 3.2.4'!$M460&lt;&gt;"",'Modernisierung 3.2.4'!$M460&lt;='Modernisierung 3.2.4'!$U460),'Modernisierung 3.2.4'!$N460=Basisblatt!$A488)=TRUE,"ja","nein"),"")</f>
        <v/>
      </c>
      <c r="Q460" s="157"/>
      <c r="R460" s="102" t="str">
        <f t="shared" si="6"/>
        <v>x2</v>
      </c>
      <c r="S460" s="53"/>
      <c r="T460" s="40"/>
      <c r="U460" s="139" t="str">
        <f>IF(AND($R460="x1",$K460=Basisblatt!$A$85),VLOOKUP('EMob_Segmente 3.2.5_3.2.6'!$F460,Basisblatt!$A$2:$B$5,2,FALSE),"")</f>
        <v/>
      </c>
    </row>
    <row r="461" spans="1:21" ht="15.75" thickBot="1" x14ac:dyDescent="0.3">
      <c r="A461" s="121" t="str">
        <f>IF($R461="x2","",IF($R461="x1",IF(OR($K461=Basisblatt!$A$84,$P461="ja"),"ja","nein"),"N/A"))</f>
        <v/>
      </c>
      <c r="B461" s="40"/>
      <c r="C461" s="79"/>
      <c r="D461" s="80"/>
      <c r="E461" s="80"/>
      <c r="F461" s="81"/>
      <c r="G461" s="81"/>
      <c r="H461" s="81"/>
      <c r="I461" s="92"/>
      <c r="J461" s="43"/>
      <c r="K461" s="106" t="str">
        <f>IF($R461="x1",IF($I461=Basisblatt!$A$60,Basisblatt!$A$85,Basisblatt!$A$84),"")</f>
        <v/>
      </c>
      <c r="L461" s="81"/>
      <c r="M461" s="81"/>
      <c r="N461" s="83"/>
      <c r="O461" s="43"/>
      <c r="P461" s="106" t="str">
        <f>IF(AND($R461="x1",$K461=Basisblatt!$A$85),IF(OR($L461=Basisblatt!$A$38,AND('Modernisierung 3.2.4'!$M461&lt;&gt;"",'Modernisierung 3.2.4'!$M461&lt;='Modernisierung 3.2.4'!$U461),'Modernisierung 3.2.4'!$N461=Basisblatt!$A489)=TRUE,"ja","nein"),"")</f>
        <v/>
      </c>
      <c r="Q461" s="157"/>
      <c r="R461" s="102" t="str">
        <f t="shared" si="6"/>
        <v>x2</v>
      </c>
      <c r="S461" s="53"/>
      <c r="T461" s="40"/>
      <c r="U461" s="139" t="str">
        <f>IF(AND($R461="x1",$K461=Basisblatt!$A$85),VLOOKUP('EMob_Segmente 3.2.5_3.2.6'!$F461,Basisblatt!$A$2:$B$5,2,FALSE),"")</f>
        <v/>
      </c>
    </row>
    <row r="462" spans="1:21" ht="15.75" thickBot="1" x14ac:dyDescent="0.3">
      <c r="A462" s="121" t="str">
        <f>IF($R462="x2","",IF($R462="x1",IF(OR($K462=Basisblatt!$A$84,$P462="ja"),"ja","nein"),"N/A"))</f>
        <v/>
      </c>
      <c r="B462" s="40"/>
      <c r="C462" s="79"/>
      <c r="D462" s="80"/>
      <c r="E462" s="80"/>
      <c r="F462" s="81"/>
      <c r="G462" s="81"/>
      <c r="H462" s="81"/>
      <c r="I462" s="92"/>
      <c r="J462" s="43"/>
      <c r="K462" s="106" t="str">
        <f>IF($R462="x1",IF($I462=Basisblatt!$A$60,Basisblatt!$A$85,Basisblatt!$A$84),"")</f>
        <v/>
      </c>
      <c r="L462" s="81"/>
      <c r="M462" s="81"/>
      <c r="N462" s="83"/>
      <c r="O462" s="43"/>
      <c r="P462" s="106" t="str">
        <f>IF(AND($R462="x1",$K462=Basisblatt!$A$85),IF(OR($L462=Basisblatt!$A$38,AND('Modernisierung 3.2.4'!$M462&lt;&gt;"",'Modernisierung 3.2.4'!$M462&lt;='Modernisierung 3.2.4'!$U462),'Modernisierung 3.2.4'!$N462=Basisblatt!$A490)=TRUE,"ja","nein"),"")</f>
        <v/>
      </c>
      <c r="Q462" s="157"/>
      <c r="R462" s="102" t="str">
        <f t="shared" si="6"/>
        <v>x2</v>
      </c>
      <c r="S462" s="53"/>
      <c r="T462" s="40"/>
      <c r="U462" s="139" t="str">
        <f>IF(AND($R462="x1",$K462=Basisblatt!$A$85),VLOOKUP('EMob_Segmente 3.2.5_3.2.6'!$F462,Basisblatt!$A$2:$B$5,2,FALSE),"")</f>
        <v/>
      </c>
    </row>
    <row r="463" spans="1:21" ht="15.75" thickBot="1" x14ac:dyDescent="0.3">
      <c r="A463" s="121" t="str">
        <f>IF($R463="x2","",IF($R463="x1",IF(OR($K463=Basisblatt!$A$84,$P463="ja"),"ja","nein"),"N/A"))</f>
        <v/>
      </c>
      <c r="B463" s="40"/>
      <c r="C463" s="79"/>
      <c r="D463" s="80"/>
      <c r="E463" s="80"/>
      <c r="F463" s="81"/>
      <c r="G463" s="81"/>
      <c r="H463" s="81"/>
      <c r="I463" s="92"/>
      <c r="J463" s="43"/>
      <c r="K463" s="106" t="str">
        <f>IF($R463="x1",IF($I463=Basisblatt!$A$60,Basisblatt!$A$85,Basisblatt!$A$84),"")</f>
        <v/>
      </c>
      <c r="L463" s="81"/>
      <c r="M463" s="81"/>
      <c r="N463" s="83"/>
      <c r="O463" s="43"/>
      <c r="P463" s="106" t="str">
        <f>IF(AND($R463="x1",$K463=Basisblatt!$A$85),IF(OR($L463=Basisblatt!$A$38,AND('Modernisierung 3.2.4'!$M463&lt;&gt;"",'Modernisierung 3.2.4'!$M463&lt;='Modernisierung 3.2.4'!$U463),'Modernisierung 3.2.4'!$N463=Basisblatt!$A491)=TRUE,"ja","nein"),"")</f>
        <v/>
      </c>
      <c r="Q463" s="157"/>
      <c r="R463" s="102" t="str">
        <f t="shared" si="6"/>
        <v>x2</v>
      </c>
      <c r="S463" s="53"/>
      <c r="T463" s="40"/>
      <c r="U463" s="139" t="str">
        <f>IF(AND($R463="x1",$K463=Basisblatt!$A$85),VLOOKUP('EMob_Segmente 3.2.5_3.2.6'!$F463,Basisblatt!$A$2:$B$5,2,FALSE),"")</f>
        <v/>
      </c>
    </row>
    <row r="464" spans="1:21" ht="15.75" thickBot="1" x14ac:dyDescent="0.3">
      <c r="A464" s="121" t="str">
        <f>IF($R464="x2","",IF($R464="x1",IF(OR($K464=Basisblatt!$A$84,$P464="ja"),"ja","nein"),"N/A"))</f>
        <v/>
      </c>
      <c r="B464" s="40"/>
      <c r="C464" s="79"/>
      <c r="D464" s="80"/>
      <c r="E464" s="80"/>
      <c r="F464" s="81"/>
      <c r="G464" s="81"/>
      <c r="H464" s="81"/>
      <c r="I464" s="92"/>
      <c r="J464" s="43"/>
      <c r="K464" s="106" t="str">
        <f>IF($R464="x1",IF($I464=Basisblatt!$A$60,Basisblatt!$A$85,Basisblatt!$A$84),"")</f>
        <v/>
      </c>
      <c r="L464" s="81"/>
      <c r="M464" s="81"/>
      <c r="N464" s="83"/>
      <c r="O464" s="43"/>
      <c r="P464" s="106" t="str">
        <f>IF(AND($R464="x1",$K464=Basisblatt!$A$85),IF(OR($L464=Basisblatt!$A$38,AND('Modernisierung 3.2.4'!$M464&lt;&gt;"",'Modernisierung 3.2.4'!$M464&lt;='Modernisierung 3.2.4'!$U464),'Modernisierung 3.2.4'!$N464=Basisblatt!$A492)=TRUE,"ja","nein"),"")</f>
        <v/>
      </c>
      <c r="Q464" s="157"/>
      <c r="R464" s="102" t="str">
        <f t="shared" si="6"/>
        <v>x2</v>
      </c>
      <c r="S464" s="53"/>
      <c r="T464" s="40"/>
      <c r="U464" s="139" t="str">
        <f>IF(AND($R464="x1",$K464=Basisblatt!$A$85),VLOOKUP('EMob_Segmente 3.2.5_3.2.6'!$F464,Basisblatt!$A$2:$B$5,2,FALSE),"")</f>
        <v/>
      </c>
    </row>
    <row r="465" spans="1:21" ht="15.75" thickBot="1" x14ac:dyDescent="0.3">
      <c r="A465" s="121" t="str">
        <f>IF($R465="x2","",IF($R465="x1",IF(OR($K465=Basisblatt!$A$84,$P465="ja"),"ja","nein"),"N/A"))</f>
        <v/>
      </c>
      <c r="B465" s="40"/>
      <c r="C465" s="79"/>
      <c r="D465" s="80"/>
      <c r="E465" s="80"/>
      <c r="F465" s="81"/>
      <c r="G465" s="81"/>
      <c r="H465" s="81"/>
      <c r="I465" s="92"/>
      <c r="J465" s="43"/>
      <c r="K465" s="106" t="str">
        <f>IF($R465="x1",IF($I465=Basisblatt!$A$60,Basisblatt!$A$85,Basisblatt!$A$84),"")</f>
        <v/>
      </c>
      <c r="L465" s="81"/>
      <c r="M465" s="81"/>
      <c r="N465" s="83"/>
      <c r="O465" s="43"/>
      <c r="P465" s="106" t="str">
        <f>IF(AND($R465="x1",$K465=Basisblatt!$A$85),IF(OR($L465=Basisblatt!$A$38,AND('Modernisierung 3.2.4'!$M465&lt;&gt;"",'Modernisierung 3.2.4'!$M465&lt;='Modernisierung 3.2.4'!$U465),'Modernisierung 3.2.4'!$N465=Basisblatt!$A493)=TRUE,"ja","nein"),"")</f>
        <v/>
      </c>
      <c r="Q465" s="157"/>
      <c r="R465" s="102" t="str">
        <f t="shared" ref="R465:R528" si="7">IF(COUNTA($C465:$I465)=7,"x1",IF(COUNTA($C465:$I465)=0,"x2","o"))</f>
        <v>x2</v>
      </c>
      <c r="S465" s="53"/>
      <c r="T465" s="40"/>
      <c r="U465" s="139" t="str">
        <f>IF(AND($R465="x1",$K465=Basisblatt!$A$85),VLOOKUP('EMob_Segmente 3.2.5_3.2.6'!$F465,Basisblatt!$A$2:$B$5,2,FALSE),"")</f>
        <v/>
      </c>
    </row>
    <row r="466" spans="1:21" ht="15.75" thickBot="1" x14ac:dyDescent="0.3">
      <c r="A466" s="121" t="str">
        <f>IF($R466="x2","",IF($R466="x1",IF(OR($K466=Basisblatt!$A$84,$P466="ja"),"ja","nein"),"N/A"))</f>
        <v/>
      </c>
      <c r="B466" s="40"/>
      <c r="C466" s="79"/>
      <c r="D466" s="80"/>
      <c r="E466" s="80"/>
      <c r="F466" s="81"/>
      <c r="G466" s="81"/>
      <c r="H466" s="81"/>
      <c r="I466" s="92"/>
      <c r="J466" s="43"/>
      <c r="K466" s="106" t="str">
        <f>IF($R466="x1",IF($I466=Basisblatt!$A$60,Basisblatt!$A$85,Basisblatt!$A$84),"")</f>
        <v/>
      </c>
      <c r="L466" s="81"/>
      <c r="M466" s="81"/>
      <c r="N466" s="83"/>
      <c r="O466" s="43"/>
      <c r="P466" s="106" t="str">
        <f>IF(AND($R466="x1",$K466=Basisblatt!$A$85),IF(OR($L466=Basisblatt!$A$38,AND('Modernisierung 3.2.4'!$M466&lt;&gt;"",'Modernisierung 3.2.4'!$M466&lt;='Modernisierung 3.2.4'!$U466),'Modernisierung 3.2.4'!$N466=Basisblatt!$A494)=TRUE,"ja","nein"),"")</f>
        <v/>
      </c>
      <c r="Q466" s="157"/>
      <c r="R466" s="102" t="str">
        <f t="shared" si="7"/>
        <v>x2</v>
      </c>
      <c r="S466" s="53"/>
      <c r="T466" s="40"/>
      <c r="U466" s="139" t="str">
        <f>IF(AND($R466="x1",$K466=Basisblatt!$A$85),VLOOKUP('EMob_Segmente 3.2.5_3.2.6'!$F466,Basisblatt!$A$2:$B$5,2,FALSE),"")</f>
        <v/>
      </c>
    </row>
    <row r="467" spans="1:21" ht="15.75" thickBot="1" x14ac:dyDescent="0.3">
      <c r="A467" s="121" t="str">
        <f>IF($R467="x2","",IF($R467="x1",IF(OR($K467=Basisblatt!$A$84,$P467="ja"),"ja","nein"),"N/A"))</f>
        <v/>
      </c>
      <c r="B467" s="40"/>
      <c r="C467" s="79"/>
      <c r="D467" s="80"/>
      <c r="E467" s="80"/>
      <c r="F467" s="81"/>
      <c r="G467" s="81"/>
      <c r="H467" s="81"/>
      <c r="I467" s="92"/>
      <c r="J467" s="43"/>
      <c r="K467" s="106" t="str">
        <f>IF($R467="x1",IF($I467=Basisblatt!$A$60,Basisblatt!$A$85,Basisblatt!$A$84),"")</f>
        <v/>
      </c>
      <c r="L467" s="81"/>
      <c r="M467" s="81"/>
      <c r="N467" s="83"/>
      <c r="O467" s="43"/>
      <c r="P467" s="106" t="str">
        <f>IF(AND($R467="x1",$K467=Basisblatt!$A$85),IF(OR($L467=Basisblatt!$A$38,AND('Modernisierung 3.2.4'!$M467&lt;&gt;"",'Modernisierung 3.2.4'!$M467&lt;='Modernisierung 3.2.4'!$U467),'Modernisierung 3.2.4'!$N467=Basisblatt!$A495)=TRUE,"ja","nein"),"")</f>
        <v/>
      </c>
      <c r="Q467" s="157"/>
      <c r="R467" s="102" t="str">
        <f t="shared" si="7"/>
        <v>x2</v>
      </c>
      <c r="S467" s="53"/>
      <c r="T467" s="40"/>
      <c r="U467" s="139" t="str">
        <f>IF(AND($R467="x1",$K467=Basisblatt!$A$85),VLOOKUP('EMob_Segmente 3.2.5_3.2.6'!$F467,Basisblatt!$A$2:$B$5,2,FALSE),"")</f>
        <v/>
      </c>
    </row>
    <row r="468" spans="1:21" ht="15.75" thickBot="1" x14ac:dyDescent="0.3">
      <c r="A468" s="121" t="str">
        <f>IF($R468="x2","",IF($R468="x1",IF(OR($K468=Basisblatt!$A$84,$P468="ja"),"ja","nein"),"N/A"))</f>
        <v/>
      </c>
      <c r="B468" s="40"/>
      <c r="C468" s="79"/>
      <c r="D468" s="80"/>
      <c r="E468" s="80"/>
      <c r="F468" s="81"/>
      <c r="G468" s="81"/>
      <c r="H468" s="81"/>
      <c r="I468" s="92"/>
      <c r="J468" s="43"/>
      <c r="K468" s="106" t="str">
        <f>IF($R468="x1",IF($I468=Basisblatt!$A$60,Basisblatt!$A$85,Basisblatt!$A$84),"")</f>
        <v/>
      </c>
      <c r="L468" s="81"/>
      <c r="M468" s="81"/>
      <c r="N468" s="83"/>
      <c r="O468" s="43"/>
      <c r="P468" s="106" t="str">
        <f>IF(AND($R468="x1",$K468=Basisblatt!$A$85),IF(OR($L468=Basisblatt!$A$38,AND('Modernisierung 3.2.4'!$M468&lt;&gt;"",'Modernisierung 3.2.4'!$M468&lt;='Modernisierung 3.2.4'!$U468),'Modernisierung 3.2.4'!$N468=Basisblatt!$A496)=TRUE,"ja","nein"),"")</f>
        <v/>
      </c>
      <c r="Q468" s="157"/>
      <c r="R468" s="102" t="str">
        <f t="shared" si="7"/>
        <v>x2</v>
      </c>
      <c r="S468" s="53"/>
      <c r="T468" s="40"/>
      <c r="U468" s="139" t="str">
        <f>IF(AND($R468="x1",$K468=Basisblatt!$A$85),VLOOKUP('EMob_Segmente 3.2.5_3.2.6'!$F468,Basisblatt!$A$2:$B$5,2,FALSE),"")</f>
        <v/>
      </c>
    </row>
    <row r="469" spans="1:21" ht="15.75" thickBot="1" x14ac:dyDescent="0.3">
      <c r="A469" s="121" t="str">
        <f>IF($R469="x2","",IF($R469="x1",IF(OR($K469=Basisblatt!$A$84,$P469="ja"),"ja","nein"),"N/A"))</f>
        <v/>
      </c>
      <c r="B469" s="40"/>
      <c r="C469" s="79"/>
      <c r="D469" s="80"/>
      <c r="E469" s="80"/>
      <c r="F469" s="81"/>
      <c r="G469" s="81"/>
      <c r="H469" s="81"/>
      <c r="I469" s="92"/>
      <c r="J469" s="43"/>
      <c r="K469" s="106" t="str">
        <f>IF($R469="x1",IF($I469=Basisblatt!$A$60,Basisblatt!$A$85,Basisblatt!$A$84),"")</f>
        <v/>
      </c>
      <c r="L469" s="81"/>
      <c r="M469" s="81"/>
      <c r="N469" s="83"/>
      <c r="O469" s="43"/>
      <c r="P469" s="106" t="str">
        <f>IF(AND($R469="x1",$K469=Basisblatt!$A$85),IF(OR($L469=Basisblatt!$A$38,AND('Modernisierung 3.2.4'!$M469&lt;&gt;"",'Modernisierung 3.2.4'!$M469&lt;='Modernisierung 3.2.4'!$U469),'Modernisierung 3.2.4'!$N469=Basisblatt!$A497)=TRUE,"ja","nein"),"")</f>
        <v/>
      </c>
      <c r="Q469" s="157"/>
      <c r="R469" s="102" t="str">
        <f t="shared" si="7"/>
        <v>x2</v>
      </c>
      <c r="S469" s="53"/>
      <c r="T469" s="40"/>
      <c r="U469" s="139" t="str">
        <f>IF(AND($R469="x1",$K469=Basisblatt!$A$85),VLOOKUP('EMob_Segmente 3.2.5_3.2.6'!$F469,Basisblatt!$A$2:$B$5,2,FALSE),"")</f>
        <v/>
      </c>
    </row>
    <row r="470" spans="1:21" ht="15.75" thickBot="1" x14ac:dyDescent="0.3">
      <c r="A470" s="121" t="str">
        <f>IF($R470="x2","",IF($R470="x1",IF(OR($K470=Basisblatt!$A$84,$P470="ja"),"ja","nein"),"N/A"))</f>
        <v/>
      </c>
      <c r="B470" s="40"/>
      <c r="C470" s="79"/>
      <c r="D470" s="80"/>
      <c r="E470" s="80"/>
      <c r="F470" s="81"/>
      <c r="G470" s="81"/>
      <c r="H470" s="81"/>
      <c r="I470" s="92"/>
      <c r="J470" s="43"/>
      <c r="K470" s="106" t="str">
        <f>IF($R470="x1",IF($I470=Basisblatt!$A$60,Basisblatt!$A$85,Basisblatt!$A$84),"")</f>
        <v/>
      </c>
      <c r="L470" s="81"/>
      <c r="M470" s="81"/>
      <c r="N470" s="83"/>
      <c r="O470" s="43"/>
      <c r="P470" s="106" t="str">
        <f>IF(AND($R470="x1",$K470=Basisblatt!$A$85),IF(OR($L470=Basisblatt!$A$38,AND('Modernisierung 3.2.4'!$M470&lt;&gt;"",'Modernisierung 3.2.4'!$M470&lt;='Modernisierung 3.2.4'!$U470),'Modernisierung 3.2.4'!$N470=Basisblatt!$A498)=TRUE,"ja","nein"),"")</f>
        <v/>
      </c>
      <c r="Q470" s="157"/>
      <c r="R470" s="102" t="str">
        <f t="shared" si="7"/>
        <v>x2</v>
      </c>
      <c r="S470" s="53"/>
      <c r="T470" s="40"/>
      <c r="U470" s="139" t="str">
        <f>IF(AND($R470="x1",$K470=Basisblatt!$A$85),VLOOKUP('EMob_Segmente 3.2.5_3.2.6'!$F470,Basisblatt!$A$2:$B$5,2,FALSE),"")</f>
        <v/>
      </c>
    </row>
    <row r="471" spans="1:21" ht="15.75" thickBot="1" x14ac:dyDescent="0.3">
      <c r="A471" s="121" t="str">
        <f>IF($R471="x2","",IF($R471="x1",IF(OR($K471=Basisblatt!$A$84,$P471="ja"),"ja","nein"),"N/A"))</f>
        <v/>
      </c>
      <c r="B471" s="40"/>
      <c r="C471" s="79"/>
      <c r="D471" s="80"/>
      <c r="E471" s="80"/>
      <c r="F471" s="81"/>
      <c r="G471" s="81"/>
      <c r="H471" s="81"/>
      <c r="I471" s="92"/>
      <c r="J471" s="43"/>
      <c r="K471" s="106" t="str">
        <f>IF($R471="x1",IF($I471=Basisblatt!$A$60,Basisblatt!$A$85,Basisblatt!$A$84),"")</f>
        <v/>
      </c>
      <c r="L471" s="81"/>
      <c r="M471" s="81"/>
      <c r="N471" s="83"/>
      <c r="O471" s="43"/>
      <c r="P471" s="106" t="str">
        <f>IF(AND($R471="x1",$K471=Basisblatt!$A$85),IF(OR($L471=Basisblatt!$A$38,AND('Modernisierung 3.2.4'!$M471&lt;&gt;"",'Modernisierung 3.2.4'!$M471&lt;='Modernisierung 3.2.4'!$U471),'Modernisierung 3.2.4'!$N471=Basisblatt!$A499)=TRUE,"ja","nein"),"")</f>
        <v/>
      </c>
      <c r="Q471" s="157"/>
      <c r="R471" s="102" t="str">
        <f t="shared" si="7"/>
        <v>x2</v>
      </c>
      <c r="S471" s="53"/>
      <c r="T471" s="40"/>
      <c r="U471" s="139" t="str">
        <f>IF(AND($R471="x1",$K471=Basisblatt!$A$85),VLOOKUP('EMob_Segmente 3.2.5_3.2.6'!$F471,Basisblatt!$A$2:$B$5,2,FALSE),"")</f>
        <v/>
      </c>
    </row>
    <row r="472" spans="1:21" ht="15.75" thickBot="1" x14ac:dyDescent="0.3">
      <c r="A472" s="121" t="str">
        <f>IF($R472="x2","",IF($R472="x1",IF(OR($K472=Basisblatt!$A$84,$P472="ja"),"ja","nein"),"N/A"))</f>
        <v/>
      </c>
      <c r="B472" s="40"/>
      <c r="C472" s="79"/>
      <c r="D472" s="80"/>
      <c r="E472" s="80"/>
      <c r="F472" s="81"/>
      <c r="G472" s="81"/>
      <c r="H472" s="81"/>
      <c r="I472" s="92"/>
      <c r="J472" s="43"/>
      <c r="K472" s="106" t="str">
        <f>IF($R472="x1",IF($I472=Basisblatt!$A$60,Basisblatt!$A$85,Basisblatt!$A$84),"")</f>
        <v/>
      </c>
      <c r="L472" s="81"/>
      <c r="M472" s="81"/>
      <c r="N472" s="83"/>
      <c r="O472" s="43"/>
      <c r="P472" s="106" t="str">
        <f>IF(AND($R472="x1",$K472=Basisblatt!$A$85),IF(OR($L472=Basisblatt!$A$38,AND('Modernisierung 3.2.4'!$M472&lt;&gt;"",'Modernisierung 3.2.4'!$M472&lt;='Modernisierung 3.2.4'!$U472),'Modernisierung 3.2.4'!$N472=Basisblatt!$A500)=TRUE,"ja","nein"),"")</f>
        <v/>
      </c>
      <c r="Q472" s="157"/>
      <c r="R472" s="102" t="str">
        <f t="shared" si="7"/>
        <v>x2</v>
      </c>
      <c r="S472" s="53"/>
      <c r="T472" s="40"/>
      <c r="U472" s="139" t="str">
        <f>IF(AND($R472="x1",$K472=Basisblatt!$A$85),VLOOKUP('EMob_Segmente 3.2.5_3.2.6'!$F472,Basisblatt!$A$2:$B$5,2,FALSE),"")</f>
        <v/>
      </c>
    </row>
    <row r="473" spans="1:21" ht="15.75" thickBot="1" x14ac:dyDescent="0.3">
      <c r="A473" s="121" t="str">
        <f>IF($R473="x2","",IF($R473="x1",IF(OR($K473=Basisblatt!$A$84,$P473="ja"),"ja","nein"),"N/A"))</f>
        <v/>
      </c>
      <c r="B473" s="40"/>
      <c r="C473" s="79"/>
      <c r="D473" s="80"/>
      <c r="E473" s="80"/>
      <c r="F473" s="81"/>
      <c r="G473" s="81"/>
      <c r="H473" s="81"/>
      <c r="I473" s="92"/>
      <c r="J473" s="43"/>
      <c r="K473" s="106" t="str">
        <f>IF($R473="x1",IF($I473=Basisblatt!$A$60,Basisblatt!$A$85,Basisblatt!$A$84),"")</f>
        <v/>
      </c>
      <c r="L473" s="81"/>
      <c r="M473" s="81"/>
      <c r="N473" s="83"/>
      <c r="O473" s="43"/>
      <c r="P473" s="106" t="str">
        <f>IF(AND($R473="x1",$K473=Basisblatt!$A$85),IF(OR($L473=Basisblatt!$A$38,AND('Modernisierung 3.2.4'!$M473&lt;&gt;"",'Modernisierung 3.2.4'!$M473&lt;='Modernisierung 3.2.4'!$U473),'Modernisierung 3.2.4'!$N473=Basisblatt!$A501)=TRUE,"ja","nein"),"")</f>
        <v/>
      </c>
      <c r="Q473" s="157"/>
      <c r="R473" s="102" t="str">
        <f t="shared" si="7"/>
        <v>x2</v>
      </c>
      <c r="S473" s="53"/>
      <c r="T473" s="40"/>
      <c r="U473" s="139" t="str">
        <f>IF(AND($R473="x1",$K473=Basisblatt!$A$85),VLOOKUP('EMob_Segmente 3.2.5_3.2.6'!$F473,Basisblatt!$A$2:$B$5,2,FALSE),"")</f>
        <v/>
      </c>
    </row>
    <row r="474" spans="1:21" ht="15.75" thickBot="1" x14ac:dyDescent="0.3">
      <c r="A474" s="121" t="str">
        <f>IF($R474="x2","",IF($R474="x1",IF(OR($K474=Basisblatt!$A$84,$P474="ja"),"ja","nein"),"N/A"))</f>
        <v/>
      </c>
      <c r="B474" s="40"/>
      <c r="C474" s="79"/>
      <c r="D474" s="80"/>
      <c r="E474" s="80"/>
      <c r="F474" s="81"/>
      <c r="G474" s="81"/>
      <c r="H474" s="81"/>
      <c r="I474" s="92"/>
      <c r="J474" s="43"/>
      <c r="K474" s="106" t="str">
        <f>IF($R474="x1",IF($I474=Basisblatt!$A$60,Basisblatt!$A$85,Basisblatt!$A$84),"")</f>
        <v/>
      </c>
      <c r="L474" s="81"/>
      <c r="M474" s="81"/>
      <c r="N474" s="83"/>
      <c r="O474" s="43"/>
      <c r="P474" s="106" t="str">
        <f>IF(AND($R474="x1",$K474=Basisblatt!$A$85),IF(OR($L474=Basisblatt!$A$38,AND('Modernisierung 3.2.4'!$M474&lt;&gt;"",'Modernisierung 3.2.4'!$M474&lt;='Modernisierung 3.2.4'!$U474),'Modernisierung 3.2.4'!$N474=Basisblatt!$A502)=TRUE,"ja","nein"),"")</f>
        <v/>
      </c>
      <c r="Q474" s="157"/>
      <c r="R474" s="102" t="str">
        <f t="shared" si="7"/>
        <v>x2</v>
      </c>
      <c r="S474" s="53"/>
      <c r="T474" s="40"/>
      <c r="U474" s="139" t="str">
        <f>IF(AND($R474="x1",$K474=Basisblatt!$A$85),VLOOKUP('EMob_Segmente 3.2.5_3.2.6'!$F474,Basisblatt!$A$2:$B$5,2,FALSE),"")</f>
        <v/>
      </c>
    </row>
    <row r="475" spans="1:21" ht="15.75" thickBot="1" x14ac:dyDescent="0.3">
      <c r="A475" s="121" t="str">
        <f>IF($R475="x2","",IF($R475="x1",IF(OR($K475=Basisblatt!$A$84,$P475="ja"),"ja","nein"),"N/A"))</f>
        <v/>
      </c>
      <c r="B475" s="40"/>
      <c r="C475" s="79"/>
      <c r="D475" s="80"/>
      <c r="E475" s="80"/>
      <c r="F475" s="81"/>
      <c r="G475" s="81"/>
      <c r="H475" s="81"/>
      <c r="I475" s="92"/>
      <c r="J475" s="43"/>
      <c r="K475" s="106" t="str">
        <f>IF($R475="x1",IF($I475=Basisblatt!$A$60,Basisblatt!$A$85,Basisblatt!$A$84),"")</f>
        <v/>
      </c>
      <c r="L475" s="81"/>
      <c r="M475" s="81"/>
      <c r="N475" s="83"/>
      <c r="O475" s="43"/>
      <c r="P475" s="106" t="str">
        <f>IF(AND($R475="x1",$K475=Basisblatt!$A$85),IF(OR($L475=Basisblatt!$A$38,AND('Modernisierung 3.2.4'!$M475&lt;&gt;"",'Modernisierung 3.2.4'!$M475&lt;='Modernisierung 3.2.4'!$U475),'Modernisierung 3.2.4'!$N475=Basisblatt!$A503)=TRUE,"ja","nein"),"")</f>
        <v/>
      </c>
      <c r="Q475" s="157"/>
      <c r="R475" s="102" t="str">
        <f t="shared" si="7"/>
        <v>x2</v>
      </c>
      <c r="S475" s="53"/>
      <c r="T475" s="40"/>
      <c r="U475" s="139" t="str">
        <f>IF(AND($R475="x1",$K475=Basisblatt!$A$85),VLOOKUP('EMob_Segmente 3.2.5_3.2.6'!$F475,Basisblatt!$A$2:$B$5,2,FALSE),"")</f>
        <v/>
      </c>
    </row>
    <row r="476" spans="1:21" ht="15.75" thickBot="1" x14ac:dyDescent="0.3">
      <c r="A476" s="121" t="str">
        <f>IF($R476="x2","",IF($R476="x1",IF(OR($K476=Basisblatt!$A$84,$P476="ja"),"ja","nein"),"N/A"))</f>
        <v/>
      </c>
      <c r="B476" s="40"/>
      <c r="C476" s="79"/>
      <c r="D476" s="80"/>
      <c r="E476" s="80"/>
      <c r="F476" s="81"/>
      <c r="G476" s="81"/>
      <c r="H476" s="81"/>
      <c r="I476" s="92"/>
      <c r="J476" s="43"/>
      <c r="K476" s="106" t="str">
        <f>IF($R476="x1",IF($I476=Basisblatt!$A$60,Basisblatt!$A$85,Basisblatt!$A$84),"")</f>
        <v/>
      </c>
      <c r="L476" s="81"/>
      <c r="M476" s="81"/>
      <c r="N476" s="83"/>
      <c r="O476" s="43"/>
      <c r="P476" s="106" t="str">
        <f>IF(AND($R476="x1",$K476=Basisblatt!$A$85),IF(OR($L476=Basisblatt!$A$38,AND('Modernisierung 3.2.4'!$M476&lt;&gt;"",'Modernisierung 3.2.4'!$M476&lt;='Modernisierung 3.2.4'!$U476),'Modernisierung 3.2.4'!$N476=Basisblatt!$A504)=TRUE,"ja","nein"),"")</f>
        <v/>
      </c>
      <c r="Q476" s="157"/>
      <c r="R476" s="102" t="str">
        <f t="shared" si="7"/>
        <v>x2</v>
      </c>
      <c r="S476" s="53"/>
      <c r="T476" s="40"/>
      <c r="U476" s="139" t="str">
        <f>IF(AND($R476="x1",$K476=Basisblatt!$A$85),VLOOKUP('EMob_Segmente 3.2.5_3.2.6'!$F476,Basisblatt!$A$2:$B$5,2,FALSE),"")</f>
        <v/>
      </c>
    </row>
    <row r="477" spans="1:21" ht="15.75" thickBot="1" x14ac:dyDescent="0.3">
      <c r="A477" s="121" t="str">
        <f>IF($R477="x2","",IF($R477="x1",IF(OR($K477=Basisblatt!$A$84,$P477="ja"),"ja","nein"),"N/A"))</f>
        <v/>
      </c>
      <c r="B477" s="40"/>
      <c r="C477" s="79"/>
      <c r="D477" s="80"/>
      <c r="E477" s="80"/>
      <c r="F477" s="81"/>
      <c r="G477" s="81"/>
      <c r="H477" s="81"/>
      <c r="I477" s="92"/>
      <c r="J477" s="43"/>
      <c r="K477" s="106" t="str">
        <f>IF($R477="x1",IF($I477=Basisblatt!$A$60,Basisblatt!$A$85,Basisblatt!$A$84),"")</f>
        <v/>
      </c>
      <c r="L477" s="81"/>
      <c r="M477" s="81"/>
      <c r="N477" s="83"/>
      <c r="O477" s="43"/>
      <c r="P477" s="106" t="str">
        <f>IF(AND($R477="x1",$K477=Basisblatt!$A$85),IF(OR($L477=Basisblatt!$A$38,AND('Modernisierung 3.2.4'!$M477&lt;&gt;"",'Modernisierung 3.2.4'!$M477&lt;='Modernisierung 3.2.4'!$U477),'Modernisierung 3.2.4'!$N477=Basisblatt!$A505)=TRUE,"ja","nein"),"")</f>
        <v/>
      </c>
      <c r="Q477" s="157"/>
      <c r="R477" s="102" t="str">
        <f t="shared" si="7"/>
        <v>x2</v>
      </c>
      <c r="S477" s="53"/>
      <c r="T477" s="40"/>
      <c r="U477" s="139" t="str">
        <f>IF(AND($R477="x1",$K477=Basisblatt!$A$85),VLOOKUP('EMob_Segmente 3.2.5_3.2.6'!$F477,Basisblatt!$A$2:$B$5,2,FALSE),"")</f>
        <v/>
      </c>
    </row>
    <row r="478" spans="1:21" ht="15.75" thickBot="1" x14ac:dyDescent="0.3">
      <c r="A478" s="121" t="str">
        <f>IF($R478="x2","",IF($R478="x1",IF(OR($K478=Basisblatt!$A$84,$P478="ja"),"ja","nein"),"N/A"))</f>
        <v/>
      </c>
      <c r="B478" s="40"/>
      <c r="C478" s="79"/>
      <c r="D478" s="80"/>
      <c r="E478" s="80"/>
      <c r="F478" s="81"/>
      <c r="G478" s="81"/>
      <c r="H478" s="81"/>
      <c r="I478" s="92"/>
      <c r="J478" s="43"/>
      <c r="K478" s="106" t="str">
        <f>IF($R478="x1",IF($I478=Basisblatt!$A$60,Basisblatt!$A$85,Basisblatt!$A$84),"")</f>
        <v/>
      </c>
      <c r="L478" s="81"/>
      <c r="M478" s="81"/>
      <c r="N478" s="83"/>
      <c r="O478" s="43"/>
      <c r="P478" s="106" t="str">
        <f>IF(AND($R478="x1",$K478=Basisblatt!$A$85),IF(OR($L478=Basisblatt!$A$38,AND('Modernisierung 3.2.4'!$M478&lt;&gt;"",'Modernisierung 3.2.4'!$M478&lt;='Modernisierung 3.2.4'!$U478),'Modernisierung 3.2.4'!$N478=Basisblatt!$A506)=TRUE,"ja","nein"),"")</f>
        <v/>
      </c>
      <c r="Q478" s="157"/>
      <c r="R478" s="102" t="str">
        <f t="shared" si="7"/>
        <v>x2</v>
      </c>
      <c r="S478" s="53"/>
      <c r="T478" s="40"/>
      <c r="U478" s="139" t="str">
        <f>IF(AND($R478="x1",$K478=Basisblatt!$A$85),VLOOKUP('EMob_Segmente 3.2.5_3.2.6'!$F478,Basisblatt!$A$2:$B$5,2,FALSE),"")</f>
        <v/>
      </c>
    </row>
    <row r="479" spans="1:21" ht="15.75" thickBot="1" x14ac:dyDescent="0.3">
      <c r="A479" s="121" t="str">
        <f>IF($R479="x2","",IF($R479="x1",IF(OR($K479=Basisblatt!$A$84,$P479="ja"),"ja","nein"),"N/A"))</f>
        <v/>
      </c>
      <c r="B479" s="40"/>
      <c r="C479" s="79"/>
      <c r="D479" s="80"/>
      <c r="E479" s="80"/>
      <c r="F479" s="81"/>
      <c r="G479" s="81"/>
      <c r="H479" s="81"/>
      <c r="I479" s="92"/>
      <c r="J479" s="43"/>
      <c r="K479" s="106" t="str">
        <f>IF($R479="x1",IF($I479=Basisblatt!$A$60,Basisblatt!$A$85,Basisblatt!$A$84),"")</f>
        <v/>
      </c>
      <c r="L479" s="81"/>
      <c r="M479" s="81"/>
      <c r="N479" s="83"/>
      <c r="O479" s="43"/>
      <c r="P479" s="106" t="str">
        <f>IF(AND($R479="x1",$K479=Basisblatt!$A$85),IF(OR($L479=Basisblatt!$A$38,AND('Modernisierung 3.2.4'!$M479&lt;&gt;"",'Modernisierung 3.2.4'!$M479&lt;='Modernisierung 3.2.4'!$U479),'Modernisierung 3.2.4'!$N479=Basisblatt!$A507)=TRUE,"ja","nein"),"")</f>
        <v/>
      </c>
      <c r="Q479" s="157"/>
      <c r="R479" s="102" t="str">
        <f t="shared" si="7"/>
        <v>x2</v>
      </c>
      <c r="S479" s="53"/>
      <c r="T479" s="40"/>
      <c r="U479" s="139" t="str">
        <f>IF(AND($R479="x1",$K479=Basisblatt!$A$85),VLOOKUP('EMob_Segmente 3.2.5_3.2.6'!$F479,Basisblatt!$A$2:$B$5,2,FALSE),"")</f>
        <v/>
      </c>
    </row>
    <row r="480" spans="1:21" ht="15.75" thickBot="1" x14ac:dyDescent="0.3">
      <c r="A480" s="121" t="str">
        <f>IF($R480="x2","",IF($R480="x1",IF(OR($K480=Basisblatt!$A$84,$P480="ja"),"ja","nein"),"N/A"))</f>
        <v/>
      </c>
      <c r="B480" s="40"/>
      <c r="C480" s="79"/>
      <c r="D480" s="80"/>
      <c r="E480" s="80"/>
      <c r="F480" s="81"/>
      <c r="G480" s="81"/>
      <c r="H480" s="81"/>
      <c r="I480" s="92"/>
      <c r="J480" s="43"/>
      <c r="K480" s="106" t="str">
        <f>IF($R480="x1",IF($I480=Basisblatt!$A$60,Basisblatt!$A$85,Basisblatt!$A$84),"")</f>
        <v/>
      </c>
      <c r="L480" s="81"/>
      <c r="M480" s="81"/>
      <c r="N480" s="83"/>
      <c r="O480" s="43"/>
      <c r="P480" s="106" t="str">
        <f>IF(AND($R480="x1",$K480=Basisblatt!$A$85),IF(OR($L480=Basisblatt!$A$38,AND('Modernisierung 3.2.4'!$M480&lt;&gt;"",'Modernisierung 3.2.4'!$M480&lt;='Modernisierung 3.2.4'!$U480),'Modernisierung 3.2.4'!$N480=Basisblatt!$A508)=TRUE,"ja","nein"),"")</f>
        <v/>
      </c>
      <c r="Q480" s="157"/>
      <c r="R480" s="102" t="str">
        <f t="shared" si="7"/>
        <v>x2</v>
      </c>
      <c r="S480" s="53"/>
      <c r="T480" s="40"/>
      <c r="U480" s="139" t="str">
        <f>IF(AND($R480="x1",$K480=Basisblatt!$A$85),VLOOKUP('EMob_Segmente 3.2.5_3.2.6'!$F480,Basisblatt!$A$2:$B$5,2,FALSE),"")</f>
        <v/>
      </c>
    </row>
    <row r="481" spans="1:21" ht="15.75" thickBot="1" x14ac:dyDescent="0.3">
      <c r="A481" s="121" t="str">
        <f>IF($R481="x2","",IF($R481="x1",IF(OR($K481=Basisblatt!$A$84,$P481="ja"),"ja","nein"),"N/A"))</f>
        <v/>
      </c>
      <c r="B481" s="40"/>
      <c r="C481" s="79"/>
      <c r="D481" s="80"/>
      <c r="E481" s="80"/>
      <c r="F481" s="81"/>
      <c r="G481" s="81"/>
      <c r="H481" s="81"/>
      <c r="I481" s="92"/>
      <c r="J481" s="43"/>
      <c r="K481" s="106" t="str">
        <f>IF($R481="x1",IF($I481=Basisblatt!$A$60,Basisblatt!$A$85,Basisblatt!$A$84),"")</f>
        <v/>
      </c>
      <c r="L481" s="81"/>
      <c r="M481" s="81"/>
      <c r="N481" s="83"/>
      <c r="O481" s="43"/>
      <c r="P481" s="106" t="str">
        <f>IF(AND($R481="x1",$K481=Basisblatt!$A$85),IF(OR($L481=Basisblatt!$A$38,AND('Modernisierung 3.2.4'!$M481&lt;&gt;"",'Modernisierung 3.2.4'!$M481&lt;='Modernisierung 3.2.4'!$U481),'Modernisierung 3.2.4'!$N481=Basisblatt!$A509)=TRUE,"ja","nein"),"")</f>
        <v/>
      </c>
      <c r="Q481" s="157"/>
      <c r="R481" s="102" t="str">
        <f t="shared" si="7"/>
        <v>x2</v>
      </c>
      <c r="S481" s="53"/>
      <c r="T481" s="40"/>
      <c r="U481" s="139" t="str">
        <f>IF(AND($R481="x1",$K481=Basisblatt!$A$85),VLOOKUP('EMob_Segmente 3.2.5_3.2.6'!$F481,Basisblatt!$A$2:$B$5,2,FALSE),"")</f>
        <v/>
      </c>
    </row>
    <row r="482" spans="1:21" ht="15.75" thickBot="1" x14ac:dyDescent="0.3">
      <c r="A482" s="121" t="str">
        <f>IF($R482="x2","",IF($R482="x1",IF(OR($K482=Basisblatt!$A$84,$P482="ja"),"ja","nein"),"N/A"))</f>
        <v/>
      </c>
      <c r="B482" s="40"/>
      <c r="C482" s="79"/>
      <c r="D482" s="80"/>
      <c r="E482" s="80"/>
      <c r="F482" s="81"/>
      <c r="G482" s="81"/>
      <c r="H482" s="81"/>
      <c r="I482" s="92"/>
      <c r="J482" s="43"/>
      <c r="K482" s="106" t="str">
        <f>IF($R482="x1",IF($I482=Basisblatt!$A$60,Basisblatt!$A$85,Basisblatt!$A$84),"")</f>
        <v/>
      </c>
      <c r="L482" s="81"/>
      <c r="M482" s="81"/>
      <c r="N482" s="83"/>
      <c r="O482" s="43"/>
      <c r="P482" s="106" t="str">
        <f>IF(AND($R482="x1",$K482=Basisblatt!$A$85),IF(OR($L482=Basisblatt!$A$38,AND('Modernisierung 3.2.4'!$M482&lt;&gt;"",'Modernisierung 3.2.4'!$M482&lt;='Modernisierung 3.2.4'!$U482),'Modernisierung 3.2.4'!$N482=Basisblatt!$A510)=TRUE,"ja","nein"),"")</f>
        <v/>
      </c>
      <c r="Q482" s="157"/>
      <c r="R482" s="102" t="str">
        <f t="shared" si="7"/>
        <v>x2</v>
      </c>
      <c r="S482" s="53"/>
      <c r="T482" s="40"/>
      <c r="U482" s="139" t="str">
        <f>IF(AND($R482="x1",$K482=Basisblatt!$A$85),VLOOKUP('EMob_Segmente 3.2.5_3.2.6'!$F482,Basisblatt!$A$2:$B$5,2,FALSE),"")</f>
        <v/>
      </c>
    </row>
    <row r="483" spans="1:21" ht="15.75" thickBot="1" x14ac:dyDescent="0.3">
      <c r="A483" s="121" t="str">
        <f>IF($R483="x2","",IF($R483="x1",IF(OR($K483=Basisblatt!$A$84,$P483="ja"),"ja","nein"),"N/A"))</f>
        <v/>
      </c>
      <c r="B483" s="40"/>
      <c r="C483" s="79"/>
      <c r="D483" s="80"/>
      <c r="E483" s="80"/>
      <c r="F483" s="81"/>
      <c r="G483" s="81"/>
      <c r="H483" s="81"/>
      <c r="I483" s="92"/>
      <c r="J483" s="43"/>
      <c r="K483" s="106" t="str">
        <f>IF($R483="x1",IF($I483=Basisblatt!$A$60,Basisblatt!$A$85,Basisblatt!$A$84),"")</f>
        <v/>
      </c>
      <c r="L483" s="81"/>
      <c r="M483" s="81"/>
      <c r="N483" s="83"/>
      <c r="O483" s="43"/>
      <c r="P483" s="106" t="str">
        <f>IF(AND($R483="x1",$K483=Basisblatt!$A$85),IF(OR($L483=Basisblatt!$A$38,AND('Modernisierung 3.2.4'!$M483&lt;&gt;"",'Modernisierung 3.2.4'!$M483&lt;='Modernisierung 3.2.4'!$U483),'Modernisierung 3.2.4'!$N483=Basisblatt!$A511)=TRUE,"ja","nein"),"")</f>
        <v/>
      </c>
      <c r="Q483" s="157"/>
      <c r="R483" s="102" t="str">
        <f t="shared" si="7"/>
        <v>x2</v>
      </c>
      <c r="S483" s="53"/>
      <c r="T483" s="40"/>
      <c r="U483" s="139" t="str">
        <f>IF(AND($R483="x1",$K483=Basisblatt!$A$85),VLOOKUP('EMob_Segmente 3.2.5_3.2.6'!$F483,Basisblatt!$A$2:$B$5,2,FALSE),"")</f>
        <v/>
      </c>
    </row>
    <row r="484" spans="1:21" ht="15.75" thickBot="1" x14ac:dyDescent="0.3">
      <c r="A484" s="121" t="str">
        <f>IF($R484="x2","",IF($R484="x1",IF(OR($K484=Basisblatt!$A$84,$P484="ja"),"ja","nein"),"N/A"))</f>
        <v/>
      </c>
      <c r="B484" s="40"/>
      <c r="C484" s="79"/>
      <c r="D484" s="80"/>
      <c r="E484" s="80"/>
      <c r="F484" s="81"/>
      <c r="G484" s="81"/>
      <c r="H484" s="81"/>
      <c r="I484" s="92"/>
      <c r="J484" s="43"/>
      <c r="K484" s="106" t="str">
        <f>IF($R484="x1",IF($I484=Basisblatt!$A$60,Basisblatt!$A$85,Basisblatt!$A$84),"")</f>
        <v/>
      </c>
      <c r="L484" s="81"/>
      <c r="M484" s="81"/>
      <c r="N484" s="83"/>
      <c r="O484" s="43"/>
      <c r="P484" s="106" t="str">
        <f>IF(AND($R484="x1",$K484=Basisblatt!$A$85),IF(OR($L484=Basisblatt!$A$38,AND('Modernisierung 3.2.4'!$M484&lt;&gt;"",'Modernisierung 3.2.4'!$M484&lt;='Modernisierung 3.2.4'!$U484),'Modernisierung 3.2.4'!$N484=Basisblatt!$A512)=TRUE,"ja","nein"),"")</f>
        <v/>
      </c>
      <c r="Q484" s="157"/>
      <c r="R484" s="102" t="str">
        <f t="shared" si="7"/>
        <v>x2</v>
      </c>
      <c r="S484" s="53"/>
      <c r="T484" s="40"/>
      <c r="U484" s="139" t="str">
        <f>IF(AND($R484="x1",$K484=Basisblatt!$A$85),VLOOKUP('EMob_Segmente 3.2.5_3.2.6'!$F484,Basisblatt!$A$2:$B$5,2,FALSE),"")</f>
        <v/>
      </c>
    </row>
    <row r="485" spans="1:21" ht="15.75" thickBot="1" x14ac:dyDescent="0.3">
      <c r="A485" s="121" t="str">
        <f>IF($R485="x2","",IF($R485="x1",IF(OR($K485=Basisblatt!$A$84,$P485="ja"),"ja","nein"),"N/A"))</f>
        <v/>
      </c>
      <c r="B485" s="40"/>
      <c r="C485" s="79"/>
      <c r="D485" s="80"/>
      <c r="E485" s="80"/>
      <c r="F485" s="81"/>
      <c r="G485" s="81"/>
      <c r="H485" s="81"/>
      <c r="I485" s="92"/>
      <c r="J485" s="43"/>
      <c r="K485" s="106" t="str">
        <f>IF($R485="x1",IF($I485=Basisblatt!$A$60,Basisblatt!$A$85,Basisblatt!$A$84),"")</f>
        <v/>
      </c>
      <c r="L485" s="81"/>
      <c r="M485" s="81"/>
      <c r="N485" s="83"/>
      <c r="O485" s="43"/>
      <c r="P485" s="106" t="str">
        <f>IF(AND($R485="x1",$K485=Basisblatt!$A$85),IF(OR($L485=Basisblatt!$A$38,AND('Modernisierung 3.2.4'!$M485&lt;&gt;"",'Modernisierung 3.2.4'!$M485&lt;='Modernisierung 3.2.4'!$U485),'Modernisierung 3.2.4'!$N485=Basisblatt!$A513)=TRUE,"ja","nein"),"")</f>
        <v/>
      </c>
      <c r="Q485" s="157"/>
      <c r="R485" s="102" t="str">
        <f t="shared" si="7"/>
        <v>x2</v>
      </c>
      <c r="S485" s="53"/>
      <c r="T485" s="40"/>
      <c r="U485" s="139" t="str">
        <f>IF(AND($R485="x1",$K485=Basisblatt!$A$85),VLOOKUP('EMob_Segmente 3.2.5_3.2.6'!$F485,Basisblatt!$A$2:$B$5,2,FALSE),"")</f>
        <v/>
      </c>
    </row>
    <row r="486" spans="1:21" ht="15.75" thickBot="1" x14ac:dyDescent="0.3">
      <c r="A486" s="121" t="str">
        <f>IF($R486="x2","",IF($R486="x1",IF(OR($K486=Basisblatt!$A$84,$P486="ja"),"ja","nein"),"N/A"))</f>
        <v/>
      </c>
      <c r="B486" s="40"/>
      <c r="C486" s="79"/>
      <c r="D486" s="80"/>
      <c r="E486" s="80"/>
      <c r="F486" s="81"/>
      <c r="G486" s="81"/>
      <c r="H486" s="81"/>
      <c r="I486" s="92"/>
      <c r="J486" s="43"/>
      <c r="K486" s="106" t="str">
        <f>IF($R486="x1",IF($I486=Basisblatt!$A$60,Basisblatt!$A$85,Basisblatt!$A$84),"")</f>
        <v/>
      </c>
      <c r="L486" s="81"/>
      <c r="M486" s="81"/>
      <c r="N486" s="83"/>
      <c r="O486" s="43"/>
      <c r="P486" s="106" t="str">
        <f>IF(AND($R486="x1",$K486=Basisblatt!$A$85),IF(OR($L486=Basisblatt!$A$38,AND('Modernisierung 3.2.4'!$M486&lt;&gt;"",'Modernisierung 3.2.4'!$M486&lt;='Modernisierung 3.2.4'!$U486),'Modernisierung 3.2.4'!$N486=Basisblatt!$A514)=TRUE,"ja","nein"),"")</f>
        <v/>
      </c>
      <c r="Q486" s="157"/>
      <c r="R486" s="102" t="str">
        <f t="shared" si="7"/>
        <v>x2</v>
      </c>
      <c r="S486" s="53"/>
      <c r="T486" s="40"/>
      <c r="U486" s="139" t="str">
        <f>IF(AND($R486="x1",$K486=Basisblatt!$A$85),VLOOKUP('EMob_Segmente 3.2.5_3.2.6'!$F486,Basisblatt!$A$2:$B$5,2,FALSE),"")</f>
        <v/>
      </c>
    </row>
    <row r="487" spans="1:21" ht="15.75" thickBot="1" x14ac:dyDescent="0.3">
      <c r="A487" s="121" t="str">
        <f>IF($R487="x2","",IF($R487="x1",IF(OR($K487=Basisblatt!$A$84,$P487="ja"),"ja","nein"),"N/A"))</f>
        <v/>
      </c>
      <c r="B487" s="40"/>
      <c r="C487" s="79"/>
      <c r="D487" s="80"/>
      <c r="E487" s="80"/>
      <c r="F487" s="81"/>
      <c r="G487" s="81"/>
      <c r="H487" s="81"/>
      <c r="I487" s="92"/>
      <c r="J487" s="43"/>
      <c r="K487" s="106" t="str">
        <f>IF($R487="x1",IF($I487=Basisblatt!$A$60,Basisblatt!$A$85,Basisblatt!$A$84),"")</f>
        <v/>
      </c>
      <c r="L487" s="81"/>
      <c r="M487" s="81"/>
      <c r="N487" s="83"/>
      <c r="O487" s="43"/>
      <c r="P487" s="106" t="str">
        <f>IF(AND($R487="x1",$K487=Basisblatt!$A$85),IF(OR($L487=Basisblatt!$A$38,AND('Modernisierung 3.2.4'!$M487&lt;&gt;"",'Modernisierung 3.2.4'!$M487&lt;='Modernisierung 3.2.4'!$U487),'Modernisierung 3.2.4'!$N487=Basisblatt!$A515)=TRUE,"ja","nein"),"")</f>
        <v/>
      </c>
      <c r="Q487" s="157"/>
      <c r="R487" s="102" t="str">
        <f t="shared" si="7"/>
        <v>x2</v>
      </c>
      <c r="S487" s="53"/>
      <c r="T487" s="40"/>
      <c r="U487" s="139" t="str">
        <f>IF(AND($R487="x1",$K487=Basisblatt!$A$85),VLOOKUP('EMob_Segmente 3.2.5_3.2.6'!$F487,Basisblatt!$A$2:$B$5,2,FALSE),"")</f>
        <v/>
      </c>
    </row>
    <row r="488" spans="1:21" ht="15.75" thickBot="1" x14ac:dyDescent="0.3">
      <c r="A488" s="121" t="str">
        <f>IF($R488="x2","",IF($R488="x1",IF(OR($K488=Basisblatt!$A$84,$P488="ja"),"ja","nein"),"N/A"))</f>
        <v/>
      </c>
      <c r="B488" s="40"/>
      <c r="C488" s="79"/>
      <c r="D488" s="80"/>
      <c r="E488" s="80"/>
      <c r="F488" s="81"/>
      <c r="G488" s="81"/>
      <c r="H488" s="81"/>
      <c r="I488" s="92"/>
      <c r="J488" s="43"/>
      <c r="K488" s="106" t="str">
        <f>IF($R488="x1",IF($I488=Basisblatt!$A$60,Basisblatt!$A$85,Basisblatt!$A$84),"")</f>
        <v/>
      </c>
      <c r="L488" s="81"/>
      <c r="M488" s="81"/>
      <c r="N488" s="83"/>
      <c r="O488" s="43"/>
      <c r="P488" s="106" t="str">
        <f>IF(AND($R488="x1",$K488=Basisblatt!$A$85),IF(OR($L488=Basisblatt!$A$38,AND('Modernisierung 3.2.4'!$M488&lt;&gt;"",'Modernisierung 3.2.4'!$M488&lt;='Modernisierung 3.2.4'!$U488),'Modernisierung 3.2.4'!$N488=Basisblatt!$A516)=TRUE,"ja","nein"),"")</f>
        <v/>
      </c>
      <c r="Q488" s="157"/>
      <c r="R488" s="102" t="str">
        <f t="shared" si="7"/>
        <v>x2</v>
      </c>
      <c r="S488" s="53"/>
      <c r="T488" s="40"/>
      <c r="U488" s="139" t="str">
        <f>IF(AND($R488="x1",$K488=Basisblatt!$A$85),VLOOKUP('EMob_Segmente 3.2.5_3.2.6'!$F488,Basisblatt!$A$2:$B$5,2,FALSE),"")</f>
        <v/>
      </c>
    </row>
    <row r="489" spans="1:21" ht="15.75" thickBot="1" x14ac:dyDescent="0.3">
      <c r="A489" s="121" t="str">
        <f>IF($R489="x2","",IF($R489="x1",IF(OR($K489=Basisblatt!$A$84,$P489="ja"),"ja","nein"),"N/A"))</f>
        <v/>
      </c>
      <c r="B489" s="40"/>
      <c r="C489" s="79"/>
      <c r="D489" s="80"/>
      <c r="E489" s="80"/>
      <c r="F489" s="81"/>
      <c r="G489" s="81"/>
      <c r="H489" s="81"/>
      <c r="I489" s="92"/>
      <c r="J489" s="43"/>
      <c r="K489" s="106" t="str">
        <f>IF($R489="x1",IF($I489=Basisblatt!$A$60,Basisblatt!$A$85,Basisblatt!$A$84),"")</f>
        <v/>
      </c>
      <c r="L489" s="81"/>
      <c r="M489" s="81"/>
      <c r="N489" s="83"/>
      <c r="O489" s="43"/>
      <c r="P489" s="106" t="str">
        <f>IF(AND($R489="x1",$K489=Basisblatt!$A$85),IF(OR($L489=Basisblatt!$A$38,AND('Modernisierung 3.2.4'!$M489&lt;&gt;"",'Modernisierung 3.2.4'!$M489&lt;='Modernisierung 3.2.4'!$U489),'Modernisierung 3.2.4'!$N489=Basisblatt!$A517)=TRUE,"ja","nein"),"")</f>
        <v/>
      </c>
      <c r="Q489" s="157"/>
      <c r="R489" s="102" t="str">
        <f t="shared" si="7"/>
        <v>x2</v>
      </c>
      <c r="S489" s="53"/>
      <c r="T489" s="40"/>
      <c r="U489" s="139" t="str">
        <f>IF(AND($R489="x1",$K489=Basisblatt!$A$85),VLOOKUP('EMob_Segmente 3.2.5_3.2.6'!$F489,Basisblatt!$A$2:$B$5,2,FALSE),"")</f>
        <v/>
      </c>
    </row>
    <row r="490" spans="1:21" ht="15.75" thickBot="1" x14ac:dyDescent="0.3">
      <c r="A490" s="121" t="str">
        <f>IF($R490="x2","",IF($R490="x1",IF(OR($K490=Basisblatt!$A$84,$P490="ja"),"ja","nein"),"N/A"))</f>
        <v/>
      </c>
      <c r="B490" s="40"/>
      <c r="C490" s="79"/>
      <c r="D490" s="80"/>
      <c r="E490" s="80"/>
      <c r="F490" s="81"/>
      <c r="G490" s="81"/>
      <c r="H490" s="81"/>
      <c r="I490" s="92"/>
      <c r="J490" s="43"/>
      <c r="K490" s="106" t="str">
        <f>IF($R490="x1",IF($I490=Basisblatt!$A$60,Basisblatt!$A$85,Basisblatt!$A$84),"")</f>
        <v/>
      </c>
      <c r="L490" s="81"/>
      <c r="M490" s="81"/>
      <c r="N490" s="83"/>
      <c r="O490" s="43"/>
      <c r="P490" s="106" t="str">
        <f>IF(AND($R490="x1",$K490=Basisblatt!$A$85),IF(OR($L490=Basisblatt!$A$38,AND('Modernisierung 3.2.4'!$M490&lt;&gt;"",'Modernisierung 3.2.4'!$M490&lt;='Modernisierung 3.2.4'!$U490),'Modernisierung 3.2.4'!$N490=Basisblatt!$A518)=TRUE,"ja","nein"),"")</f>
        <v/>
      </c>
      <c r="Q490" s="157"/>
      <c r="R490" s="102" t="str">
        <f t="shared" si="7"/>
        <v>x2</v>
      </c>
      <c r="S490" s="53"/>
      <c r="T490" s="40"/>
      <c r="U490" s="139" t="str">
        <f>IF(AND($R490="x1",$K490=Basisblatt!$A$85),VLOOKUP('EMob_Segmente 3.2.5_3.2.6'!$F490,Basisblatt!$A$2:$B$5,2,FALSE),"")</f>
        <v/>
      </c>
    </row>
    <row r="491" spans="1:21" ht="15.75" thickBot="1" x14ac:dyDescent="0.3">
      <c r="A491" s="121" t="str">
        <f>IF($R491="x2","",IF($R491="x1",IF(OR($K491=Basisblatt!$A$84,$P491="ja"),"ja","nein"),"N/A"))</f>
        <v/>
      </c>
      <c r="B491" s="40"/>
      <c r="C491" s="79"/>
      <c r="D491" s="80"/>
      <c r="E491" s="80"/>
      <c r="F491" s="81"/>
      <c r="G491" s="81"/>
      <c r="H491" s="81"/>
      <c r="I491" s="92"/>
      <c r="J491" s="43"/>
      <c r="K491" s="106" t="str">
        <f>IF($R491="x1",IF($I491=Basisblatt!$A$60,Basisblatt!$A$85,Basisblatt!$A$84),"")</f>
        <v/>
      </c>
      <c r="L491" s="81"/>
      <c r="M491" s="81"/>
      <c r="N491" s="83"/>
      <c r="O491" s="43"/>
      <c r="P491" s="106" t="str">
        <f>IF(AND($R491="x1",$K491=Basisblatt!$A$85),IF(OR($L491=Basisblatt!$A$38,AND('Modernisierung 3.2.4'!$M491&lt;&gt;"",'Modernisierung 3.2.4'!$M491&lt;='Modernisierung 3.2.4'!$U491),'Modernisierung 3.2.4'!$N491=Basisblatt!$A519)=TRUE,"ja","nein"),"")</f>
        <v/>
      </c>
      <c r="Q491" s="157"/>
      <c r="R491" s="102" t="str">
        <f t="shared" si="7"/>
        <v>x2</v>
      </c>
      <c r="S491" s="53"/>
      <c r="T491" s="40"/>
      <c r="U491" s="139" t="str">
        <f>IF(AND($R491="x1",$K491=Basisblatt!$A$85),VLOOKUP('EMob_Segmente 3.2.5_3.2.6'!$F491,Basisblatt!$A$2:$B$5,2,FALSE),"")</f>
        <v/>
      </c>
    </row>
    <row r="492" spans="1:21" ht="15.75" thickBot="1" x14ac:dyDescent="0.3">
      <c r="A492" s="121" t="str">
        <f>IF($R492="x2","",IF($R492="x1",IF(OR($K492=Basisblatt!$A$84,$P492="ja"),"ja","nein"),"N/A"))</f>
        <v/>
      </c>
      <c r="B492" s="40"/>
      <c r="C492" s="79"/>
      <c r="D492" s="80"/>
      <c r="E492" s="80"/>
      <c r="F492" s="81"/>
      <c r="G492" s="81"/>
      <c r="H492" s="81"/>
      <c r="I492" s="92"/>
      <c r="J492" s="43"/>
      <c r="K492" s="106" t="str">
        <f>IF($R492="x1",IF($I492=Basisblatt!$A$60,Basisblatt!$A$85,Basisblatt!$A$84),"")</f>
        <v/>
      </c>
      <c r="L492" s="81"/>
      <c r="M492" s="81"/>
      <c r="N492" s="83"/>
      <c r="O492" s="43"/>
      <c r="P492" s="106" t="str">
        <f>IF(AND($R492="x1",$K492=Basisblatt!$A$85),IF(OR($L492=Basisblatt!$A$38,AND('Modernisierung 3.2.4'!$M492&lt;&gt;"",'Modernisierung 3.2.4'!$M492&lt;='Modernisierung 3.2.4'!$U492),'Modernisierung 3.2.4'!$N492=Basisblatt!$A520)=TRUE,"ja","nein"),"")</f>
        <v/>
      </c>
      <c r="Q492" s="157"/>
      <c r="R492" s="102" t="str">
        <f t="shared" si="7"/>
        <v>x2</v>
      </c>
      <c r="S492" s="53"/>
      <c r="T492" s="40"/>
      <c r="U492" s="139" t="str">
        <f>IF(AND($R492="x1",$K492=Basisblatt!$A$85),VLOOKUP('EMob_Segmente 3.2.5_3.2.6'!$F492,Basisblatt!$A$2:$B$5,2,FALSE),"")</f>
        <v/>
      </c>
    </row>
    <row r="493" spans="1:21" ht="15.75" thickBot="1" x14ac:dyDescent="0.3">
      <c r="A493" s="121" t="str">
        <f>IF($R493="x2","",IF($R493="x1",IF(OR($K493=Basisblatt!$A$84,$P493="ja"),"ja","nein"),"N/A"))</f>
        <v/>
      </c>
      <c r="B493" s="40"/>
      <c r="C493" s="79"/>
      <c r="D493" s="80"/>
      <c r="E493" s="80"/>
      <c r="F493" s="81"/>
      <c r="G493" s="81"/>
      <c r="H493" s="81"/>
      <c r="I493" s="92"/>
      <c r="J493" s="43"/>
      <c r="K493" s="106" t="str">
        <f>IF($R493="x1",IF($I493=Basisblatt!$A$60,Basisblatt!$A$85,Basisblatt!$A$84),"")</f>
        <v/>
      </c>
      <c r="L493" s="81"/>
      <c r="M493" s="81"/>
      <c r="N493" s="83"/>
      <c r="O493" s="43"/>
      <c r="P493" s="106" t="str">
        <f>IF(AND($R493="x1",$K493=Basisblatt!$A$85),IF(OR($L493=Basisblatt!$A$38,AND('Modernisierung 3.2.4'!$M493&lt;&gt;"",'Modernisierung 3.2.4'!$M493&lt;='Modernisierung 3.2.4'!$U493),'Modernisierung 3.2.4'!$N493=Basisblatt!$A521)=TRUE,"ja","nein"),"")</f>
        <v/>
      </c>
      <c r="Q493" s="157"/>
      <c r="R493" s="102" t="str">
        <f t="shared" si="7"/>
        <v>x2</v>
      </c>
      <c r="S493" s="53"/>
      <c r="T493" s="40"/>
      <c r="U493" s="139" t="str">
        <f>IF(AND($R493="x1",$K493=Basisblatt!$A$85),VLOOKUP('EMob_Segmente 3.2.5_3.2.6'!$F493,Basisblatt!$A$2:$B$5,2,FALSE),"")</f>
        <v/>
      </c>
    </row>
    <row r="494" spans="1:21" ht="15.75" thickBot="1" x14ac:dyDescent="0.3">
      <c r="A494" s="121" t="str">
        <f>IF($R494="x2","",IF($R494="x1",IF(OR($K494=Basisblatt!$A$84,$P494="ja"),"ja","nein"),"N/A"))</f>
        <v/>
      </c>
      <c r="B494" s="40"/>
      <c r="C494" s="79"/>
      <c r="D494" s="80"/>
      <c r="E494" s="80"/>
      <c r="F494" s="81"/>
      <c r="G494" s="81"/>
      <c r="H494" s="81"/>
      <c r="I494" s="92"/>
      <c r="J494" s="43"/>
      <c r="K494" s="106" t="str">
        <f>IF($R494="x1",IF($I494=Basisblatt!$A$60,Basisblatt!$A$85,Basisblatt!$A$84),"")</f>
        <v/>
      </c>
      <c r="L494" s="81"/>
      <c r="M494" s="81"/>
      <c r="N494" s="83"/>
      <c r="O494" s="43"/>
      <c r="P494" s="106" t="str">
        <f>IF(AND($R494="x1",$K494=Basisblatt!$A$85),IF(OR($L494=Basisblatt!$A$38,AND('Modernisierung 3.2.4'!$M494&lt;&gt;"",'Modernisierung 3.2.4'!$M494&lt;='Modernisierung 3.2.4'!$U494),'Modernisierung 3.2.4'!$N494=Basisblatt!$A522)=TRUE,"ja","nein"),"")</f>
        <v/>
      </c>
      <c r="Q494" s="157"/>
      <c r="R494" s="102" t="str">
        <f t="shared" si="7"/>
        <v>x2</v>
      </c>
      <c r="S494" s="53"/>
      <c r="T494" s="40"/>
      <c r="U494" s="139" t="str">
        <f>IF(AND($R494="x1",$K494=Basisblatt!$A$85),VLOOKUP('EMob_Segmente 3.2.5_3.2.6'!$F494,Basisblatt!$A$2:$B$5,2,FALSE),"")</f>
        <v/>
      </c>
    </row>
    <row r="495" spans="1:21" ht="15.75" thickBot="1" x14ac:dyDescent="0.3">
      <c r="A495" s="121" t="str">
        <f>IF($R495="x2","",IF($R495="x1",IF(OR($K495=Basisblatt!$A$84,$P495="ja"),"ja","nein"),"N/A"))</f>
        <v/>
      </c>
      <c r="B495" s="40"/>
      <c r="C495" s="79"/>
      <c r="D495" s="80"/>
      <c r="E495" s="80"/>
      <c r="F495" s="81"/>
      <c r="G495" s="81"/>
      <c r="H495" s="81"/>
      <c r="I495" s="92"/>
      <c r="J495" s="43"/>
      <c r="K495" s="106" t="str">
        <f>IF($R495="x1",IF($I495=Basisblatt!$A$60,Basisblatt!$A$85,Basisblatt!$A$84),"")</f>
        <v/>
      </c>
      <c r="L495" s="81"/>
      <c r="M495" s="81"/>
      <c r="N495" s="83"/>
      <c r="O495" s="43"/>
      <c r="P495" s="106" t="str">
        <f>IF(AND($R495="x1",$K495=Basisblatt!$A$85),IF(OR($L495=Basisblatt!$A$38,AND('Modernisierung 3.2.4'!$M495&lt;&gt;"",'Modernisierung 3.2.4'!$M495&lt;='Modernisierung 3.2.4'!$U495),'Modernisierung 3.2.4'!$N495=Basisblatt!$A523)=TRUE,"ja","nein"),"")</f>
        <v/>
      </c>
      <c r="Q495" s="157"/>
      <c r="R495" s="102" t="str">
        <f t="shared" si="7"/>
        <v>x2</v>
      </c>
      <c r="S495" s="53"/>
      <c r="T495" s="40"/>
      <c r="U495" s="139" t="str">
        <f>IF(AND($R495="x1",$K495=Basisblatt!$A$85),VLOOKUP('EMob_Segmente 3.2.5_3.2.6'!$F495,Basisblatt!$A$2:$B$5,2,FALSE),"")</f>
        <v/>
      </c>
    </row>
    <row r="496" spans="1:21" ht="15.75" thickBot="1" x14ac:dyDescent="0.3">
      <c r="A496" s="121" t="str">
        <f>IF($R496="x2","",IF($R496="x1",IF(OR($K496=Basisblatt!$A$84,$P496="ja"),"ja","nein"),"N/A"))</f>
        <v/>
      </c>
      <c r="B496" s="40"/>
      <c r="C496" s="79"/>
      <c r="D496" s="80"/>
      <c r="E496" s="80"/>
      <c r="F496" s="81"/>
      <c r="G496" s="81"/>
      <c r="H496" s="81"/>
      <c r="I496" s="92"/>
      <c r="J496" s="43"/>
      <c r="K496" s="106" t="str">
        <f>IF($R496="x1",IF($I496=Basisblatt!$A$60,Basisblatt!$A$85,Basisblatt!$A$84),"")</f>
        <v/>
      </c>
      <c r="L496" s="81"/>
      <c r="M496" s="81"/>
      <c r="N496" s="83"/>
      <c r="O496" s="43"/>
      <c r="P496" s="106" t="str">
        <f>IF(AND($R496="x1",$K496=Basisblatt!$A$85),IF(OR($L496=Basisblatt!$A$38,AND('Modernisierung 3.2.4'!$M496&lt;&gt;"",'Modernisierung 3.2.4'!$M496&lt;='Modernisierung 3.2.4'!$U496),'Modernisierung 3.2.4'!$N496=Basisblatt!$A524)=TRUE,"ja","nein"),"")</f>
        <v/>
      </c>
      <c r="Q496" s="157"/>
      <c r="R496" s="102" t="str">
        <f t="shared" si="7"/>
        <v>x2</v>
      </c>
      <c r="S496" s="53"/>
      <c r="T496" s="40"/>
      <c r="U496" s="139" t="str">
        <f>IF(AND($R496="x1",$K496=Basisblatt!$A$85),VLOOKUP('EMob_Segmente 3.2.5_3.2.6'!$F496,Basisblatt!$A$2:$B$5,2,FALSE),"")</f>
        <v/>
      </c>
    </row>
    <row r="497" spans="1:21" ht="15.75" thickBot="1" x14ac:dyDescent="0.3">
      <c r="A497" s="121" t="str">
        <f>IF($R497="x2","",IF($R497="x1",IF(OR($K497=Basisblatt!$A$84,$P497="ja"),"ja","nein"),"N/A"))</f>
        <v/>
      </c>
      <c r="B497" s="40"/>
      <c r="C497" s="79"/>
      <c r="D497" s="80"/>
      <c r="E497" s="80"/>
      <c r="F497" s="81"/>
      <c r="G497" s="81"/>
      <c r="H497" s="81"/>
      <c r="I497" s="92"/>
      <c r="J497" s="43"/>
      <c r="K497" s="106" t="str">
        <f>IF($R497="x1",IF($I497=Basisblatt!$A$60,Basisblatt!$A$85,Basisblatt!$A$84),"")</f>
        <v/>
      </c>
      <c r="L497" s="81"/>
      <c r="M497" s="81"/>
      <c r="N497" s="83"/>
      <c r="O497" s="43"/>
      <c r="P497" s="106" t="str">
        <f>IF(AND($R497="x1",$K497=Basisblatt!$A$85),IF(OR($L497=Basisblatt!$A$38,AND('Modernisierung 3.2.4'!$M497&lt;&gt;"",'Modernisierung 3.2.4'!$M497&lt;='Modernisierung 3.2.4'!$U497),'Modernisierung 3.2.4'!$N497=Basisblatt!$A525)=TRUE,"ja","nein"),"")</f>
        <v/>
      </c>
      <c r="Q497" s="157"/>
      <c r="R497" s="102" t="str">
        <f t="shared" si="7"/>
        <v>x2</v>
      </c>
      <c r="S497" s="53"/>
      <c r="T497" s="40"/>
      <c r="U497" s="139" t="str">
        <f>IF(AND($R497="x1",$K497=Basisblatt!$A$85),VLOOKUP('EMob_Segmente 3.2.5_3.2.6'!$F497,Basisblatt!$A$2:$B$5,2,FALSE),"")</f>
        <v/>
      </c>
    </row>
    <row r="498" spans="1:21" ht="15.75" thickBot="1" x14ac:dyDescent="0.3">
      <c r="A498" s="121" t="str">
        <f>IF($R498="x2","",IF($R498="x1",IF(OR($K498=Basisblatt!$A$84,$P498="ja"),"ja","nein"),"N/A"))</f>
        <v/>
      </c>
      <c r="B498" s="40"/>
      <c r="C498" s="79"/>
      <c r="D498" s="80"/>
      <c r="E498" s="80"/>
      <c r="F498" s="81"/>
      <c r="G498" s="81"/>
      <c r="H498" s="81"/>
      <c r="I498" s="92"/>
      <c r="J498" s="43"/>
      <c r="K498" s="106" t="str">
        <f>IF($R498="x1",IF($I498=Basisblatt!$A$60,Basisblatt!$A$85,Basisblatt!$A$84),"")</f>
        <v/>
      </c>
      <c r="L498" s="81"/>
      <c r="M498" s="81"/>
      <c r="N498" s="83"/>
      <c r="O498" s="43"/>
      <c r="P498" s="106" t="str">
        <f>IF(AND($R498="x1",$K498=Basisblatt!$A$85),IF(OR($L498=Basisblatt!$A$38,AND('Modernisierung 3.2.4'!$M498&lt;&gt;"",'Modernisierung 3.2.4'!$M498&lt;='Modernisierung 3.2.4'!$U498),'Modernisierung 3.2.4'!$N498=Basisblatt!$A526)=TRUE,"ja","nein"),"")</f>
        <v/>
      </c>
      <c r="Q498" s="157"/>
      <c r="R498" s="102" t="str">
        <f t="shared" si="7"/>
        <v>x2</v>
      </c>
      <c r="S498" s="53"/>
      <c r="T498" s="40"/>
      <c r="U498" s="139" t="str">
        <f>IF(AND($R498="x1",$K498=Basisblatt!$A$85),VLOOKUP('EMob_Segmente 3.2.5_3.2.6'!$F498,Basisblatt!$A$2:$B$5,2,FALSE),"")</f>
        <v/>
      </c>
    </row>
    <row r="499" spans="1:21" ht="15.75" thickBot="1" x14ac:dyDescent="0.3">
      <c r="A499" s="121" t="str">
        <f>IF($R499="x2","",IF($R499="x1",IF(OR($K499=Basisblatt!$A$84,$P499="ja"),"ja","nein"),"N/A"))</f>
        <v/>
      </c>
      <c r="B499" s="40"/>
      <c r="C499" s="79"/>
      <c r="D499" s="80"/>
      <c r="E499" s="80"/>
      <c r="F499" s="81"/>
      <c r="G499" s="81"/>
      <c r="H499" s="81"/>
      <c r="I499" s="92"/>
      <c r="J499" s="43"/>
      <c r="K499" s="106" t="str">
        <f>IF($R499="x1",IF($I499=Basisblatt!$A$60,Basisblatt!$A$85,Basisblatt!$A$84),"")</f>
        <v/>
      </c>
      <c r="L499" s="81"/>
      <c r="M499" s="81"/>
      <c r="N499" s="83"/>
      <c r="O499" s="43"/>
      <c r="P499" s="106" t="str">
        <f>IF(AND($R499="x1",$K499=Basisblatt!$A$85),IF(OR($L499=Basisblatt!$A$38,AND('Modernisierung 3.2.4'!$M499&lt;&gt;"",'Modernisierung 3.2.4'!$M499&lt;='Modernisierung 3.2.4'!$U499),'Modernisierung 3.2.4'!$N499=Basisblatt!$A527)=TRUE,"ja","nein"),"")</f>
        <v/>
      </c>
      <c r="Q499" s="157"/>
      <c r="R499" s="102" t="str">
        <f t="shared" si="7"/>
        <v>x2</v>
      </c>
      <c r="S499" s="53"/>
      <c r="T499" s="40"/>
      <c r="U499" s="139" t="str">
        <f>IF(AND($R499="x1",$K499=Basisblatt!$A$85),VLOOKUP('EMob_Segmente 3.2.5_3.2.6'!$F499,Basisblatt!$A$2:$B$5,2,FALSE),"")</f>
        <v/>
      </c>
    </row>
    <row r="500" spans="1:21" ht="15.75" thickBot="1" x14ac:dyDescent="0.3">
      <c r="A500" s="121" t="str">
        <f>IF($R500="x2","",IF($R500="x1",IF(OR($K500=Basisblatt!$A$84,$P500="ja"),"ja","nein"),"N/A"))</f>
        <v/>
      </c>
      <c r="B500" s="40"/>
      <c r="C500" s="79"/>
      <c r="D500" s="80"/>
      <c r="E500" s="80"/>
      <c r="F500" s="81"/>
      <c r="G500" s="81"/>
      <c r="H500" s="81"/>
      <c r="I500" s="92"/>
      <c r="J500" s="43"/>
      <c r="K500" s="106" t="str">
        <f>IF($R500="x1",IF($I500=Basisblatt!$A$60,Basisblatt!$A$85,Basisblatt!$A$84),"")</f>
        <v/>
      </c>
      <c r="L500" s="81"/>
      <c r="M500" s="81"/>
      <c r="N500" s="83"/>
      <c r="O500" s="43"/>
      <c r="P500" s="106" t="str">
        <f>IF(AND($R500="x1",$K500=Basisblatt!$A$85),IF(OR($L500=Basisblatt!$A$38,AND('Modernisierung 3.2.4'!$M500&lt;&gt;"",'Modernisierung 3.2.4'!$M500&lt;='Modernisierung 3.2.4'!$U500),'Modernisierung 3.2.4'!$N500=Basisblatt!$A528)=TRUE,"ja","nein"),"")</f>
        <v/>
      </c>
      <c r="Q500" s="157"/>
      <c r="R500" s="102" t="str">
        <f t="shared" si="7"/>
        <v>x2</v>
      </c>
      <c r="S500" s="53"/>
      <c r="T500" s="40"/>
      <c r="U500" s="139" t="str">
        <f>IF(AND($R500="x1",$K500=Basisblatt!$A$85),VLOOKUP('EMob_Segmente 3.2.5_3.2.6'!$F500,Basisblatt!$A$2:$B$5,2,FALSE),"")</f>
        <v/>
      </c>
    </row>
    <row r="501" spans="1:21" ht="15.75" thickBot="1" x14ac:dyDescent="0.3">
      <c r="A501" s="121" t="str">
        <f>IF($R501="x2","",IF($R501="x1",IF(OR($K501=Basisblatt!$A$84,$P501="ja"),"ja","nein"),"N/A"))</f>
        <v/>
      </c>
      <c r="B501" s="40"/>
      <c r="C501" s="79"/>
      <c r="D501" s="80"/>
      <c r="E501" s="80"/>
      <c r="F501" s="81"/>
      <c r="G501" s="81"/>
      <c r="H501" s="81"/>
      <c r="I501" s="92"/>
      <c r="J501" s="43"/>
      <c r="K501" s="106" t="str">
        <f>IF($R501="x1",IF($I501=Basisblatt!$A$60,Basisblatt!$A$85,Basisblatt!$A$84),"")</f>
        <v/>
      </c>
      <c r="L501" s="81"/>
      <c r="M501" s="81"/>
      <c r="N501" s="83"/>
      <c r="O501" s="43"/>
      <c r="P501" s="106" t="str">
        <f>IF(AND($R501="x1",$K501=Basisblatt!$A$85),IF(OR($L501=Basisblatt!$A$38,AND('Modernisierung 3.2.4'!$M501&lt;&gt;"",'Modernisierung 3.2.4'!$M501&lt;='Modernisierung 3.2.4'!$U501),'Modernisierung 3.2.4'!$N501=Basisblatt!$A529)=TRUE,"ja","nein"),"")</f>
        <v/>
      </c>
      <c r="Q501" s="157"/>
      <c r="R501" s="102" t="str">
        <f t="shared" si="7"/>
        <v>x2</v>
      </c>
      <c r="S501" s="53"/>
      <c r="T501" s="40"/>
      <c r="U501" s="139" t="str">
        <f>IF(AND($R501="x1",$K501=Basisblatt!$A$85),VLOOKUP('EMob_Segmente 3.2.5_3.2.6'!$F501,Basisblatt!$A$2:$B$5,2,FALSE),"")</f>
        <v/>
      </c>
    </row>
    <row r="502" spans="1:21" ht="15.75" thickBot="1" x14ac:dyDescent="0.3">
      <c r="A502" s="121" t="str">
        <f>IF($R502="x2","",IF($R502="x1",IF(OR($K502=Basisblatt!$A$84,$P502="ja"),"ja","nein"),"N/A"))</f>
        <v/>
      </c>
      <c r="B502" s="40"/>
      <c r="C502" s="79"/>
      <c r="D502" s="80"/>
      <c r="E502" s="80"/>
      <c r="F502" s="81"/>
      <c r="G502" s="81"/>
      <c r="H502" s="81"/>
      <c r="I502" s="92"/>
      <c r="J502" s="43"/>
      <c r="K502" s="106" t="str">
        <f>IF($R502="x1",IF($I502=Basisblatt!$A$60,Basisblatt!$A$85,Basisblatt!$A$84),"")</f>
        <v/>
      </c>
      <c r="L502" s="81"/>
      <c r="M502" s="81"/>
      <c r="N502" s="83"/>
      <c r="O502" s="43"/>
      <c r="P502" s="106" t="str">
        <f>IF(AND($R502="x1",$K502=Basisblatt!$A$85),IF(OR($L502=Basisblatt!$A$38,AND('Modernisierung 3.2.4'!$M502&lt;&gt;"",'Modernisierung 3.2.4'!$M502&lt;='Modernisierung 3.2.4'!$U502),'Modernisierung 3.2.4'!$N502=Basisblatt!$A530)=TRUE,"ja","nein"),"")</f>
        <v/>
      </c>
      <c r="Q502" s="157"/>
      <c r="R502" s="102" t="str">
        <f t="shared" si="7"/>
        <v>x2</v>
      </c>
      <c r="S502" s="53"/>
      <c r="T502" s="40"/>
      <c r="U502" s="139" t="str">
        <f>IF(AND($R502="x1",$K502=Basisblatt!$A$85),VLOOKUP('EMob_Segmente 3.2.5_3.2.6'!$F502,Basisblatt!$A$2:$B$5,2,FALSE),"")</f>
        <v/>
      </c>
    </row>
    <row r="503" spans="1:21" ht="15.75" thickBot="1" x14ac:dyDescent="0.3">
      <c r="A503" s="121" t="str">
        <f>IF($R503="x2","",IF($R503="x1",IF(OR($K503=Basisblatt!$A$84,$P503="ja"),"ja","nein"),"N/A"))</f>
        <v/>
      </c>
      <c r="B503" s="40"/>
      <c r="C503" s="79"/>
      <c r="D503" s="80"/>
      <c r="E503" s="80"/>
      <c r="F503" s="81"/>
      <c r="G503" s="81"/>
      <c r="H503" s="81"/>
      <c r="I503" s="92"/>
      <c r="J503" s="43"/>
      <c r="K503" s="106" t="str">
        <f>IF($R503="x1",IF($I503=Basisblatt!$A$60,Basisblatt!$A$85,Basisblatt!$A$84),"")</f>
        <v/>
      </c>
      <c r="L503" s="81"/>
      <c r="M503" s="81"/>
      <c r="N503" s="83"/>
      <c r="O503" s="43"/>
      <c r="P503" s="106" t="str">
        <f>IF(AND($R503="x1",$K503=Basisblatt!$A$85),IF(OR($L503=Basisblatt!$A$38,AND('Modernisierung 3.2.4'!$M503&lt;&gt;"",'Modernisierung 3.2.4'!$M503&lt;='Modernisierung 3.2.4'!$U503),'Modernisierung 3.2.4'!$N503=Basisblatt!$A531)=TRUE,"ja","nein"),"")</f>
        <v/>
      </c>
      <c r="Q503" s="157"/>
      <c r="R503" s="102" t="str">
        <f t="shared" si="7"/>
        <v>x2</v>
      </c>
      <c r="S503" s="53"/>
      <c r="T503" s="40"/>
      <c r="U503" s="139" t="str">
        <f>IF(AND($R503="x1",$K503=Basisblatt!$A$85),VLOOKUP('EMob_Segmente 3.2.5_3.2.6'!$F503,Basisblatt!$A$2:$B$5,2,FALSE),"")</f>
        <v/>
      </c>
    </row>
    <row r="504" spans="1:21" ht="15.75" thickBot="1" x14ac:dyDescent="0.3">
      <c r="A504" s="121" t="str">
        <f>IF($R504="x2","",IF($R504="x1",IF(OR($K504=Basisblatt!$A$84,$P504="ja"),"ja","nein"),"N/A"))</f>
        <v/>
      </c>
      <c r="B504" s="40"/>
      <c r="C504" s="79"/>
      <c r="D504" s="80"/>
      <c r="E504" s="80"/>
      <c r="F504" s="81"/>
      <c r="G504" s="81"/>
      <c r="H504" s="81"/>
      <c r="I504" s="92"/>
      <c r="J504" s="43"/>
      <c r="K504" s="106" t="str">
        <f>IF($R504="x1",IF($I504=Basisblatt!$A$60,Basisblatt!$A$85,Basisblatt!$A$84),"")</f>
        <v/>
      </c>
      <c r="L504" s="81"/>
      <c r="M504" s="81"/>
      <c r="N504" s="83"/>
      <c r="O504" s="43"/>
      <c r="P504" s="106" t="str">
        <f>IF(AND($R504="x1",$K504=Basisblatt!$A$85),IF(OR($L504=Basisblatt!$A$38,AND('Modernisierung 3.2.4'!$M504&lt;&gt;"",'Modernisierung 3.2.4'!$M504&lt;='Modernisierung 3.2.4'!$U504),'Modernisierung 3.2.4'!$N504=Basisblatt!$A532)=TRUE,"ja","nein"),"")</f>
        <v/>
      </c>
      <c r="Q504" s="157"/>
      <c r="R504" s="102" t="str">
        <f t="shared" si="7"/>
        <v>x2</v>
      </c>
      <c r="S504" s="53"/>
      <c r="T504" s="40"/>
      <c r="U504" s="139" t="str">
        <f>IF(AND($R504="x1",$K504=Basisblatt!$A$85),VLOOKUP('EMob_Segmente 3.2.5_3.2.6'!$F504,Basisblatt!$A$2:$B$5,2,FALSE),"")</f>
        <v/>
      </c>
    </row>
    <row r="505" spans="1:21" ht="15.75" thickBot="1" x14ac:dyDescent="0.3">
      <c r="A505" s="121" t="str">
        <f>IF($R505="x2","",IF($R505="x1",IF(OR($K505=Basisblatt!$A$84,$P505="ja"),"ja","nein"),"N/A"))</f>
        <v/>
      </c>
      <c r="B505" s="40"/>
      <c r="C505" s="79"/>
      <c r="D505" s="80"/>
      <c r="E505" s="80"/>
      <c r="F505" s="81"/>
      <c r="G505" s="81"/>
      <c r="H505" s="81"/>
      <c r="I505" s="92"/>
      <c r="J505" s="43"/>
      <c r="K505" s="106" t="str">
        <f>IF($R505="x1",IF($I505=Basisblatt!$A$60,Basisblatt!$A$85,Basisblatt!$A$84),"")</f>
        <v/>
      </c>
      <c r="L505" s="81"/>
      <c r="M505" s="81"/>
      <c r="N505" s="83"/>
      <c r="O505" s="43"/>
      <c r="P505" s="106" t="str">
        <f>IF(AND($R505="x1",$K505=Basisblatt!$A$85),IF(OR($L505=Basisblatt!$A$38,AND('Modernisierung 3.2.4'!$M505&lt;&gt;"",'Modernisierung 3.2.4'!$M505&lt;='Modernisierung 3.2.4'!$U505),'Modernisierung 3.2.4'!$N505=Basisblatt!$A533)=TRUE,"ja","nein"),"")</f>
        <v/>
      </c>
      <c r="Q505" s="157"/>
      <c r="R505" s="102" t="str">
        <f t="shared" si="7"/>
        <v>x2</v>
      </c>
      <c r="S505" s="53"/>
      <c r="T505" s="40"/>
      <c r="U505" s="139" t="str">
        <f>IF(AND($R505="x1",$K505=Basisblatt!$A$85),VLOOKUP('EMob_Segmente 3.2.5_3.2.6'!$F505,Basisblatt!$A$2:$B$5,2,FALSE),"")</f>
        <v/>
      </c>
    </row>
    <row r="506" spans="1:21" ht="15.75" thickBot="1" x14ac:dyDescent="0.3">
      <c r="A506" s="121" t="str">
        <f>IF($R506="x2","",IF($R506="x1",IF(OR($K506=Basisblatt!$A$84,$P506="ja"),"ja","nein"),"N/A"))</f>
        <v/>
      </c>
      <c r="B506" s="40"/>
      <c r="C506" s="79"/>
      <c r="D506" s="80"/>
      <c r="E506" s="80"/>
      <c r="F506" s="81"/>
      <c r="G506" s="81"/>
      <c r="H506" s="81"/>
      <c r="I506" s="92"/>
      <c r="J506" s="43"/>
      <c r="K506" s="106" t="str">
        <f>IF($R506="x1",IF($I506=Basisblatt!$A$60,Basisblatt!$A$85,Basisblatt!$A$84),"")</f>
        <v/>
      </c>
      <c r="L506" s="81"/>
      <c r="M506" s="81"/>
      <c r="N506" s="83"/>
      <c r="O506" s="43"/>
      <c r="P506" s="106" t="str">
        <f>IF(AND($R506="x1",$K506=Basisblatt!$A$85),IF(OR($L506=Basisblatt!$A$38,AND('Modernisierung 3.2.4'!$M506&lt;&gt;"",'Modernisierung 3.2.4'!$M506&lt;='Modernisierung 3.2.4'!$U506),'Modernisierung 3.2.4'!$N506=Basisblatt!$A534)=TRUE,"ja","nein"),"")</f>
        <v/>
      </c>
      <c r="Q506" s="157"/>
      <c r="R506" s="102" t="str">
        <f t="shared" si="7"/>
        <v>x2</v>
      </c>
      <c r="S506" s="53"/>
      <c r="T506" s="40"/>
      <c r="U506" s="139" t="str">
        <f>IF(AND($R506="x1",$K506=Basisblatt!$A$85),VLOOKUP('EMob_Segmente 3.2.5_3.2.6'!$F506,Basisblatt!$A$2:$B$5,2,FALSE),"")</f>
        <v/>
      </c>
    </row>
    <row r="507" spans="1:21" ht="15.75" thickBot="1" x14ac:dyDescent="0.3">
      <c r="A507" s="121" t="str">
        <f>IF($R507="x2","",IF($R507="x1",IF(OR($K507=Basisblatt!$A$84,$P507="ja"),"ja","nein"),"N/A"))</f>
        <v/>
      </c>
      <c r="B507" s="40"/>
      <c r="C507" s="79"/>
      <c r="D507" s="80"/>
      <c r="E507" s="80"/>
      <c r="F507" s="81"/>
      <c r="G507" s="81"/>
      <c r="H507" s="81"/>
      <c r="I507" s="92"/>
      <c r="J507" s="43"/>
      <c r="K507" s="106" t="str">
        <f>IF($R507="x1",IF($I507=Basisblatt!$A$60,Basisblatt!$A$85,Basisblatt!$A$84),"")</f>
        <v/>
      </c>
      <c r="L507" s="81"/>
      <c r="M507" s="81"/>
      <c r="N507" s="83"/>
      <c r="O507" s="43"/>
      <c r="P507" s="106" t="str">
        <f>IF(AND($R507="x1",$K507=Basisblatt!$A$85),IF(OR($L507=Basisblatt!$A$38,AND('Modernisierung 3.2.4'!$M507&lt;&gt;"",'Modernisierung 3.2.4'!$M507&lt;='Modernisierung 3.2.4'!$U507),'Modernisierung 3.2.4'!$N507=Basisblatt!$A535)=TRUE,"ja","nein"),"")</f>
        <v/>
      </c>
      <c r="Q507" s="157"/>
      <c r="R507" s="102" t="str">
        <f t="shared" si="7"/>
        <v>x2</v>
      </c>
      <c r="S507" s="53"/>
      <c r="T507" s="40"/>
      <c r="U507" s="139" t="str">
        <f>IF(AND($R507="x1",$K507=Basisblatt!$A$85),VLOOKUP('EMob_Segmente 3.2.5_3.2.6'!$F507,Basisblatt!$A$2:$B$5,2,FALSE),"")</f>
        <v/>
      </c>
    </row>
    <row r="508" spans="1:21" ht="15.75" thickBot="1" x14ac:dyDescent="0.3">
      <c r="A508" s="121" t="str">
        <f>IF($R508="x2","",IF($R508="x1",IF(OR($K508=Basisblatt!$A$84,$P508="ja"),"ja","nein"),"N/A"))</f>
        <v/>
      </c>
      <c r="B508" s="40"/>
      <c r="C508" s="79"/>
      <c r="D508" s="80"/>
      <c r="E508" s="80"/>
      <c r="F508" s="81"/>
      <c r="G508" s="81"/>
      <c r="H508" s="81"/>
      <c r="I508" s="92"/>
      <c r="J508" s="43"/>
      <c r="K508" s="106" t="str">
        <f>IF($R508="x1",IF($I508=Basisblatt!$A$60,Basisblatt!$A$85,Basisblatt!$A$84),"")</f>
        <v/>
      </c>
      <c r="L508" s="81"/>
      <c r="M508" s="81"/>
      <c r="N508" s="83"/>
      <c r="O508" s="43"/>
      <c r="P508" s="106" t="str">
        <f>IF(AND($R508="x1",$K508=Basisblatt!$A$85),IF(OR($L508=Basisblatt!$A$38,AND('Modernisierung 3.2.4'!$M508&lt;&gt;"",'Modernisierung 3.2.4'!$M508&lt;='Modernisierung 3.2.4'!$U508),'Modernisierung 3.2.4'!$N508=Basisblatt!$A536)=TRUE,"ja","nein"),"")</f>
        <v/>
      </c>
      <c r="Q508" s="157"/>
      <c r="R508" s="102" t="str">
        <f t="shared" si="7"/>
        <v>x2</v>
      </c>
      <c r="S508" s="53"/>
      <c r="T508" s="40"/>
      <c r="U508" s="139" t="str">
        <f>IF(AND($R508="x1",$K508=Basisblatt!$A$85),VLOOKUP('EMob_Segmente 3.2.5_3.2.6'!$F508,Basisblatt!$A$2:$B$5,2,FALSE),"")</f>
        <v/>
      </c>
    </row>
    <row r="509" spans="1:21" ht="15.75" thickBot="1" x14ac:dyDescent="0.3">
      <c r="A509" s="121" t="str">
        <f>IF($R509="x2","",IF($R509="x1",IF(OR($K509=Basisblatt!$A$84,$P509="ja"),"ja","nein"),"N/A"))</f>
        <v/>
      </c>
      <c r="B509" s="40"/>
      <c r="C509" s="79"/>
      <c r="D509" s="80"/>
      <c r="E509" s="80"/>
      <c r="F509" s="81"/>
      <c r="G509" s="81"/>
      <c r="H509" s="81"/>
      <c r="I509" s="92"/>
      <c r="J509" s="43"/>
      <c r="K509" s="106" t="str">
        <f>IF($R509="x1",IF($I509=Basisblatt!$A$60,Basisblatt!$A$85,Basisblatt!$A$84),"")</f>
        <v/>
      </c>
      <c r="L509" s="81"/>
      <c r="M509" s="81"/>
      <c r="N509" s="83"/>
      <c r="O509" s="43"/>
      <c r="P509" s="106" t="str">
        <f>IF(AND($R509="x1",$K509=Basisblatt!$A$85),IF(OR($L509=Basisblatt!$A$38,AND('Modernisierung 3.2.4'!$M509&lt;&gt;"",'Modernisierung 3.2.4'!$M509&lt;='Modernisierung 3.2.4'!$U509),'Modernisierung 3.2.4'!$N509=Basisblatt!$A537)=TRUE,"ja","nein"),"")</f>
        <v/>
      </c>
      <c r="Q509" s="157"/>
      <c r="R509" s="102" t="str">
        <f t="shared" si="7"/>
        <v>x2</v>
      </c>
      <c r="S509" s="53"/>
      <c r="T509" s="40"/>
      <c r="U509" s="139" t="str">
        <f>IF(AND($R509="x1",$K509=Basisblatt!$A$85),VLOOKUP('EMob_Segmente 3.2.5_3.2.6'!$F509,Basisblatt!$A$2:$B$5,2,FALSE),"")</f>
        <v/>
      </c>
    </row>
    <row r="510" spans="1:21" ht="15.75" thickBot="1" x14ac:dyDescent="0.3">
      <c r="A510" s="121" t="str">
        <f>IF($R510="x2","",IF($R510="x1",IF(OR($K510=Basisblatt!$A$84,$P510="ja"),"ja","nein"),"N/A"))</f>
        <v/>
      </c>
      <c r="B510" s="40"/>
      <c r="C510" s="79"/>
      <c r="D510" s="80"/>
      <c r="E510" s="80"/>
      <c r="F510" s="81"/>
      <c r="G510" s="81"/>
      <c r="H510" s="81"/>
      <c r="I510" s="92"/>
      <c r="J510" s="43"/>
      <c r="K510" s="106" t="str">
        <f>IF($R510="x1",IF($I510=Basisblatt!$A$60,Basisblatt!$A$85,Basisblatt!$A$84),"")</f>
        <v/>
      </c>
      <c r="L510" s="81"/>
      <c r="M510" s="81"/>
      <c r="N510" s="83"/>
      <c r="O510" s="43"/>
      <c r="P510" s="106" t="str">
        <f>IF(AND($R510="x1",$K510=Basisblatt!$A$85),IF(OR($L510=Basisblatt!$A$38,AND('Modernisierung 3.2.4'!$M510&lt;&gt;"",'Modernisierung 3.2.4'!$M510&lt;='Modernisierung 3.2.4'!$U510),'Modernisierung 3.2.4'!$N510=Basisblatt!$A538)=TRUE,"ja","nein"),"")</f>
        <v/>
      </c>
      <c r="Q510" s="157"/>
      <c r="R510" s="102" t="str">
        <f t="shared" si="7"/>
        <v>x2</v>
      </c>
      <c r="S510" s="53"/>
      <c r="T510" s="40"/>
      <c r="U510" s="139" t="str">
        <f>IF(AND($R510="x1",$K510=Basisblatt!$A$85),VLOOKUP('EMob_Segmente 3.2.5_3.2.6'!$F510,Basisblatt!$A$2:$B$5,2,FALSE),"")</f>
        <v/>
      </c>
    </row>
    <row r="511" spans="1:21" ht="15.75" thickBot="1" x14ac:dyDescent="0.3">
      <c r="A511" s="121" t="str">
        <f>IF($R511="x2","",IF($R511="x1",IF(OR($K511=Basisblatt!$A$84,$P511="ja"),"ja","nein"),"N/A"))</f>
        <v/>
      </c>
      <c r="B511" s="40"/>
      <c r="C511" s="79"/>
      <c r="D511" s="80"/>
      <c r="E511" s="80"/>
      <c r="F511" s="81"/>
      <c r="G511" s="81"/>
      <c r="H511" s="81"/>
      <c r="I511" s="92"/>
      <c r="J511" s="43"/>
      <c r="K511" s="106" t="str">
        <f>IF($R511="x1",IF($I511=Basisblatt!$A$60,Basisblatt!$A$85,Basisblatt!$A$84),"")</f>
        <v/>
      </c>
      <c r="L511" s="81"/>
      <c r="M511" s="81"/>
      <c r="N511" s="83"/>
      <c r="O511" s="43"/>
      <c r="P511" s="106" t="str">
        <f>IF(AND($R511="x1",$K511=Basisblatt!$A$85),IF(OR($L511=Basisblatt!$A$38,AND('Modernisierung 3.2.4'!$M511&lt;&gt;"",'Modernisierung 3.2.4'!$M511&lt;='Modernisierung 3.2.4'!$U511),'Modernisierung 3.2.4'!$N511=Basisblatt!$A539)=TRUE,"ja","nein"),"")</f>
        <v/>
      </c>
      <c r="Q511" s="157"/>
      <c r="R511" s="102" t="str">
        <f t="shared" si="7"/>
        <v>x2</v>
      </c>
      <c r="S511" s="53"/>
      <c r="T511" s="40"/>
      <c r="U511" s="139" t="str">
        <f>IF(AND($R511="x1",$K511=Basisblatt!$A$85),VLOOKUP('EMob_Segmente 3.2.5_3.2.6'!$F511,Basisblatt!$A$2:$B$5,2,FALSE),"")</f>
        <v/>
      </c>
    </row>
    <row r="512" spans="1:21" ht="15.75" thickBot="1" x14ac:dyDescent="0.3">
      <c r="A512" s="121" t="str">
        <f>IF($R512="x2","",IF($R512="x1",IF(OR($K512=Basisblatt!$A$84,$P512="ja"),"ja","nein"),"N/A"))</f>
        <v/>
      </c>
      <c r="B512" s="40"/>
      <c r="C512" s="79"/>
      <c r="D512" s="80"/>
      <c r="E512" s="80"/>
      <c r="F512" s="81"/>
      <c r="G512" s="81"/>
      <c r="H512" s="81"/>
      <c r="I512" s="92"/>
      <c r="J512" s="43"/>
      <c r="K512" s="106" t="str">
        <f>IF($R512="x1",IF($I512=Basisblatt!$A$60,Basisblatt!$A$85,Basisblatt!$A$84),"")</f>
        <v/>
      </c>
      <c r="L512" s="81"/>
      <c r="M512" s="81"/>
      <c r="N512" s="83"/>
      <c r="O512" s="43"/>
      <c r="P512" s="106" t="str">
        <f>IF(AND($R512="x1",$K512=Basisblatt!$A$85),IF(OR($L512=Basisblatt!$A$38,AND('Modernisierung 3.2.4'!$M512&lt;&gt;"",'Modernisierung 3.2.4'!$M512&lt;='Modernisierung 3.2.4'!$U512),'Modernisierung 3.2.4'!$N512=Basisblatt!$A540)=TRUE,"ja","nein"),"")</f>
        <v/>
      </c>
      <c r="Q512" s="157"/>
      <c r="R512" s="102" t="str">
        <f t="shared" si="7"/>
        <v>x2</v>
      </c>
      <c r="S512" s="53"/>
      <c r="T512" s="40"/>
      <c r="U512" s="139" t="str">
        <f>IF(AND($R512="x1",$K512=Basisblatt!$A$85),VLOOKUP('EMob_Segmente 3.2.5_3.2.6'!$F512,Basisblatt!$A$2:$B$5,2,FALSE),"")</f>
        <v/>
      </c>
    </row>
    <row r="513" spans="1:21" ht="15.75" thickBot="1" x14ac:dyDescent="0.3">
      <c r="A513" s="121" t="str">
        <f>IF($R513="x2","",IF($R513="x1",IF(OR($K513=Basisblatt!$A$84,$P513="ja"),"ja","nein"),"N/A"))</f>
        <v/>
      </c>
      <c r="B513" s="40"/>
      <c r="C513" s="82"/>
      <c r="D513" s="81"/>
      <c r="E513" s="81"/>
      <c r="F513" s="81"/>
      <c r="G513" s="81"/>
      <c r="H513" s="81"/>
      <c r="I513" s="92"/>
      <c r="J513" s="40"/>
      <c r="K513" s="106" t="str">
        <f>IF($R513="x1",IF($I513=Basisblatt!$A$60,Basisblatt!$A$85,Basisblatt!$A$84),"")</f>
        <v/>
      </c>
      <c r="L513" s="81"/>
      <c r="M513" s="81"/>
      <c r="N513" s="83"/>
      <c r="O513" s="40"/>
      <c r="P513" s="106" t="str">
        <f>IF(AND($R513="x1",$K513=Basisblatt!$A$85),IF(OR($L513=Basisblatt!$A$38,AND('Modernisierung 3.2.4'!$M513&lt;&gt;"",'Modernisierung 3.2.4'!$M513&lt;='Modernisierung 3.2.4'!$U513),'Modernisierung 3.2.4'!$N513=Basisblatt!$A541)=TRUE,"ja","nein"),"")</f>
        <v/>
      </c>
      <c r="Q513" s="157"/>
      <c r="R513" s="102" t="str">
        <f t="shared" si="7"/>
        <v>x2</v>
      </c>
      <c r="S513" s="53"/>
      <c r="T513" s="40"/>
      <c r="U513" s="139" t="str">
        <f>IF(AND($R513="x1",$K513=Basisblatt!$A$85),VLOOKUP('EMob_Segmente 3.2.5_3.2.6'!$F513,Basisblatt!$A$2:$B$5,2,FALSE),"")</f>
        <v/>
      </c>
    </row>
    <row r="514" spans="1:21" ht="15.75" thickBot="1" x14ac:dyDescent="0.3">
      <c r="A514" s="121" t="str">
        <f>IF($R514="x2","",IF($R514="x1",IF(OR($K514=Basisblatt!$A$84,$P514="ja"),"ja","nein"),"N/A"))</f>
        <v/>
      </c>
      <c r="B514" s="40"/>
      <c r="C514" s="82"/>
      <c r="D514" s="81"/>
      <c r="E514" s="81"/>
      <c r="F514" s="81"/>
      <c r="G514" s="81"/>
      <c r="H514" s="81"/>
      <c r="I514" s="92"/>
      <c r="J514" s="40"/>
      <c r="K514" s="106" t="str">
        <f>IF($R514="x1",IF($I514=Basisblatt!$A$60,Basisblatt!$A$85,Basisblatt!$A$84),"")</f>
        <v/>
      </c>
      <c r="L514" s="81"/>
      <c r="M514" s="81"/>
      <c r="N514" s="83"/>
      <c r="O514" s="40"/>
      <c r="P514" s="106" t="str">
        <f>IF(AND($R514="x1",$K514=Basisblatt!$A$85),IF(OR($L514=Basisblatt!$A$38,AND('Modernisierung 3.2.4'!$M514&lt;&gt;"",'Modernisierung 3.2.4'!$M514&lt;='Modernisierung 3.2.4'!$U514),'Modernisierung 3.2.4'!$N514=Basisblatt!$A542)=TRUE,"ja","nein"),"")</f>
        <v/>
      </c>
      <c r="Q514" s="157"/>
      <c r="R514" s="102" t="str">
        <f t="shared" si="7"/>
        <v>x2</v>
      </c>
      <c r="S514" s="53"/>
      <c r="T514" s="40"/>
      <c r="U514" s="139" t="str">
        <f>IF(AND($R514="x1",$K514=Basisblatt!$A$85),VLOOKUP('EMob_Segmente 3.2.5_3.2.6'!$F514,Basisblatt!$A$2:$B$5,2,FALSE),"")</f>
        <v/>
      </c>
    </row>
    <row r="515" spans="1:21" ht="15.75" thickBot="1" x14ac:dyDescent="0.3">
      <c r="A515" s="121" t="str">
        <f>IF($R515="x2","",IF($R515="x1",IF(OR($K515=Basisblatt!$A$84,$P515="ja"),"ja","nein"),"N/A"))</f>
        <v/>
      </c>
      <c r="B515" s="40"/>
      <c r="C515" s="82"/>
      <c r="D515" s="81"/>
      <c r="E515" s="81"/>
      <c r="F515" s="81"/>
      <c r="G515" s="81"/>
      <c r="H515" s="81"/>
      <c r="I515" s="92"/>
      <c r="J515" s="40"/>
      <c r="K515" s="106" t="str">
        <f>IF($R515="x1",IF($I515=Basisblatt!$A$60,Basisblatt!$A$85,Basisblatt!$A$84),"")</f>
        <v/>
      </c>
      <c r="L515" s="81"/>
      <c r="M515" s="81"/>
      <c r="N515" s="83"/>
      <c r="O515" s="40"/>
      <c r="P515" s="106" t="str">
        <f>IF(AND($R515="x1",$K515=Basisblatt!$A$85),IF(OR($L515=Basisblatt!$A$38,AND('Modernisierung 3.2.4'!$M515&lt;&gt;"",'Modernisierung 3.2.4'!$M515&lt;='Modernisierung 3.2.4'!$U515),'Modernisierung 3.2.4'!$N515=Basisblatt!$A543)=TRUE,"ja","nein"),"")</f>
        <v/>
      </c>
      <c r="Q515" s="157"/>
      <c r="R515" s="102" t="str">
        <f t="shared" si="7"/>
        <v>x2</v>
      </c>
      <c r="S515" s="53"/>
      <c r="T515" s="40"/>
      <c r="U515" s="139" t="str">
        <f>IF(AND($R515="x1",$K515=Basisblatt!$A$85),VLOOKUP('EMob_Segmente 3.2.5_3.2.6'!$F515,Basisblatt!$A$2:$B$5,2,FALSE),"")</f>
        <v/>
      </c>
    </row>
    <row r="516" spans="1:21" ht="15.75" thickBot="1" x14ac:dyDescent="0.3">
      <c r="A516" s="121" t="str">
        <f>IF($R516="x2","",IF($R516="x1",IF(OR($K516=Basisblatt!$A$84,$P516="ja"),"ja","nein"),"N/A"))</f>
        <v/>
      </c>
      <c r="B516" s="40"/>
      <c r="C516" s="82"/>
      <c r="D516" s="81"/>
      <c r="E516" s="81"/>
      <c r="F516" s="81"/>
      <c r="G516" s="81"/>
      <c r="H516" s="81"/>
      <c r="I516" s="92"/>
      <c r="J516" s="40"/>
      <c r="K516" s="106" t="str">
        <f>IF($R516="x1",IF($I516=Basisblatt!$A$60,Basisblatt!$A$85,Basisblatt!$A$84),"")</f>
        <v/>
      </c>
      <c r="L516" s="81"/>
      <c r="M516" s="81"/>
      <c r="N516" s="83"/>
      <c r="O516" s="40"/>
      <c r="P516" s="106" t="str">
        <f>IF(AND($R516="x1",$K516=Basisblatt!$A$85),IF(OR($L516=Basisblatt!$A$38,AND('Modernisierung 3.2.4'!$M516&lt;&gt;"",'Modernisierung 3.2.4'!$M516&lt;='Modernisierung 3.2.4'!$U516),'Modernisierung 3.2.4'!$N516=Basisblatt!$A544)=TRUE,"ja","nein"),"")</f>
        <v/>
      </c>
      <c r="Q516" s="157"/>
      <c r="R516" s="102" t="str">
        <f t="shared" si="7"/>
        <v>x2</v>
      </c>
      <c r="S516" s="53"/>
      <c r="T516" s="40"/>
      <c r="U516" s="139" t="str">
        <f>IF(AND($R516="x1",$K516=Basisblatt!$A$85),VLOOKUP('EMob_Segmente 3.2.5_3.2.6'!$F516,Basisblatt!$A$2:$B$5,2,FALSE),"")</f>
        <v/>
      </c>
    </row>
    <row r="517" spans="1:21" ht="15.75" thickBot="1" x14ac:dyDescent="0.3">
      <c r="A517" s="121" t="str">
        <f>IF($R517="x2","",IF($R517="x1",IF(OR($K517=Basisblatt!$A$84,$P517="ja"),"ja","nein"),"N/A"))</f>
        <v/>
      </c>
      <c r="B517" s="40"/>
      <c r="C517" s="82"/>
      <c r="D517" s="81"/>
      <c r="E517" s="81"/>
      <c r="F517" s="81"/>
      <c r="G517" s="81"/>
      <c r="H517" s="81"/>
      <c r="I517" s="92"/>
      <c r="J517" s="40"/>
      <c r="K517" s="106" t="str">
        <f>IF($R517="x1",IF($I517=Basisblatt!$A$60,Basisblatt!$A$85,Basisblatt!$A$84),"")</f>
        <v/>
      </c>
      <c r="L517" s="81"/>
      <c r="M517" s="81"/>
      <c r="N517" s="83"/>
      <c r="O517" s="40"/>
      <c r="P517" s="106" t="str">
        <f>IF(AND($R517="x1",$K517=Basisblatt!$A$85),IF(OR($L517=Basisblatt!$A$38,AND('Modernisierung 3.2.4'!$M517&lt;&gt;"",'Modernisierung 3.2.4'!$M517&lt;='Modernisierung 3.2.4'!$U517),'Modernisierung 3.2.4'!$N517=Basisblatt!$A545)=TRUE,"ja","nein"),"")</f>
        <v/>
      </c>
      <c r="Q517" s="157"/>
      <c r="R517" s="102" t="str">
        <f t="shared" si="7"/>
        <v>x2</v>
      </c>
      <c r="S517" s="53"/>
      <c r="T517" s="40"/>
      <c r="U517" s="139" t="str">
        <f>IF(AND($R517="x1",$K517=Basisblatt!$A$85),VLOOKUP('EMob_Segmente 3.2.5_3.2.6'!$F517,Basisblatt!$A$2:$B$5,2,FALSE),"")</f>
        <v/>
      </c>
    </row>
    <row r="518" spans="1:21" ht="15.75" thickBot="1" x14ac:dyDescent="0.3">
      <c r="A518" s="121" t="str">
        <f>IF($R518="x2","",IF($R518="x1",IF(OR($K518=Basisblatt!$A$84,$P518="ja"),"ja","nein"),"N/A"))</f>
        <v/>
      </c>
      <c r="B518" s="40"/>
      <c r="C518" s="82"/>
      <c r="D518" s="81"/>
      <c r="E518" s="81"/>
      <c r="F518" s="81"/>
      <c r="G518" s="81"/>
      <c r="H518" s="81"/>
      <c r="I518" s="92"/>
      <c r="J518" s="40"/>
      <c r="K518" s="106" t="str">
        <f>IF($R518="x1",IF($I518=Basisblatt!$A$60,Basisblatt!$A$85,Basisblatt!$A$84),"")</f>
        <v/>
      </c>
      <c r="L518" s="81"/>
      <c r="M518" s="81"/>
      <c r="N518" s="83"/>
      <c r="O518" s="40"/>
      <c r="P518" s="106" t="str">
        <f>IF(AND($R518="x1",$K518=Basisblatt!$A$85),IF(OR($L518=Basisblatt!$A$38,AND('Modernisierung 3.2.4'!$M518&lt;&gt;"",'Modernisierung 3.2.4'!$M518&lt;='Modernisierung 3.2.4'!$U518),'Modernisierung 3.2.4'!$N518=Basisblatt!$A546)=TRUE,"ja","nein"),"")</f>
        <v/>
      </c>
      <c r="Q518" s="157"/>
      <c r="R518" s="102" t="str">
        <f t="shared" si="7"/>
        <v>x2</v>
      </c>
      <c r="S518" s="53"/>
      <c r="T518" s="40"/>
      <c r="U518" s="139" t="str">
        <f>IF(AND($R518="x1",$K518=Basisblatt!$A$85),VLOOKUP('EMob_Segmente 3.2.5_3.2.6'!$F518,Basisblatt!$A$2:$B$5,2,FALSE),"")</f>
        <v/>
      </c>
    </row>
    <row r="519" spans="1:21" ht="15.75" thickBot="1" x14ac:dyDescent="0.3">
      <c r="A519" s="121" t="str">
        <f>IF($R519="x2","",IF($R519="x1",IF(OR($K519=Basisblatt!$A$84,$P519="ja"),"ja","nein"),"N/A"))</f>
        <v/>
      </c>
      <c r="B519" s="40"/>
      <c r="C519" s="82"/>
      <c r="D519" s="81"/>
      <c r="E519" s="81"/>
      <c r="F519" s="81"/>
      <c r="G519" s="81"/>
      <c r="H519" s="81"/>
      <c r="I519" s="92"/>
      <c r="J519" s="40"/>
      <c r="K519" s="106" t="str">
        <f>IF($R519="x1",IF($I519=Basisblatt!$A$60,Basisblatt!$A$85,Basisblatt!$A$84),"")</f>
        <v/>
      </c>
      <c r="L519" s="81"/>
      <c r="M519" s="81"/>
      <c r="N519" s="83"/>
      <c r="O519" s="40"/>
      <c r="P519" s="106" t="str">
        <f>IF(AND($R519="x1",$K519=Basisblatt!$A$85),IF(OR($L519=Basisblatt!$A$38,AND('Modernisierung 3.2.4'!$M519&lt;&gt;"",'Modernisierung 3.2.4'!$M519&lt;='Modernisierung 3.2.4'!$U519),'Modernisierung 3.2.4'!$N519=Basisblatt!$A547)=TRUE,"ja","nein"),"")</f>
        <v/>
      </c>
      <c r="Q519" s="157"/>
      <c r="R519" s="102" t="str">
        <f t="shared" si="7"/>
        <v>x2</v>
      </c>
      <c r="S519" s="53"/>
      <c r="T519" s="40"/>
      <c r="U519" s="139" t="str">
        <f>IF(AND($R519="x1",$K519=Basisblatt!$A$85),VLOOKUP('EMob_Segmente 3.2.5_3.2.6'!$F519,Basisblatt!$A$2:$B$5,2,FALSE),"")</f>
        <v/>
      </c>
    </row>
    <row r="520" spans="1:21" ht="15.75" thickBot="1" x14ac:dyDescent="0.3">
      <c r="A520" s="121" t="str">
        <f>IF($R520="x2","",IF($R520="x1",IF(OR($K520=Basisblatt!$A$84,$P520="ja"),"ja","nein"),"N/A"))</f>
        <v/>
      </c>
      <c r="B520" s="40"/>
      <c r="C520" s="82"/>
      <c r="D520" s="81"/>
      <c r="E520" s="81"/>
      <c r="F520" s="81"/>
      <c r="G520" s="81"/>
      <c r="H520" s="81"/>
      <c r="I520" s="92"/>
      <c r="J520" s="40"/>
      <c r="K520" s="106" t="str">
        <f>IF($R520="x1",IF($I520=Basisblatt!$A$60,Basisblatt!$A$85,Basisblatt!$A$84),"")</f>
        <v/>
      </c>
      <c r="L520" s="81"/>
      <c r="M520" s="81"/>
      <c r="N520" s="83"/>
      <c r="O520" s="40"/>
      <c r="P520" s="106" t="str">
        <f>IF(AND($R520="x1",$K520=Basisblatt!$A$85),IF(OR($L520=Basisblatt!$A$38,AND('Modernisierung 3.2.4'!$M520&lt;&gt;"",'Modernisierung 3.2.4'!$M520&lt;='Modernisierung 3.2.4'!$U520),'Modernisierung 3.2.4'!$N520=Basisblatt!$A548)=TRUE,"ja","nein"),"")</f>
        <v/>
      </c>
      <c r="Q520" s="157"/>
      <c r="R520" s="102" t="str">
        <f t="shared" si="7"/>
        <v>x2</v>
      </c>
      <c r="S520" s="53"/>
      <c r="T520" s="40"/>
      <c r="U520" s="139" t="str">
        <f>IF(AND($R520="x1",$K520=Basisblatt!$A$85),VLOOKUP('EMob_Segmente 3.2.5_3.2.6'!$F520,Basisblatt!$A$2:$B$5,2,FALSE),"")</f>
        <v/>
      </c>
    </row>
    <row r="521" spans="1:21" ht="15.75" thickBot="1" x14ac:dyDescent="0.3">
      <c r="A521" s="121" t="str">
        <f>IF($R521="x2","",IF($R521="x1",IF(OR($K521=Basisblatt!$A$84,$P521="ja"),"ja","nein"),"N/A"))</f>
        <v/>
      </c>
      <c r="B521" s="40"/>
      <c r="C521" s="82"/>
      <c r="D521" s="81"/>
      <c r="E521" s="81"/>
      <c r="F521" s="81"/>
      <c r="G521" s="81"/>
      <c r="H521" s="81"/>
      <c r="I521" s="92"/>
      <c r="J521" s="40"/>
      <c r="K521" s="106" t="str">
        <f>IF($R521="x1",IF($I521=Basisblatt!$A$60,Basisblatt!$A$85,Basisblatt!$A$84),"")</f>
        <v/>
      </c>
      <c r="L521" s="81"/>
      <c r="M521" s="81"/>
      <c r="N521" s="83"/>
      <c r="O521" s="40"/>
      <c r="P521" s="106" t="str">
        <f>IF(AND($R521="x1",$K521=Basisblatt!$A$85),IF(OR($L521=Basisblatt!$A$38,AND('Modernisierung 3.2.4'!$M521&lt;&gt;"",'Modernisierung 3.2.4'!$M521&lt;='Modernisierung 3.2.4'!$U521),'Modernisierung 3.2.4'!$N521=Basisblatt!$A549)=TRUE,"ja","nein"),"")</f>
        <v/>
      </c>
      <c r="Q521" s="157"/>
      <c r="R521" s="102" t="str">
        <f t="shared" si="7"/>
        <v>x2</v>
      </c>
      <c r="S521" s="53"/>
      <c r="T521" s="40"/>
      <c r="U521" s="139" t="str">
        <f>IF(AND($R521="x1",$K521=Basisblatt!$A$85),VLOOKUP('EMob_Segmente 3.2.5_3.2.6'!$F521,Basisblatt!$A$2:$B$5,2,FALSE),"")</f>
        <v/>
      </c>
    </row>
    <row r="522" spans="1:21" ht="15.75" thickBot="1" x14ac:dyDescent="0.3">
      <c r="A522" s="121" t="str">
        <f>IF($R522="x2","",IF($R522="x1",IF(OR($K522=Basisblatt!$A$84,$P522="ja"),"ja","nein"),"N/A"))</f>
        <v/>
      </c>
      <c r="B522" s="40"/>
      <c r="C522" s="82"/>
      <c r="D522" s="81"/>
      <c r="E522" s="81"/>
      <c r="F522" s="81"/>
      <c r="G522" s="81"/>
      <c r="H522" s="81"/>
      <c r="I522" s="92"/>
      <c r="J522" s="40"/>
      <c r="K522" s="106" t="str">
        <f>IF($R522="x1",IF($I522=Basisblatt!$A$60,Basisblatt!$A$85,Basisblatt!$A$84),"")</f>
        <v/>
      </c>
      <c r="L522" s="81"/>
      <c r="M522" s="81"/>
      <c r="N522" s="83"/>
      <c r="O522" s="40"/>
      <c r="P522" s="106" t="str">
        <f>IF(AND($R522="x1",$K522=Basisblatt!$A$85),IF(OR($L522=Basisblatt!$A$38,AND('Modernisierung 3.2.4'!$M522&lt;&gt;"",'Modernisierung 3.2.4'!$M522&lt;='Modernisierung 3.2.4'!$U522),'Modernisierung 3.2.4'!$N522=Basisblatt!$A550)=TRUE,"ja","nein"),"")</f>
        <v/>
      </c>
      <c r="Q522" s="157"/>
      <c r="R522" s="102" t="str">
        <f t="shared" si="7"/>
        <v>x2</v>
      </c>
      <c r="S522" s="53"/>
      <c r="T522" s="40"/>
      <c r="U522" s="139" t="str">
        <f>IF(AND($R522="x1",$K522=Basisblatt!$A$85),VLOOKUP('EMob_Segmente 3.2.5_3.2.6'!$F522,Basisblatt!$A$2:$B$5,2,FALSE),"")</f>
        <v/>
      </c>
    </row>
    <row r="523" spans="1:21" ht="15.75" thickBot="1" x14ac:dyDescent="0.3">
      <c r="A523" s="121" t="str">
        <f>IF($R523="x2","",IF($R523="x1",IF(OR($K523=Basisblatt!$A$84,$P523="ja"),"ja","nein"),"N/A"))</f>
        <v/>
      </c>
      <c r="B523" s="40"/>
      <c r="C523" s="82"/>
      <c r="D523" s="81"/>
      <c r="E523" s="81"/>
      <c r="F523" s="81"/>
      <c r="G523" s="81"/>
      <c r="H523" s="81"/>
      <c r="I523" s="92"/>
      <c r="J523" s="40"/>
      <c r="K523" s="106" t="str">
        <f>IF($R523="x1",IF($I523=Basisblatt!$A$60,Basisblatt!$A$85,Basisblatt!$A$84),"")</f>
        <v/>
      </c>
      <c r="L523" s="81"/>
      <c r="M523" s="81"/>
      <c r="N523" s="83"/>
      <c r="O523" s="40"/>
      <c r="P523" s="106" t="str">
        <f>IF(AND($R523="x1",$K523=Basisblatt!$A$85),IF(OR($L523=Basisblatt!$A$38,AND('Modernisierung 3.2.4'!$M523&lt;&gt;"",'Modernisierung 3.2.4'!$M523&lt;='Modernisierung 3.2.4'!$U523),'Modernisierung 3.2.4'!$N523=Basisblatt!$A551)=TRUE,"ja","nein"),"")</f>
        <v/>
      </c>
      <c r="Q523" s="157"/>
      <c r="R523" s="102" t="str">
        <f t="shared" si="7"/>
        <v>x2</v>
      </c>
      <c r="S523" s="53"/>
      <c r="T523" s="40"/>
      <c r="U523" s="139" t="str">
        <f>IF(AND($R523="x1",$K523=Basisblatt!$A$85),VLOOKUP('EMob_Segmente 3.2.5_3.2.6'!$F523,Basisblatt!$A$2:$B$5,2,FALSE),"")</f>
        <v/>
      </c>
    </row>
    <row r="524" spans="1:21" ht="15.75" thickBot="1" x14ac:dyDescent="0.3">
      <c r="A524" s="121" t="str">
        <f>IF($R524="x2","",IF($R524="x1",IF(OR($K524=Basisblatt!$A$84,$P524="ja"),"ja","nein"),"N/A"))</f>
        <v/>
      </c>
      <c r="B524" s="40"/>
      <c r="C524" s="82"/>
      <c r="D524" s="81"/>
      <c r="E524" s="81"/>
      <c r="F524" s="81"/>
      <c r="G524" s="81"/>
      <c r="H524" s="81"/>
      <c r="I524" s="92"/>
      <c r="J524" s="40"/>
      <c r="K524" s="106" t="str">
        <f>IF($R524="x1",IF($I524=Basisblatt!$A$60,Basisblatt!$A$85,Basisblatt!$A$84),"")</f>
        <v/>
      </c>
      <c r="L524" s="81"/>
      <c r="M524" s="81"/>
      <c r="N524" s="83"/>
      <c r="O524" s="40"/>
      <c r="P524" s="106" t="str">
        <f>IF(AND($R524="x1",$K524=Basisblatt!$A$85),IF(OR($L524=Basisblatt!$A$38,AND('Modernisierung 3.2.4'!$M524&lt;&gt;"",'Modernisierung 3.2.4'!$M524&lt;='Modernisierung 3.2.4'!$U524),'Modernisierung 3.2.4'!$N524=Basisblatt!$A552)=TRUE,"ja","nein"),"")</f>
        <v/>
      </c>
      <c r="Q524" s="157"/>
      <c r="R524" s="102" t="str">
        <f t="shared" si="7"/>
        <v>x2</v>
      </c>
      <c r="S524" s="53"/>
      <c r="T524" s="40"/>
      <c r="U524" s="139" t="str">
        <f>IF(AND($R524="x1",$K524=Basisblatt!$A$85),VLOOKUP('EMob_Segmente 3.2.5_3.2.6'!$F524,Basisblatt!$A$2:$B$5,2,FALSE),"")</f>
        <v/>
      </c>
    </row>
    <row r="525" spans="1:21" ht="15.75" thickBot="1" x14ac:dyDescent="0.3">
      <c r="A525" s="121" t="str">
        <f>IF($R525="x2","",IF($R525="x1",IF(OR($K525=Basisblatt!$A$84,$P525="ja"),"ja","nein"),"N/A"))</f>
        <v/>
      </c>
      <c r="B525" s="40"/>
      <c r="C525" s="82"/>
      <c r="D525" s="81"/>
      <c r="E525" s="81"/>
      <c r="F525" s="81"/>
      <c r="G525" s="81"/>
      <c r="H525" s="81"/>
      <c r="I525" s="92"/>
      <c r="J525" s="40"/>
      <c r="K525" s="106" t="str">
        <f>IF($R525="x1",IF($I525=Basisblatt!$A$60,Basisblatt!$A$85,Basisblatt!$A$84),"")</f>
        <v/>
      </c>
      <c r="L525" s="81"/>
      <c r="M525" s="81"/>
      <c r="N525" s="83"/>
      <c r="O525" s="40"/>
      <c r="P525" s="106" t="str">
        <f>IF(AND($R525="x1",$K525=Basisblatt!$A$85),IF(OR($L525=Basisblatt!$A$38,AND('Modernisierung 3.2.4'!$M525&lt;&gt;"",'Modernisierung 3.2.4'!$M525&lt;='Modernisierung 3.2.4'!$U525),'Modernisierung 3.2.4'!$N525=Basisblatt!$A553)=TRUE,"ja","nein"),"")</f>
        <v/>
      </c>
      <c r="Q525" s="157"/>
      <c r="R525" s="102" t="str">
        <f t="shared" si="7"/>
        <v>x2</v>
      </c>
      <c r="S525" s="53"/>
      <c r="T525" s="40"/>
      <c r="U525" s="139" t="str">
        <f>IF(AND($R525="x1",$K525=Basisblatt!$A$85),VLOOKUP('EMob_Segmente 3.2.5_3.2.6'!$F525,Basisblatt!$A$2:$B$5,2,FALSE),"")</f>
        <v/>
      </c>
    </row>
    <row r="526" spans="1:21" ht="15.75" thickBot="1" x14ac:dyDescent="0.3">
      <c r="A526" s="121" t="str">
        <f>IF($R526="x2","",IF($R526="x1",IF(OR($K526=Basisblatt!$A$84,$P526="ja"),"ja","nein"),"N/A"))</f>
        <v/>
      </c>
      <c r="B526" s="40"/>
      <c r="C526" s="82"/>
      <c r="D526" s="81"/>
      <c r="E526" s="81"/>
      <c r="F526" s="81"/>
      <c r="G526" s="81"/>
      <c r="H526" s="81"/>
      <c r="I526" s="92"/>
      <c r="J526" s="40"/>
      <c r="K526" s="106" t="str">
        <f>IF($R526="x1",IF($I526=Basisblatt!$A$60,Basisblatt!$A$85,Basisblatt!$A$84),"")</f>
        <v/>
      </c>
      <c r="L526" s="81"/>
      <c r="M526" s="81"/>
      <c r="N526" s="83"/>
      <c r="O526" s="40"/>
      <c r="P526" s="106" t="str">
        <f>IF(AND($R526="x1",$K526=Basisblatt!$A$85),IF(OR($L526=Basisblatt!$A$38,AND('Modernisierung 3.2.4'!$M526&lt;&gt;"",'Modernisierung 3.2.4'!$M526&lt;='Modernisierung 3.2.4'!$U526),'Modernisierung 3.2.4'!$N526=Basisblatt!$A554)=TRUE,"ja","nein"),"")</f>
        <v/>
      </c>
      <c r="Q526" s="157"/>
      <c r="R526" s="102" t="str">
        <f t="shared" si="7"/>
        <v>x2</v>
      </c>
      <c r="S526" s="53"/>
      <c r="T526" s="40"/>
      <c r="U526" s="139" t="str">
        <f>IF(AND($R526="x1",$K526=Basisblatt!$A$85),VLOOKUP('EMob_Segmente 3.2.5_3.2.6'!$F526,Basisblatt!$A$2:$B$5,2,FALSE),"")</f>
        <v/>
      </c>
    </row>
    <row r="527" spans="1:21" ht="15.75" thickBot="1" x14ac:dyDescent="0.3">
      <c r="A527" s="121" t="str">
        <f>IF($R527="x2","",IF($R527="x1",IF(OR($K527=Basisblatt!$A$84,$P527="ja"),"ja","nein"),"N/A"))</f>
        <v/>
      </c>
      <c r="B527" s="40"/>
      <c r="C527" s="82"/>
      <c r="D527" s="81"/>
      <c r="E527" s="81"/>
      <c r="F527" s="81"/>
      <c r="G527" s="81"/>
      <c r="H527" s="81"/>
      <c r="I527" s="92"/>
      <c r="J527" s="40"/>
      <c r="K527" s="106" t="str">
        <f>IF($R527="x1",IF($I527=Basisblatt!$A$60,Basisblatt!$A$85,Basisblatt!$A$84),"")</f>
        <v/>
      </c>
      <c r="L527" s="81"/>
      <c r="M527" s="81"/>
      <c r="N527" s="83"/>
      <c r="O527" s="40"/>
      <c r="P527" s="106" t="str">
        <f>IF(AND($R527="x1",$K527=Basisblatt!$A$85),IF(OR($L527=Basisblatt!$A$38,AND('Modernisierung 3.2.4'!$M527&lt;&gt;"",'Modernisierung 3.2.4'!$M527&lt;='Modernisierung 3.2.4'!$U527),'Modernisierung 3.2.4'!$N527=Basisblatt!$A555)=TRUE,"ja","nein"),"")</f>
        <v/>
      </c>
      <c r="Q527" s="157"/>
      <c r="R527" s="102" t="str">
        <f t="shared" si="7"/>
        <v>x2</v>
      </c>
      <c r="S527" s="53"/>
      <c r="T527" s="40"/>
      <c r="U527" s="139" t="str">
        <f>IF(AND($R527="x1",$K527=Basisblatt!$A$85),VLOOKUP('EMob_Segmente 3.2.5_3.2.6'!$F527,Basisblatt!$A$2:$B$5,2,FALSE),"")</f>
        <v/>
      </c>
    </row>
    <row r="528" spans="1:21" ht="15.75" thickBot="1" x14ac:dyDescent="0.3">
      <c r="A528" s="121" t="str">
        <f>IF($R528="x2","",IF($R528="x1",IF(OR($K528=Basisblatt!$A$84,$P528="ja"),"ja","nein"),"N/A"))</f>
        <v/>
      </c>
      <c r="B528" s="40"/>
      <c r="C528" s="82"/>
      <c r="D528" s="81"/>
      <c r="E528" s="81"/>
      <c r="F528" s="81"/>
      <c r="G528" s="81"/>
      <c r="H528" s="81"/>
      <c r="I528" s="92"/>
      <c r="J528" s="40"/>
      <c r="K528" s="106" t="str">
        <f>IF($R528="x1",IF($I528=Basisblatt!$A$60,Basisblatt!$A$85,Basisblatt!$A$84),"")</f>
        <v/>
      </c>
      <c r="L528" s="81"/>
      <c r="M528" s="81"/>
      <c r="N528" s="83"/>
      <c r="O528" s="40"/>
      <c r="P528" s="106" t="str">
        <f>IF(AND($R528="x1",$K528=Basisblatt!$A$85),IF(OR($L528=Basisblatt!$A$38,AND('Modernisierung 3.2.4'!$M528&lt;&gt;"",'Modernisierung 3.2.4'!$M528&lt;='Modernisierung 3.2.4'!$U528),'Modernisierung 3.2.4'!$N528=Basisblatt!$A556)=TRUE,"ja","nein"),"")</f>
        <v/>
      </c>
      <c r="Q528" s="157"/>
      <c r="R528" s="102" t="str">
        <f t="shared" si="7"/>
        <v>x2</v>
      </c>
      <c r="S528" s="53"/>
      <c r="T528" s="40"/>
      <c r="U528" s="139" t="str">
        <f>IF(AND($R528="x1",$K528=Basisblatt!$A$85),VLOOKUP('EMob_Segmente 3.2.5_3.2.6'!$F528,Basisblatt!$A$2:$B$5,2,FALSE),"")</f>
        <v/>
      </c>
    </row>
    <row r="529" spans="1:21" ht="15.75" thickBot="1" x14ac:dyDescent="0.3">
      <c r="A529" s="121" t="str">
        <f>IF($R529="x2","",IF($R529="x1",IF(OR($K529=Basisblatt!$A$84,$P529="ja"),"ja","nein"),"N/A"))</f>
        <v/>
      </c>
      <c r="B529" s="40"/>
      <c r="C529" s="82"/>
      <c r="D529" s="81"/>
      <c r="E529" s="81"/>
      <c r="F529" s="81"/>
      <c r="G529" s="81"/>
      <c r="H529" s="81"/>
      <c r="I529" s="92"/>
      <c r="J529" s="40"/>
      <c r="K529" s="106" t="str">
        <f>IF($R529="x1",IF($I529=Basisblatt!$A$60,Basisblatt!$A$85,Basisblatt!$A$84),"")</f>
        <v/>
      </c>
      <c r="L529" s="81"/>
      <c r="M529" s="81"/>
      <c r="N529" s="83"/>
      <c r="O529" s="40"/>
      <c r="P529" s="106" t="str">
        <f>IF(AND($R529="x1",$K529=Basisblatt!$A$85),IF(OR($L529=Basisblatt!$A$38,AND('Modernisierung 3.2.4'!$M529&lt;&gt;"",'Modernisierung 3.2.4'!$M529&lt;='Modernisierung 3.2.4'!$U529),'Modernisierung 3.2.4'!$N529=Basisblatt!$A557)=TRUE,"ja","nein"),"")</f>
        <v/>
      </c>
      <c r="Q529" s="157"/>
      <c r="R529" s="102" t="str">
        <f t="shared" ref="R529:R592" si="8">IF(COUNTA($C529:$I529)=7,"x1",IF(COUNTA($C529:$I529)=0,"x2","o"))</f>
        <v>x2</v>
      </c>
      <c r="S529" s="53"/>
      <c r="T529" s="40"/>
      <c r="U529" s="139" t="str">
        <f>IF(AND($R529="x1",$K529=Basisblatt!$A$85),VLOOKUP('EMob_Segmente 3.2.5_3.2.6'!$F529,Basisblatt!$A$2:$B$5,2,FALSE),"")</f>
        <v/>
      </c>
    </row>
    <row r="530" spans="1:21" ht="15.75" thickBot="1" x14ac:dyDescent="0.3">
      <c r="A530" s="121" t="str">
        <f>IF($R530="x2","",IF($R530="x1",IF(OR($K530=Basisblatt!$A$84,$P530="ja"),"ja","nein"),"N/A"))</f>
        <v/>
      </c>
      <c r="B530" s="40"/>
      <c r="C530" s="82"/>
      <c r="D530" s="81"/>
      <c r="E530" s="81"/>
      <c r="F530" s="81"/>
      <c r="G530" s="81"/>
      <c r="H530" s="81"/>
      <c r="I530" s="92"/>
      <c r="J530" s="40"/>
      <c r="K530" s="106" t="str">
        <f>IF($R530="x1",IF($I530=Basisblatt!$A$60,Basisblatt!$A$85,Basisblatt!$A$84),"")</f>
        <v/>
      </c>
      <c r="L530" s="81"/>
      <c r="M530" s="81"/>
      <c r="N530" s="83"/>
      <c r="O530" s="40"/>
      <c r="P530" s="106" t="str">
        <f>IF(AND($R530="x1",$K530=Basisblatt!$A$85),IF(OR($L530=Basisblatt!$A$38,AND('Modernisierung 3.2.4'!$M530&lt;&gt;"",'Modernisierung 3.2.4'!$M530&lt;='Modernisierung 3.2.4'!$U530),'Modernisierung 3.2.4'!$N530=Basisblatt!$A558)=TRUE,"ja","nein"),"")</f>
        <v/>
      </c>
      <c r="Q530" s="157"/>
      <c r="R530" s="102" t="str">
        <f t="shared" si="8"/>
        <v>x2</v>
      </c>
      <c r="S530" s="53"/>
      <c r="T530" s="40"/>
      <c r="U530" s="139" t="str">
        <f>IF(AND($R530="x1",$K530=Basisblatt!$A$85),VLOOKUP('EMob_Segmente 3.2.5_3.2.6'!$F530,Basisblatt!$A$2:$B$5,2,FALSE),"")</f>
        <v/>
      </c>
    </row>
    <row r="531" spans="1:21" ht="15.75" thickBot="1" x14ac:dyDescent="0.3">
      <c r="A531" s="121" t="str">
        <f>IF($R531="x2","",IF($R531="x1",IF(OR($K531=Basisblatt!$A$84,$P531="ja"),"ja","nein"),"N/A"))</f>
        <v/>
      </c>
      <c r="B531" s="40"/>
      <c r="C531" s="82"/>
      <c r="D531" s="81"/>
      <c r="E531" s="81"/>
      <c r="F531" s="81"/>
      <c r="G531" s="81"/>
      <c r="H531" s="81"/>
      <c r="I531" s="92"/>
      <c r="J531" s="40"/>
      <c r="K531" s="106" t="str">
        <f>IF($R531="x1",IF($I531=Basisblatt!$A$60,Basisblatt!$A$85,Basisblatt!$A$84),"")</f>
        <v/>
      </c>
      <c r="L531" s="81"/>
      <c r="M531" s="81"/>
      <c r="N531" s="83"/>
      <c r="O531" s="40"/>
      <c r="P531" s="106" t="str">
        <f>IF(AND($R531="x1",$K531=Basisblatt!$A$85),IF(OR($L531=Basisblatt!$A$38,AND('Modernisierung 3.2.4'!$M531&lt;&gt;"",'Modernisierung 3.2.4'!$M531&lt;='Modernisierung 3.2.4'!$U531),'Modernisierung 3.2.4'!$N531=Basisblatt!$A559)=TRUE,"ja","nein"),"")</f>
        <v/>
      </c>
      <c r="Q531" s="157"/>
      <c r="R531" s="102" t="str">
        <f t="shared" si="8"/>
        <v>x2</v>
      </c>
      <c r="S531" s="53"/>
      <c r="T531" s="40"/>
      <c r="U531" s="139" t="str">
        <f>IF(AND($R531="x1",$K531=Basisblatt!$A$85),VLOOKUP('EMob_Segmente 3.2.5_3.2.6'!$F531,Basisblatt!$A$2:$B$5,2,FALSE),"")</f>
        <v/>
      </c>
    </row>
    <row r="532" spans="1:21" ht="15.75" thickBot="1" x14ac:dyDescent="0.3">
      <c r="A532" s="121" t="str">
        <f>IF($R532="x2","",IF($R532="x1",IF(OR($K532=Basisblatt!$A$84,$P532="ja"),"ja","nein"),"N/A"))</f>
        <v/>
      </c>
      <c r="B532" s="40"/>
      <c r="C532" s="82"/>
      <c r="D532" s="81"/>
      <c r="E532" s="81"/>
      <c r="F532" s="81"/>
      <c r="G532" s="81"/>
      <c r="H532" s="81"/>
      <c r="I532" s="92"/>
      <c r="J532" s="40"/>
      <c r="K532" s="106" t="str">
        <f>IF($R532="x1",IF($I532=Basisblatt!$A$60,Basisblatt!$A$85,Basisblatt!$A$84),"")</f>
        <v/>
      </c>
      <c r="L532" s="81"/>
      <c r="M532" s="81"/>
      <c r="N532" s="83"/>
      <c r="O532" s="40"/>
      <c r="P532" s="106" t="str">
        <f>IF(AND($R532="x1",$K532=Basisblatt!$A$85),IF(OR($L532=Basisblatt!$A$38,AND('Modernisierung 3.2.4'!$M532&lt;&gt;"",'Modernisierung 3.2.4'!$M532&lt;='Modernisierung 3.2.4'!$U532),'Modernisierung 3.2.4'!$N532=Basisblatt!$A560)=TRUE,"ja","nein"),"")</f>
        <v/>
      </c>
      <c r="Q532" s="157"/>
      <c r="R532" s="102" t="str">
        <f t="shared" si="8"/>
        <v>x2</v>
      </c>
      <c r="S532" s="53"/>
      <c r="T532" s="40"/>
      <c r="U532" s="139" t="str">
        <f>IF(AND($R532="x1",$K532=Basisblatt!$A$85),VLOOKUP('EMob_Segmente 3.2.5_3.2.6'!$F532,Basisblatt!$A$2:$B$5,2,FALSE),"")</f>
        <v/>
      </c>
    </row>
    <row r="533" spans="1:21" ht="15.75" thickBot="1" x14ac:dyDescent="0.3">
      <c r="A533" s="121" t="str">
        <f>IF($R533="x2","",IF($R533="x1",IF(OR($K533=Basisblatt!$A$84,$P533="ja"),"ja","nein"),"N/A"))</f>
        <v/>
      </c>
      <c r="B533" s="40"/>
      <c r="C533" s="82"/>
      <c r="D533" s="81"/>
      <c r="E533" s="81"/>
      <c r="F533" s="81"/>
      <c r="G533" s="81"/>
      <c r="H533" s="81"/>
      <c r="I533" s="92"/>
      <c r="J533" s="40"/>
      <c r="K533" s="106" t="str">
        <f>IF($R533="x1",IF($I533=Basisblatt!$A$60,Basisblatt!$A$85,Basisblatt!$A$84),"")</f>
        <v/>
      </c>
      <c r="L533" s="81"/>
      <c r="M533" s="81"/>
      <c r="N533" s="83"/>
      <c r="O533" s="40"/>
      <c r="P533" s="106" t="str">
        <f>IF(AND($R533="x1",$K533=Basisblatt!$A$85),IF(OR($L533=Basisblatt!$A$38,AND('Modernisierung 3.2.4'!$M533&lt;&gt;"",'Modernisierung 3.2.4'!$M533&lt;='Modernisierung 3.2.4'!$U533),'Modernisierung 3.2.4'!$N533=Basisblatt!$A561)=TRUE,"ja","nein"),"")</f>
        <v/>
      </c>
      <c r="Q533" s="157"/>
      <c r="R533" s="102" t="str">
        <f t="shared" si="8"/>
        <v>x2</v>
      </c>
      <c r="S533" s="53"/>
      <c r="T533" s="40"/>
      <c r="U533" s="139" t="str">
        <f>IF(AND($R533="x1",$K533=Basisblatt!$A$85),VLOOKUP('EMob_Segmente 3.2.5_3.2.6'!$F533,Basisblatt!$A$2:$B$5,2,FALSE),"")</f>
        <v/>
      </c>
    </row>
    <row r="534" spans="1:21" ht="15.75" thickBot="1" x14ac:dyDescent="0.3">
      <c r="A534" s="121" t="str">
        <f>IF($R534="x2","",IF($R534="x1",IF(OR($K534=Basisblatt!$A$84,$P534="ja"),"ja","nein"),"N/A"))</f>
        <v/>
      </c>
      <c r="B534" s="40"/>
      <c r="C534" s="82"/>
      <c r="D534" s="81"/>
      <c r="E534" s="81"/>
      <c r="F534" s="81"/>
      <c r="G534" s="81"/>
      <c r="H534" s="81"/>
      <c r="I534" s="92"/>
      <c r="J534" s="40"/>
      <c r="K534" s="106" t="str">
        <f>IF($R534="x1",IF($I534=Basisblatt!$A$60,Basisblatt!$A$85,Basisblatt!$A$84),"")</f>
        <v/>
      </c>
      <c r="L534" s="81"/>
      <c r="M534" s="81"/>
      <c r="N534" s="83"/>
      <c r="O534" s="40"/>
      <c r="P534" s="106" t="str">
        <f>IF(AND($R534="x1",$K534=Basisblatt!$A$85),IF(OR($L534=Basisblatt!$A$38,AND('Modernisierung 3.2.4'!$M534&lt;&gt;"",'Modernisierung 3.2.4'!$M534&lt;='Modernisierung 3.2.4'!$U534),'Modernisierung 3.2.4'!$N534=Basisblatt!$A562)=TRUE,"ja","nein"),"")</f>
        <v/>
      </c>
      <c r="Q534" s="157"/>
      <c r="R534" s="102" t="str">
        <f t="shared" si="8"/>
        <v>x2</v>
      </c>
      <c r="S534" s="53"/>
      <c r="T534" s="40"/>
      <c r="U534" s="139" t="str">
        <f>IF(AND($R534="x1",$K534=Basisblatt!$A$85),VLOOKUP('EMob_Segmente 3.2.5_3.2.6'!$F534,Basisblatt!$A$2:$B$5,2,FALSE),"")</f>
        <v/>
      </c>
    </row>
    <row r="535" spans="1:21" ht="15.75" thickBot="1" x14ac:dyDescent="0.3">
      <c r="A535" s="121" t="str">
        <f>IF($R535="x2","",IF($R535="x1",IF(OR($K535=Basisblatt!$A$84,$P535="ja"),"ja","nein"),"N/A"))</f>
        <v/>
      </c>
      <c r="B535" s="40"/>
      <c r="C535" s="82"/>
      <c r="D535" s="81"/>
      <c r="E535" s="81"/>
      <c r="F535" s="81"/>
      <c r="G535" s="81"/>
      <c r="H535" s="81"/>
      <c r="I535" s="92"/>
      <c r="J535" s="40"/>
      <c r="K535" s="106" t="str">
        <f>IF($R535="x1",IF($I535=Basisblatt!$A$60,Basisblatt!$A$85,Basisblatt!$A$84),"")</f>
        <v/>
      </c>
      <c r="L535" s="81"/>
      <c r="M535" s="81"/>
      <c r="N535" s="83"/>
      <c r="O535" s="40"/>
      <c r="P535" s="106" t="str">
        <f>IF(AND($R535="x1",$K535=Basisblatt!$A$85),IF(OR($L535=Basisblatt!$A$38,AND('Modernisierung 3.2.4'!$M535&lt;&gt;"",'Modernisierung 3.2.4'!$M535&lt;='Modernisierung 3.2.4'!$U535),'Modernisierung 3.2.4'!$N535=Basisblatt!$A563)=TRUE,"ja","nein"),"")</f>
        <v/>
      </c>
      <c r="Q535" s="157"/>
      <c r="R535" s="102" t="str">
        <f t="shared" si="8"/>
        <v>x2</v>
      </c>
      <c r="S535" s="53"/>
      <c r="T535" s="40"/>
      <c r="U535" s="139" t="str">
        <f>IF(AND($R535="x1",$K535=Basisblatt!$A$85),VLOOKUP('EMob_Segmente 3.2.5_3.2.6'!$F535,Basisblatt!$A$2:$B$5,2,FALSE),"")</f>
        <v/>
      </c>
    </row>
    <row r="536" spans="1:21" ht="15.75" thickBot="1" x14ac:dyDescent="0.3">
      <c r="A536" s="121" t="str">
        <f>IF($R536="x2","",IF($R536="x1",IF(OR($K536=Basisblatt!$A$84,$P536="ja"),"ja","nein"),"N/A"))</f>
        <v/>
      </c>
      <c r="B536" s="40"/>
      <c r="C536" s="82"/>
      <c r="D536" s="81"/>
      <c r="E536" s="81"/>
      <c r="F536" s="81"/>
      <c r="G536" s="81"/>
      <c r="H536" s="81"/>
      <c r="I536" s="92"/>
      <c r="J536" s="40"/>
      <c r="K536" s="106" t="str">
        <f>IF($R536="x1",IF($I536=Basisblatt!$A$60,Basisblatt!$A$85,Basisblatt!$A$84),"")</f>
        <v/>
      </c>
      <c r="L536" s="81"/>
      <c r="M536" s="81"/>
      <c r="N536" s="83"/>
      <c r="O536" s="40"/>
      <c r="P536" s="106" t="str">
        <f>IF(AND($R536="x1",$K536=Basisblatt!$A$85),IF(OR($L536=Basisblatt!$A$38,AND('Modernisierung 3.2.4'!$M536&lt;&gt;"",'Modernisierung 3.2.4'!$M536&lt;='Modernisierung 3.2.4'!$U536),'Modernisierung 3.2.4'!$N536=Basisblatt!$A564)=TRUE,"ja","nein"),"")</f>
        <v/>
      </c>
      <c r="Q536" s="157"/>
      <c r="R536" s="102" t="str">
        <f t="shared" si="8"/>
        <v>x2</v>
      </c>
      <c r="S536" s="53"/>
      <c r="T536" s="40"/>
      <c r="U536" s="139" t="str">
        <f>IF(AND($R536="x1",$K536=Basisblatt!$A$85),VLOOKUP('EMob_Segmente 3.2.5_3.2.6'!$F536,Basisblatt!$A$2:$B$5,2,FALSE),"")</f>
        <v/>
      </c>
    </row>
    <row r="537" spans="1:21" ht="15.75" thickBot="1" x14ac:dyDescent="0.3">
      <c r="A537" s="121" t="str">
        <f>IF($R537="x2","",IF($R537="x1",IF(OR($K537=Basisblatt!$A$84,$P537="ja"),"ja","nein"),"N/A"))</f>
        <v/>
      </c>
      <c r="B537" s="40"/>
      <c r="C537" s="82"/>
      <c r="D537" s="81"/>
      <c r="E537" s="81"/>
      <c r="F537" s="81"/>
      <c r="G537" s="81"/>
      <c r="H537" s="81"/>
      <c r="I537" s="92"/>
      <c r="J537" s="40"/>
      <c r="K537" s="106" t="str">
        <f>IF($R537="x1",IF($I537=Basisblatt!$A$60,Basisblatt!$A$85,Basisblatt!$A$84),"")</f>
        <v/>
      </c>
      <c r="L537" s="81"/>
      <c r="M537" s="81"/>
      <c r="N537" s="83"/>
      <c r="O537" s="40"/>
      <c r="P537" s="106" t="str">
        <f>IF(AND($R537="x1",$K537=Basisblatt!$A$85),IF(OR($L537=Basisblatt!$A$38,AND('Modernisierung 3.2.4'!$M537&lt;&gt;"",'Modernisierung 3.2.4'!$M537&lt;='Modernisierung 3.2.4'!$U537),'Modernisierung 3.2.4'!$N537=Basisblatt!$A565)=TRUE,"ja","nein"),"")</f>
        <v/>
      </c>
      <c r="Q537" s="157"/>
      <c r="R537" s="102" t="str">
        <f t="shared" si="8"/>
        <v>x2</v>
      </c>
      <c r="S537" s="53"/>
      <c r="T537" s="40"/>
      <c r="U537" s="139" t="str">
        <f>IF(AND($R537="x1",$K537=Basisblatt!$A$85),VLOOKUP('EMob_Segmente 3.2.5_3.2.6'!$F537,Basisblatt!$A$2:$B$5,2,FALSE),"")</f>
        <v/>
      </c>
    </row>
    <row r="538" spans="1:21" ht="15.75" thickBot="1" x14ac:dyDescent="0.3">
      <c r="A538" s="121" t="str">
        <f>IF($R538="x2","",IF($R538="x1",IF(OR($K538=Basisblatt!$A$84,$P538="ja"),"ja","nein"),"N/A"))</f>
        <v/>
      </c>
      <c r="B538" s="40"/>
      <c r="C538" s="82"/>
      <c r="D538" s="81"/>
      <c r="E538" s="81"/>
      <c r="F538" s="81"/>
      <c r="G538" s="81"/>
      <c r="H538" s="81"/>
      <c r="I538" s="92"/>
      <c r="J538" s="40"/>
      <c r="K538" s="106" t="str">
        <f>IF($R538="x1",IF($I538=Basisblatt!$A$60,Basisblatt!$A$85,Basisblatt!$A$84),"")</f>
        <v/>
      </c>
      <c r="L538" s="81"/>
      <c r="M538" s="81"/>
      <c r="N538" s="83"/>
      <c r="O538" s="40"/>
      <c r="P538" s="106" t="str">
        <f>IF(AND($R538="x1",$K538=Basisblatt!$A$85),IF(OR($L538=Basisblatt!$A$38,AND('Modernisierung 3.2.4'!$M538&lt;&gt;"",'Modernisierung 3.2.4'!$M538&lt;='Modernisierung 3.2.4'!$U538),'Modernisierung 3.2.4'!$N538=Basisblatt!$A566)=TRUE,"ja","nein"),"")</f>
        <v/>
      </c>
      <c r="Q538" s="157"/>
      <c r="R538" s="102" t="str">
        <f t="shared" si="8"/>
        <v>x2</v>
      </c>
      <c r="S538" s="53"/>
      <c r="T538" s="40"/>
      <c r="U538" s="139" t="str">
        <f>IF(AND($R538="x1",$K538=Basisblatt!$A$85),VLOOKUP('EMob_Segmente 3.2.5_3.2.6'!$F538,Basisblatt!$A$2:$B$5,2,FALSE),"")</f>
        <v/>
      </c>
    </row>
    <row r="539" spans="1:21" ht="15.75" thickBot="1" x14ac:dyDescent="0.3">
      <c r="A539" s="121" t="str">
        <f>IF($R539="x2","",IF($R539="x1",IF(OR($K539=Basisblatt!$A$84,$P539="ja"),"ja","nein"),"N/A"))</f>
        <v/>
      </c>
      <c r="B539" s="40"/>
      <c r="C539" s="82"/>
      <c r="D539" s="81"/>
      <c r="E539" s="81"/>
      <c r="F539" s="81"/>
      <c r="G539" s="81"/>
      <c r="H539" s="81"/>
      <c r="I539" s="92"/>
      <c r="J539" s="40"/>
      <c r="K539" s="106" t="str">
        <f>IF($R539="x1",IF($I539=Basisblatt!$A$60,Basisblatt!$A$85,Basisblatt!$A$84),"")</f>
        <v/>
      </c>
      <c r="L539" s="81"/>
      <c r="M539" s="81"/>
      <c r="N539" s="83"/>
      <c r="O539" s="40"/>
      <c r="P539" s="106" t="str">
        <f>IF(AND($R539="x1",$K539=Basisblatt!$A$85),IF(OR($L539=Basisblatt!$A$38,AND('Modernisierung 3.2.4'!$M539&lt;&gt;"",'Modernisierung 3.2.4'!$M539&lt;='Modernisierung 3.2.4'!$U539),'Modernisierung 3.2.4'!$N539=Basisblatt!$A567)=TRUE,"ja","nein"),"")</f>
        <v/>
      </c>
      <c r="Q539" s="157"/>
      <c r="R539" s="102" t="str">
        <f t="shared" si="8"/>
        <v>x2</v>
      </c>
      <c r="S539" s="53"/>
      <c r="T539" s="40"/>
      <c r="U539" s="139" t="str">
        <f>IF(AND($R539="x1",$K539=Basisblatt!$A$85),VLOOKUP('EMob_Segmente 3.2.5_3.2.6'!$F539,Basisblatt!$A$2:$B$5,2,FALSE),"")</f>
        <v/>
      </c>
    </row>
    <row r="540" spans="1:21" ht="15.75" thickBot="1" x14ac:dyDescent="0.3">
      <c r="A540" s="121" t="str">
        <f>IF($R540="x2","",IF($R540="x1",IF(OR($K540=Basisblatt!$A$84,$P540="ja"),"ja","nein"),"N/A"))</f>
        <v/>
      </c>
      <c r="B540" s="40"/>
      <c r="C540" s="82"/>
      <c r="D540" s="81"/>
      <c r="E540" s="81"/>
      <c r="F540" s="81"/>
      <c r="G540" s="81"/>
      <c r="H540" s="81"/>
      <c r="I540" s="92"/>
      <c r="J540" s="40"/>
      <c r="K540" s="106" t="str">
        <f>IF($R540="x1",IF($I540=Basisblatt!$A$60,Basisblatt!$A$85,Basisblatt!$A$84),"")</f>
        <v/>
      </c>
      <c r="L540" s="81"/>
      <c r="M540" s="81"/>
      <c r="N540" s="83"/>
      <c r="O540" s="40"/>
      <c r="P540" s="106" t="str">
        <f>IF(AND($R540="x1",$K540=Basisblatt!$A$85),IF(OR($L540=Basisblatt!$A$38,AND('Modernisierung 3.2.4'!$M540&lt;&gt;"",'Modernisierung 3.2.4'!$M540&lt;='Modernisierung 3.2.4'!$U540),'Modernisierung 3.2.4'!$N540=Basisblatt!$A568)=TRUE,"ja","nein"),"")</f>
        <v/>
      </c>
      <c r="Q540" s="157"/>
      <c r="R540" s="102" t="str">
        <f t="shared" si="8"/>
        <v>x2</v>
      </c>
      <c r="S540" s="53"/>
      <c r="T540" s="40"/>
      <c r="U540" s="139" t="str">
        <f>IF(AND($R540="x1",$K540=Basisblatt!$A$85),VLOOKUP('EMob_Segmente 3.2.5_3.2.6'!$F540,Basisblatt!$A$2:$B$5,2,FALSE),"")</f>
        <v/>
      </c>
    </row>
    <row r="541" spans="1:21" ht="15.75" thickBot="1" x14ac:dyDescent="0.3">
      <c r="A541" s="121" t="str">
        <f>IF($R541="x2","",IF($R541="x1",IF(OR($K541=Basisblatt!$A$84,$P541="ja"),"ja","nein"),"N/A"))</f>
        <v/>
      </c>
      <c r="B541" s="40"/>
      <c r="C541" s="82"/>
      <c r="D541" s="81"/>
      <c r="E541" s="81"/>
      <c r="F541" s="81"/>
      <c r="G541" s="81"/>
      <c r="H541" s="81"/>
      <c r="I541" s="92"/>
      <c r="J541" s="40"/>
      <c r="K541" s="106" t="str">
        <f>IF($R541="x1",IF($I541=Basisblatt!$A$60,Basisblatt!$A$85,Basisblatt!$A$84),"")</f>
        <v/>
      </c>
      <c r="L541" s="81"/>
      <c r="M541" s="81"/>
      <c r="N541" s="83"/>
      <c r="O541" s="40"/>
      <c r="P541" s="106" t="str">
        <f>IF(AND($R541="x1",$K541=Basisblatt!$A$85),IF(OR($L541=Basisblatt!$A$38,AND('Modernisierung 3.2.4'!$M541&lt;&gt;"",'Modernisierung 3.2.4'!$M541&lt;='Modernisierung 3.2.4'!$U541),'Modernisierung 3.2.4'!$N541=Basisblatt!$A569)=TRUE,"ja","nein"),"")</f>
        <v/>
      </c>
      <c r="Q541" s="157"/>
      <c r="R541" s="102" t="str">
        <f t="shared" si="8"/>
        <v>x2</v>
      </c>
      <c r="S541" s="53"/>
      <c r="T541" s="40"/>
      <c r="U541" s="139" t="str">
        <f>IF(AND($R541="x1",$K541=Basisblatt!$A$85),VLOOKUP('EMob_Segmente 3.2.5_3.2.6'!$F541,Basisblatt!$A$2:$B$5,2,FALSE),"")</f>
        <v/>
      </c>
    </row>
    <row r="542" spans="1:21" ht="15.75" thickBot="1" x14ac:dyDescent="0.3">
      <c r="A542" s="121" t="str">
        <f>IF($R542="x2","",IF($R542="x1",IF(OR($K542=Basisblatt!$A$84,$P542="ja"),"ja","nein"),"N/A"))</f>
        <v/>
      </c>
      <c r="B542" s="40"/>
      <c r="C542" s="82"/>
      <c r="D542" s="81"/>
      <c r="E542" s="81"/>
      <c r="F542" s="81"/>
      <c r="G542" s="81"/>
      <c r="H542" s="81"/>
      <c r="I542" s="92"/>
      <c r="J542" s="40"/>
      <c r="K542" s="106" t="str">
        <f>IF($R542="x1",IF($I542=Basisblatt!$A$60,Basisblatt!$A$85,Basisblatt!$A$84),"")</f>
        <v/>
      </c>
      <c r="L542" s="81"/>
      <c r="M542" s="81"/>
      <c r="N542" s="83"/>
      <c r="O542" s="40"/>
      <c r="P542" s="106" t="str">
        <f>IF(AND($R542="x1",$K542=Basisblatt!$A$85),IF(OR($L542=Basisblatt!$A$38,AND('Modernisierung 3.2.4'!$M542&lt;&gt;"",'Modernisierung 3.2.4'!$M542&lt;='Modernisierung 3.2.4'!$U542),'Modernisierung 3.2.4'!$N542=Basisblatt!$A570)=TRUE,"ja","nein"),"")</f>
        <v/>
      </c>
      <c r="Q542" s="157"/>
      <c r="R542" s="102" t="str">
        <f t="shared" si="8"/>
        <v>x2</v>
      </c>
      <c r="S542" s="53"/>
      <c r="T542" s="40"/>
      <c r="U542" s="139" t="str">
        <f>IF(AND($R542="x1",$K542=Basisblatt!$A$85),VLOOKUP('EMob_Segmente 3.2.5_3.2.6'!$F542,Basisblatt!$A$2:$B$5,2,FALSE),"")</f>
        <v/>
      </c>
    </row>
    <row r="543" spans="1:21" ht="15.75" thickBot="1" x14ac:dyDescent="0.3">
      <c r="A543" s="121" t="str">
        <f>IF($R543="x2","",IF($R543="x1",IF(OR($K543=Basisblatt!$A$84,$P543="ja"),"ja","nein"),"N/A"))</f>
        <v/>
      </c>
      <c r="B543" s="40"/>
      <c r="C543" s="82"/>
      <c r="D543" s="81"/>
      <c r="E543" s="81"/>
      <c r="F543" s="81"/>
      <c r="G543" s="81"/>
      <c r="H543" s="81"/>
      <c r="I543" s="92"/>
      <c r="J543" s="40"/>
      <c r="K543" s="106" t="str">
        <f>IF($R543="x1",IF($I543=Basisblatt!$A$60,Basisblatt!$A$85,Basisblatt!$A$84),"")</f>
        <v/>
      </c>
      <c r="L543" s="81"/>
      <c r="M543" s="81"/>
      <c r="N543" s="83"/>
      <c r="O543" s="40"/>
      <c r="P543" s="106" t="str">
        <f>IF(AND($R543="x1",$K543=Basisblatt!$A$85),IF(OR($L543=Basisblatt!$A$38,AND('Modernisierung 3.2.4'!$M543&lt;&gt;"",'Modernisierung 3.2.4'!$M543&lt;='Modernisierung 3.2.4'!$U543),'Modernisierung 3.2.4'!$N543=Basisblatt!$A571)=TRUE,"ja","nein"),"")</f>
        <v/>
      </c>
      <c r="Q543" s="157"/>
      <c r="R543" s="102" t="str">
        <f t="shared" si="8"/>
        <v>x2</v>
      </c>
      <c r="S543" s="53"/>
      <c r="T543" s="40"/>
      <c r="U543" s="139" t="str">
        <f>IF(AND($R543="x1",$K543=Basisblatt!$A$85),VLOOKUP('EMob_Segmente 3.2.5_3.2.6'!$F543,Basisblatt!$A$2:$B$5,2,FALSE),"")</f>
        <v/>
      </c>
    </row>
    <row r="544" spans="1:21" ht="15.75" thickBot="1" x14ac:dyDescent="0.3">
      <c r="A544" s="121" t="str">
        <f>IF($R544="x2","",IF($R544="x1",IF(OR($K544=Basisblatt!$A$84,$P544="ja"),"ja","nein"),"N/A"))</f>
        <v/>
      </c>
      <c r="B544" s="40"/>
      <c r="C544" s="82"/>
      <c r="D544" s="81"/>
      <c r="E544" s="81"/>
      <c r="F544" s="81"/>
      <c r="G544" s="81"/>
      <c r="H544" s="81"/>
      <c r="I544" s="92"/>
      <c r="J544" s="40"/>
      <c r="K544" s="106" t="str">
        <f>IF($R544="x1",IF($I544=Basisblatt!$A$60,Basisblatt!$A$85,Basisblatt!$A$84),"")</f>
        <v/>
      </c>
      <c r="L544" s="81"/>
      <c r="M544" s="81"/>
      <c r="N544" s="83"/>
      <c r="O544" s="40"/>
      <c r="P544" s="106" t="str">
        <f>IF(AND($R544="x1",$K544=Basisblatt!$A$85),IF(OR($L544=Basisblatt!$A$38,AND('Modernisierung 3.2.4'!$M544&lt;&gt;"",'Modernisierung 3.2.4'!$M544&lt;='Modernisierung 3.2.4'!$U544),'Modernisierung 3.2.4'!$N544=Basisblatt!$A572)=TRUE,"ja","nein"),"")</f>
        <v/>
      </c>
      <c r="Q544" s="157"/>
      <c r="R544" s="102" t="str">
        <f t="shared" si="8"/>
        <v>x2</v>
      </c>
      <c r="S544" s="53"/>
      <c r="T544" s="40"/>
      <c r="U544" s="139" t="str">
        <f>IF(AND($R544="x1",$K544=Basisblatt!$A$85),VLOOKUP('EMob_Segmente 3.2.5_3.2.6'!$F544,Basisblatt!$A$2:$B$5,2,FALSE),"")</f>
        <v/>
      </c>
    </row>
    <row r="545" spans="1:21" ht="15.75" thickBot="1" x14ac:dyDescent="0.3">
      <c r="A545" s="121" t="str">
        <f>IF($R545="x2","",IF($R545="x1",IF(OR($K545=Basisblatt!$A$84,$P545="ja"),"ja","nein"),"N/A"))</f>
        <v/>
      </c>
      <c r="B545" s="40"/>
      <c r="C545" s="82"/>
      <c r="D545" s="81"/>
      <c r="E545" s="81"/>
      <c r="F545" s="81"/>
      <c r="G545" s="81"/>
      <c r="H545" s="81"/>
      <c r="I545" s="92"/>
      <c r="J545" s="40"/>
      <c r="K545" s="106" t="str">
        <f>IF($R545="x1",IF($I545=Basisblatt!$A$60,Basisblatt!$A$85,Basisblatt!$A$84),"")</f>
        <v/>
      </c>
      <c r="L545" s="81"/>
      <c r="M545" s="81"/>
      <c r="N545" s="83"/>
      <c r="O545" s="40"/>
      <c r="P545" s="106" t="str">
        <f>IF(AND($R545="x1",$K545=Basisblatt!$A$85),IF(OR($L545=Basisblatt!$A$38,AND('Modernisierung 3.2.4'!$M545&lt;&gt;"",'Modernisierung 3.2.4'!$M545&lt;='Modernisierung 3.2.4'!$U545),'Modernisierung 3.2.4'!$N545=Basisblatt!$A573)=TRUE,"ja","nein"),"")</f>
        <v/>
      </c>
      <c r="Q545" s="157"/>
      <c r="R545" s="102" t="str">
        <f t="shared" si="8"/>
        <v>x2</v>
      </c>
      <c r="S545" s="53"/>
      <c r="T545" s="40"/>
      <c r="U545" s="139" t="str">
        <f>IF(AND($R545="x1",$K545=Basisblatt!$A$85),VLOOKUP('EMob_Segmente 3.2.5_3.2.6'!$F545,Basisblatt!$A$2:$B$5,2,FALSE),"")</f>
        <v/>
      </c>
    </row>
    <row r="546" spans="1:21" ht="15.75" thickBot="1" x14ac:dyDescent="0.3">
      <c r="A546" s="121" t="str">
        <f>IF($R546="x2","",IF($R546="x1",IF(OR($K546=Basisblatt!$A$84,$P546="ja"),"ja","nein"),"N/A"))</f>
        <v/>
      </c>
      <c r="B546" s="40"/>
      <c r="C546" s="82"/>
      <c r="D546" s="81"/>
      <c r="E546" s="81"/>
      <c r="F546" s="81"/>
      <c r="G546" s="81"/>
      <c r="H546" s="81"/>
      <c r="I546" s="92"/>
      <c r="J546" s="40"/>
      <c r="K546" s="106" t="str">
        <f>IF($R546="x1",IF($I546=Basisblatt!$A$60,Basisblatt!$A$85,Basisblatt!$A$84),"")</f>
        <v/>
      </c>
      <c r="L546" s="81"/>
      <c r="M546" s="81"/>
      <c r="N546" s="83"/>
      <c r="O546" s="40"/>
      <c r="P546" s="106" t="str">
        <f>IF(AND($R546="x1",$K546=Basisblatt!$A$85),IF(OR($L546=Basisblatt!$A$38,AND('Modernisierung 3.2.4'!$M546&lt;&gt;"",'Modernisierung 3.2.4'!$M546&lt;='Modernisierung 3.2.4'!$U546),'Modernisierung 3.2.4'!$N546=Basisblatt!$A574)=TRUE,"ja","nein"),"")</f>
        <v/>
      </c>
      <c r="Q546" s="157"/>
      <c r="R546" s="102" t="str">
        <f t="shared" si="8"/>
        <v>x2</v>
      </c>
      <c r="S546" s="53"/>
      <c r="T546" s="40"/>
      <c r="U546" s="139" t="str">
        <f>IF(AND($R546="x1",$K546=Basisblatt!$A$85),VLOOKUP('EMob_Segmente 3.2.5_3.2.6'!$F546,Basisblatt!$A$2:$B$5,2,FALSE),"")</f>
        <v/>
      </c>
    </row>
    <row r="547" spans="1:21" ht="15.75" thickBot="1" x14ac:dyDescent="0.3">
      <c r="A547" s="121" t="str">
        <f>IF($R547="x2","",IF($R547="x1",IF(OR($K547=Basisblatt!$A$84,$P547="ja"),"ja","nein"),"N/A"))</f>
        <v/>
      </c>
      <c r="B547" s="40"/>
      <c r="C547" s="82"/>
      <c r="D547" s="81"/>
      <c r="E547" s="81"/>
      <c r="F547" s="81"/>
      <c r="G547" s="81"/>
      <c r="H547" s="81"/>
      <c r="I547" s="92"/>
      <c r="J547" s="40"/>
      <c r="K547" s="106" t="str">
        <f>IF($R547="x1",IF($I547=Basisblatt!$A$60,Basisblatt!$A$85,Basisblatt!$A$84),"")</f>
        <v/>
      </c>
      <c r="L547" s="81"/>
      <c r="M547" s="81"/>
      <c r="N547" s="83"/>
      <c r="O547" s="40"/>
      <c r="P547" s="106" t="str">
        <f>IF(AND($R547="x1",$K547=Basisblatt!$A$85),IF(OR($L547=Basisblatt!$A$38,AND('Modernisierung 3.2.4'!$M547&lt;&gt;"",'Modernisierung 3.2.4'!$M547&lt;='Modernisierung 3.2.4'!$U547),'Modernisierung 3.2.4'!$N547=Basisblatt!$A575)=TRUE,"ja","nein"),"")</f>
        <v/>
      </c>
      <c r="Q547" s="157"/>
      <c r="R547" s="102" t="str">
        <f t="shared" si="8"/>
        <v>x2</v>
      </c>
      <c r="S547" s="53"/>
      <c r="T547" s="40"/>
      <c r="U547" s="139" t="str">
        <f>IF(AND($R547="x1",$K547=Basisblatt!$A$85),VLOOKUP('EMob_Segmente 3.2.5_3.2.6'!$F547,Basisblatt!$A$2:$B$5,2,FALSE),"")</f>
        <v/>
      </c>
    </row>
    <row r="548" spans="1:21" ht="15.75" thickBot="1" x14ac:dyDescent="0.3">
      <c r="A548" s="121" t="str">
        <f>IF($R548="x2","",IF($R548="x1",IF(OR($K548=Basisblatt!$A$84,$P548="ja"),"ja","nein"),"N/A"))</f>
        <v/>
      </c>
      <c r="B548" s="40"/>
      <c r="C548" s="82"/>
      <c r="D548" s="81"/>
      <c r="E548" s="81"/>
      <c r="F548" s="81"/>
      <c r="G548" s="81"/>
      <c r="H548" s="81"/>
      <c r="I548" s="92"/>
      <c r="J548" s="40"/>
      <c r="K548" s="106" t="str">
        <f>IF($R548="x1",IF($I548=Basisblatt!$A$60,Basisblatt!$A$85,Basisblatt!$A$84),"")</f>
        <v/>
      </c>
      <c r="L548" s="81"/>
      <c r="M548" s="81"/>
      <c r="N548" s="83"/>
      <c r="O548" s="40"/>
      <c r="P548" s="106" t="str">
        <f>IF(AND($R548="x1",$K548=Basisblatt!$A$85),IF(OR($L548=Basisblatt!$A$38,AND('Modernisierung 3.2.4'!$M548&lt;&gt;"",'Modernisierung 3.2.4'!$M548&lt;='Modernisierung 3.2.4'!$U548),'Modernisierung 3.2.4'!$N548=Basisblatt!$A576)=TRUE,"ja","nein"),"")</f>
        <v/>
      </c>
      <c r="Q548" s="157"/>
      <c r="R548" s="102" t="str">
        <f t="shared" si="8"/>
        <v>x2</v>
      </c>
      <c r="S548" s="53"/>
      <c r="T548" s="40"/>
      <c r="U548" s="139" t="str">
        <f>IF(AND($R548="x1",$K548=Basisblatt!$A$85),VLOOKUP('EMob_Segmente 3.2.5_3.2.6'!$F548,Basisblatt!$A$2:$B$5,2,FALSE),"")</f>
        <v/>
      </c>
    </row>
    <row r="549" spans="1:21" ht="15.75" thickBot="1" x14ac:dyDescent="0.3">
      <c r="A549" s="121" t="str">
        <f>IF($R549="x2","",IF($R549="x1",IF(OR($K549=Basisblatt!$A$84,$P549="ja"),"ja","nein"),"N/A"))</f>
        <v/>
      </c>
      <c r="B549" s="40"/>
      <c r="C549" s="82"/>
      <c r="D549" s="81"/>
      <c r="E549" s="81"/>
      <c r="F549" s="81"/>
      <c r="G549" s="81"/>
      <c r="H549" s="81"/>
      <c r="I549" s="92"/>
      <c r="J549" s="40"/>
      <c r="K549" s="106" t="str">
        <f>IF($R549="x1",IF($I549=Basisblatt!$A$60,Basisblatt!$A$85,Basisblatt!$A$84),"")</f>
        <v/>
      </c>
      <c r="L549" s="81"/>
      <c r="M549" s="81"/>
      <c r="N549" s="83"/>
      <c r="O549" s="40"/>
      <c r="P549" s="106" t="str">
        <f>IF(AND($R549="x1",$K549=Basisblatt!$A$85),IF(OR($L549=Basisblatt!$A$38,AND('Modernisierung 3.2.4'!$M549&lt;&gt;"",'Modernisierung 3.2.4'!$M549&lt;='Modernisierung 3.2.4'!$U549),'Modernisierung 3.2.4'!$N549=Basisblatt!$A577)=TRUE,"ja","nein"),"")</f>
        <v/>
      </c>
      <c r="Q549" s="157"/>
      <c r="R549" s="102" t="str">
        <f t="shared" si="8"/>
        <v>x2</v>
      </c>
      <c r="S549" s="53"/>
      <c r="T549" s="40"/>
      <c r="U549" s="139" t="str">
        <f>IF(AND($R549="x1",$K549=Basisblatt!$A$85),VLOOKUP('EMob_Segmente 3.2.5_3.2.6'!$F549,Basisblatt!$A$2:$B$5,2,FALSE),"")</f>
        <v/>
      </c>
    </row>
    <row r="550" spans="1:21" ht="15.75" thickBot="1" x14ac:dyDescent="0.3">
      <c r="A550" s="121" t="str">
        <f>IF($R550="x2","",IF($R550="x1",IF(OR($K550=Basisblatt!$A$84,$P550="ja"),"ja","nein"),"N/A"))</f>
        <v/>
      </c>
      <c r="B550" s="40"/>
      <c r="C550" s="82"/>
      <c r="D550" s="81"/>
      <c r="E550" s="81"/>
      <c r="F550" s="81"/>
      <c r="G550" s="81"/>
      <c r="H550" s="81"/>
      <c r="I550" s="92"/>
      <c r="J550" s="40"/>
      <c r="K550" s="106" t="str">
        <f>IF($R550="x1",IF($I550=Basisblatt!$A$60,Basisblatt!$A$85,Basisblatt!$A$84),"")</f>
        <v/>
      </c>
      <c r="L550" s="81"/>
      <c r="M550" s="81"/>
      <c r="N550" s="83"/>
      <c r="O550" s="40"/>
      <c r="P550" s="106" t="str">
        <f>IF(AND($R550="x1",$K550=Basisblatt!$A$85),IF(OR($L550=Basisblatt!$A$38,AND('Modernisierung 3.2.4'!$M550&lt;&gt;"",'Modernisierung 3.2.4'!$M550&lt;='Modernisierung 3.2.4'!$U550),'Modernisierung 3.2.4'!$N550=Basisblatt!$A578)=TRUE,"ja","nein"),"")</f>
        <v/>
      </c>
      <c r="Q550" s="157"/>
      <c r="R550" s="102" t="str">
        <f t="shared" si="8"/>
        <v>x2</v>
      </c>
      <c r="S550" s="53"/>
      <c r="T550" s="40"/>
      <c r="U550" s="139" t="str">
        <f>IF(AND($R550="x1",$K550=Basisblatt!$A$85),VLOOKUP('EMob_Segmente 3.2.5_3.2.6'!$F550,Basisblatt!$A$2:$B$5,2,FALSE),"")</f>
        <v/>
      </c>
    </row>
    <row r="551" spans="1:21" ht="15.75" thickBot="1" x14ac:dyDescent="0.3">
      <c r="A551" s="121" t="str">
        <f>IF($R551="x2","",IF($R551="x1",IF(OR($K551=Basisblatt!$A$84,$P551="ja"),"ja","nein"),"N/A"))</f>
        <v/>
      </c>
      <c r="B551" s="40"/>
      <c r="C551" s="82"/>
      <c r="D551" s="81"/>
      <c r="E551" s="81"/>
      <c r="F551" s="81"/>
      <c r="G551" s="81"/>
      <c r="H551" s="81"/>
      <c r="I551" s="92"/>
      <c r="J551" s="40"/>
      <c r="K551" s="106" t="str">
        <f>IF($R551="x1",IF($I551=Basisblatt!$A$60,Basisblatt!$A$85,Basisblatt!$A$84),"")</f>
        <v/>
      </c>
      <c r="L551" s="81"/>
      <c r="M551" s="81"/>
      <c r="N551" s="83"/>
      <c r="O551" s="40"/>
      <c r="P551" s="106" t="str">
        <f>IF(AND($R551="x1",$K551=Basisblatt!$A$85),IF(OR($L551=Basisblatt!$A$38,AND('Modernisierung 3.2.4'!$M551&lt;&gt;"",'Modernisierung 3.2.4'!$M551&lt;='Modernisierung 3.2.4'!$U551),'Modernisierung 3.2.4'!$N551=Basisblatt!$A579)=TRUE,"ja","nein"),"")</f>
        <v/>
      </c>
      <c r="Q551" s="157"/>
      <c r="R551" s="102" t="str">
        <f t="shared" si="8"/>
        <v>x2</v>
      </c>
      <c r="S551" s="53"/>
      <c r="T551" s="40"/>
      <c r="U551" s="139" t="str">
        <f>IF(AND($R551="x1",$K551=Basisblatt!$A$85),VLOOKUP('EMob_Segmente 3.2.5_3.2.6'!$F551,Basisblatt!$A$2:$B$5,2,FALSE),"")</f>
        <v/>
      </c>
    </row>
    <row r="552" spans="1:21" ht="15.75" thickBot="1" x14ac:dyDescent="0.3">
      <c r="A552" s="121" t="str">
        <f>IF($R552="x2","",IF($R552="x1",IF(OR($K552=Basisblatt!$A$84,$P552="ja"),"ja","nein"),"N/A"))</f>
        <v/>
      </c>
      <c r="B552" s="40"/>
      <c r="C552" s="82"/>
      <c r="D552" s="81"/>
      <c r="E552" s="81"/>
      <c r="F552" s="81"/>
      <c r="G552" s="81"/>
      <c r="H552" s="81"/>
      <c r="I552" s="92"/>
      <c r="J552" s="40"/>
      <c r="K552" s="106" t="str">
        <f>IF($R552="x1",IF($I552=Basisblatt!$A$60,Basisblatt!$A$85,Basisblatt!$A$84),"")</f>
        <v/>
      </c>
      <c r="L552" s="81"/>
      <c r="M552" s="81"/>
      <c r="N552" s="83"/>
      <c r="O552" s="40"/>
      <c r="P552" s="106" t="str">
        <f>IF(AND($R552="x1",$K552=Basisblatt!$A$85),IF(OR($L552=Basisblatt!$A$38,AND('Modernisierung 3.2.4'!$M552&lt;&gt;"",'Modernisierung 3.2.4'!$M552&lt;='Modernisierung 3.2.4'!$U552),'Modernisierung 3.2.4'!$N552=Basisblatt!$A580)=TRUE,"ja","nein"),"")</f>
        <v/>
      </c>
      <c r="Q552" s="157"/>
      <c r="R552" s="102" t="str">
        <f t="shared" si="8"/>
        <v>x2</v>
      </c>
      <c r="S552" s="53"/>
      <c r="T552" s="40"/>
      <c r="U552" s="139" t="str">
        <f>IF(AND($R552="x1",$K552=Basisblatt!$A$85),VLOOKUP('EMob_Segmente 3.2.5_3.2.6'!$F552,Basisblatt!$A$2:$B$5,2,FALSE),"")</f>
        <v/>
      </c>
    </row>
    <row r="553" spans="1:21" ht="15.75" thickBot="1" x14ac:dyDescent="0.3">
      <c r="A553" s="121" t="str">
        <f>IF($R553="x2","",IF($R553="x1",IF(OR($K553=Basisblatt!$A$84,$P553="ja"),"ja","nein"),"N/A"))</f>
        <v/>
      </c>
      <c r="B553" s="40"/>
      <c r="C553" s="82"/>
      <c r="D553" s="81"/>
      <c r="E553" s="81"/>
      <c r="F553" s="81"/>
      <c r="G553" s="81"/>
      <c r="H553" s="81"/>
      <c r="I553" s="92"/>
      <c r="J553" s="40"/>
      <c r="K553" s="106" t="str">
        <f>IF($R553="x1",IF($I553=Basisblatt!$A$60,Basisblatt!$A$85,Basisblatt!$A$84),"")</f>
        <v/>
      </c>
      <c r="L553" s="81"/>
      <c r="M553" s="81"/>
      <c r="N553" s="83"/>
      <c r="O553" s="40"/>
      <c r="P553" s="106" t="str">
        <f>IF(AND($R553="x1",$K553=Basisblatt!$A$85),IF(OR($L553=Basisblatt!$A$38,AND('Modernisierung 3.2.4'!$M553&lt;&gt;"",'Modernisierung 3.2.4'!$M553&lt;='Modernisierung 3.2.4'!$U553),'Modernisierung 3.2.4'!$N553=Basisblatt!$A581)=TRUE,"ja","nein"),"")</f>
        <v/>
      </c>
      <c r="Q553" s="157"/>
      <c r="R553" s="102" t="str">
        <f t="shared" si="8"/>
        <v>x2</v>
      </c>
      <c r="S553" s="53"/>
      <c r="T553" s="40"/>
      <c r="U553" s="139" t="str">
        <f>IF(AND($R553="x1",$K553=Basisblatt!$A$85),VLOOKUP('EMob_Segmente 3.2.5_3.2.6'!$F553,Basisblatt!$A$2:$B$5,2,FALSE),"")</f>
        <v/>
      </c>
    </row>
    <row r="554" spans="1:21" ht="15.75" thickBot="1" x14ac:dyDescent="0.3">
      <c r="A554" s="121" t="str">
        <f>IF($R554="x2","",IF($R554="x1",IF(OR($K554=Basisblatt!$A$84,$P554="ja"),"ja","nein"),"N/A"))</f>
        <v/>
      </c>
      <c r="B554" s="40"/>
      <c r="C554" s="82"/>
      <c r="D554" s="81"/>
      <c r="E554" s="81"/>
      <c r="F554" s="81"/>
      <c r="G554" s="81"/>
      <c r="H554" s="81"/>
      <c r="I554" s="92"/>
      <c r="J554" s="40"/>
      <c r="K554" s="106" t="str">
        <f>IF($R554="x1",IF($I554=Basisblatt!$A$60,Basisblatt!$A$85,Basisblatt!$A$84),"")</f>
        <v/>
      </c>
      <c r="L554" s="81"/>
      <c r="M554" s="81"/>
      <c r="N554" s="83"/>
      <c r="O554" s="40"/>
      <c r="P554" s="106" t="str">
        <f>IF(AND($R554="x1",$K554=Basisblatt!$A$85),IF(OR($L554=Basisblatt!$A$38,AND('Modernisierung 3.2.4'!$M554&lt;&gt;"",'Modernisierung 3.2.4'!$M554&lt;='Modernisierung 3.2.4'!$U554),'Modernisierung 3.2.4'!$N554=Basisblatt!$A582)=TRUE,"ja","nein"),"")</f>
        <v/>
      </c>
      <c r="Q554" s="157"/>
      <c r="R554" s="102" t="str">
        <f t="shared" si="8"/>
        <v>x2</v>
      </c>
      <c r="S554" s="53"/>
      <c r="T554" s="40"/>
      <c r="U554" s="139" t="str">
        <f>IF(AND($R554="x1",$K554=Basisblatt!$A$85),VLOOKUP('EMob_Segmente 3.2.5_3.2.6'!$F554,Basisblatt!$A$2:$B$5,2,FALSE),"")</f>
        <v/>
      </c>
    </row>
    <row r="555" spans="1:21" ht="15.75" thickBot="1" x14ac:dyDescent="0.3">
      <c r="A555" s="121" t="str">
        <f>IF($R555="x2","",IF($R555="x1",IF(OR($K555=Basisblatt!$A$84,$P555="ja"),"ja","nein"),"N/A"))</f>
        <v/>
      </c>
      <c r="B555" s="40"/>
      <c r="C555" s="82"/>
      <c r="D555" s="81"/>
      <c r="E555" s="81"/>
      <c r="F555" s="81"/>
      <c r="G555" s="81"/>
      <c r="H555" s="81"/>
      <c r="I555" s="92"/>
      <c r="J555" s="40"/>
      <c r="K555" s="106" t="str">
        <f>IF($R555="x1",IF($I555=Basisblatt!$A$60,Basisblatt!$A$85,Basisblatt!$A$84),"")</f>
        <v/>
      </c>
      <c r="L555" s="81"/>
      <c r="M555" s="81"/>
      <c r="N555" s="83"/>
      <c r="O555" s="40"/>
      <c r="P555" s="106" t="str">
        <f>IF(AND($R555="x1",$K555=Basisblatt!$A$85),IF(OR($L555=Basisblatt!$A$38,AND('Modernisierung 3.2.4'!$M555&lt;&gt;"",'Modernisierung 3.2.4'!$M555&lt;='Modernisierung 3.2.4'!$U555),'Modernisierung 3.2.4'!$N555=Basisblatt!$A583)=TRUE,"ja","nein"),"")</f>
        <v/>
      </c>
      <c r="Q555" s="157"/>
      <c r="R555" s="102" t="str">
        <f t="shared" si="8"/>
        <v>x2</v>
      </c>
      <c r="S555" s="53"/>
      <c r="T555" s="40"/>
      <c r="U555" s="139" t="str">
        <f>IF(AND($R555="x1",$K555=Basisblatt!$A$85),VLOOKUP('EMob_Segmente 3.2.5_3.2.6'!$F555,Basisblatt!$A$2:$B$5,2,FALSE),"")</f>
        <v/>
      </c>
    </row>
    <row r="556" spans="1:21" ht="15.75" thickBot="1" x14ac:dyDescent="0.3">
      <c r="A556" s="121" t="str">
        <f>IF($R556="x2","",IF($R556="x1",IF(OR($K556=Basisblatt!$A$84,$P556="ja"),"ja","nein"),"N/A"))</f>
        <v/>
      </c>
      <c r="B556" s="40"/>
      <c r="C556" s="82"/>
      <c r="D556" s="81"/>
      <c r="E556" s="81"/>
      <c r="F556" s="81"/>
      <c r="G556" s="81"/>
      <c r="H556" s="81"/>
      <c r="I556" s="92"/>
      <c r="J556" s="40"/>
      <c r="K556" s="106" t="str">
        <f>IF($R556="x1",IF($I556=Basisblatt!$A$60,Basisblatt!$A$85,Basisblatt!$A$84),"")</f>
        <v/>
      </c>
      <c r="L556" s="81"/>
      <c r="M556" s="81"/>
      <c r="N556" s="83"/>
      <c r="O556" s="40"/>
      <c r="P556" s="106" t="str">
        <f>IF(AND($R556="x1",$K556=Basisblatt!$A$85),IF(OR($L556=Basisblatt!$A$38,AND('Modernisierung 3.2.4'!$M556&lt;&gt;"",'Modernisierung 3.2.4'!$M556&lt;='Modernisierung 3.2.4'!$U556),'Modernisierung 3.2.4'!$N556=Basisblatt!$A584)=TRUE,"ja","nein"),"")</f>
        <v/>
      </c>
      <c r="Q556" s="157"/>
      <c r="R556" s="102" t="str">
        <f t="shared" si="8"/>
        <v>x2</v>
      </c>
      <c r="S556" s="53"/>
      <c r="T556" s="40"/>
      <c r="U556" s="139" t="str">
        <f>IF(AND($R556="x1",$K556=Basisblatt!$A$85),VLOOKUP('EMob_Segmente 3.2.5_3.2.6'!$F556,Basisblatt!$A$2:$B$5,2,FALSE),"")</f>
        <v/>
      </c>
    </row>
    <row r="557" spans="1:21" ht="15.75" thickBot="1" x14ac:dyDescent="0.3">
      <c r="A557" s="121" t="str">
        <f>IF($R557="x2","",IF($R557="x1",IF(OR($K557=Basisblatt!$A$84,$P557="ja"),"ja","nein"),"N/A"))</f>
        <v/>
      </c>
      <c r="B557" s="40"/>
      <c r="C557" s="82"/>
      <c r="D557" s="81"/>
      <c r="E557" s="81"/>
      <c r="F557" s="81"/>
      <c r="G557" s="81"/>
      <c r="H557" s="81"/>
      <c r="I557" s="92"/>
      <c r="J557" s="40"/>
      <c r="K557" s="106" t="str">
        <f>IF($R557="x1",IF($I557=Basisblatt!$A$60,Basisblatt!$A$85,Basisblatt!$A$84),"")</f>
        <v/>
      </c>
      <c r="L557" s="81"/>
      <c r="M557" s="81"/>
      <c r="N557" s="83"/>
      <c r="O557" s="40"/>
      <c r="P557" s="106" t="str">
        <f>IF(AND($R557="x1",$K557=Basisblatt!$A$85),IF(OR($L557=Basisblatt!$A$38,AND('Modernisierung 3.2.4'!$M557&lt;&gt;"",'Modernisierung 3.2.4'!$M557&lt;='Modernisierung 3.2.4'!$U557),'Modernisierung 3.2.4'!$N557=Basisblatt!$A585)=TRUE,"ja","nein"),"")</f>
        <v/>
      </c>
      <c r="Q557" s="157"/>
      <c r="R557" s="102" t="str">
        <f t="shared" si="8"/>
        <v>x2</v>
      </c>
      <c r="S557" s="53"/>
      <c r="T557" s="40"/>
      <c r="U557" s="139" t="str">
        <f>IF(AND($R557="x1",$K557=Basisblatt!$A$85),VLOOKUP('EMob_Segmente 3.2.5_3.2.6'!$F557,Basisblatt!$A$2:$B$5,2,FALSE),"")</f>
        <v/>
      </c>
    </row>
    <row r="558" spans="1:21" ht="15.75" thickBot="1" x14ac:dyDescent="0.3">
      <c r="A558" s="121" t="str">
        <f>IF($R558="x2","",IF($R558="x1",IF(OR($K558=Basisblatt!$A$84,$P558="ja"),"ja","nein"),"N/A"))</f>
        <v/>
      </c>
      <c r="B558" s="40"/>
      <c r="C558" s="82"/>
      <c r="D558" s="81"/>
      <c r="E558" s="81"/>
      <c r="F558" s="81"/>
      <c r="G558" s="81"/>
      <c r="H558" s="81"/>
      <c r="I558" s="92"/>
      <c r="J558" s="40"/>
      <c r="K558" s="106" t="str">
        <f>IF($R558="x1",IF($I558=Basisblatt!$A$60,Basisblatt!$A$85,Basisblatt!$A$84),"")</f>
        <v/>
      </c>
      <c r="L558" s="81"/>
      <c r="M558" s="81"/>
      <c r="N558" s="83"/>
      <c r="O558" s="40"/>
      <c r="P558" s="106" t="str">
        <f>IF(AND($R558="x1",$K558=Basisblatt!$A$85),IF(OR($L558=Basisblatt!$A$38,AND('Modernisierung 3.2.4'!$M558&lt;&gt;"",'Modernisierung 3.2.4'!$M558&lt;='Modernisierung 3.2.4'!$U558),'Modernisierung 3.2.4'!$N558=Basisblatt!$A586)=TRUE,"ja","nein"),"")</f>
        <v/>
      </c>
      <c r="Q558" s="157"/>
      <c r="R558" s="102" t="str">
        <f t="shared" si="8"/>
        <v>x2</v>
      </c>
      <c r="S558" s="53"/>
      <c r="T558" s="40"/>
      <c r="U558" s="139" t="str">
        <f>IF(AND($R558="x1",$K558=Basisblatt!$A$85),VLOOKUP('EMob_Segmente 3.2.5_3.2.6'!$F558,Basisblatt!$A$2:$B$5,2,FALSE),"")</f>
        <v/>
      </c>
    </row>
    <row r="559" spans="1:21" ht="15.75" thickBot="1" x14ac:dyDescent="0.3">
      <c r="A559" s="121" t="str">
        <f>IF($R559="x2","",IF($R559="x1",IF(OR($K559=Basisblatt!$A$84,$P559="ja"),"ja","nein"),"N/A"))</f>
        <v/>
      </c>
      <c r="B559" s="40"/>
      <c r="C559" s="82"/>
      <c r="D559" s="81"/>
      <c r="E559" s="81"/>
      <c r="F559" s="81"/>
      <c r="G559" s="81"/>
      <c r="H559" s="81"/>
      <c r="I559" s="92"/>
      <c r="J559" s="40"/>
      <c r="K559" s="106" t="str">
        <f>IF($R559="x1",IF($I559=Basisblatt!$A$60,Basisblatt!$A$85,Basisblatt!$A$84),"")</f>
        <v/>
      </c>
      <c r="L559" s="81"/>
      <c r="M559" s="81"/>
      <c r="N559" s="83"/>
      <c r="O559" s="40"/>
      <c r="P559" s="106" t="str">
        <f>IF(AND($R559="x1",$K559=Basisblatt!$A$85),IF(OR($L559=Basisblatt!$A$38,AND('Modernisierung 3.2.4'!$M559&lt;&gt;"",'Modernisierung 3.2.4'!$M559&lt;='Modernisierung 3.2.4'!$U559),'Modernisierung 3.2.4'!$N559=Basisblatt!$A587)=TRUE,"ja","nein"),"")</f>
        <v/>
      </c>
      <c r="Q559" s="157"/>
      <c r="R559" s="102" t="str">
        <f t="shared" si="8"/>
        <v>x2</v>
      </c>
      <c r="S559" s="53"/>
      <c r="T559" s="40"/>
      <c r="U559" s="139" t="str">
        <f>IF(AND($R559="x1",$K559=Basisblatt!$A$85),VLOOKUP('EMob_Segmente 3.2.5_3.2.6'!$F559,Basisblatt!$A$2:$B$5,2,FALSE),"")</f>
        <v/>
      </c>
    </row>
    <row r="560" spans="1:21" ht="15.75" thickBot="1" x14ac:dyDescent="0.3">
      <c r="A560" s="121" t="str">
        <f>IF($R560="x2","",IF($R560="x1",IF(OR($K560=Basisblatt!$A$84,$P560="ja"),"ja","nein"),"N/A"))</f>
        <v/>
      </c>
      <c r="B560" s="40"/>
      <c r="C560" s="82"/>
      <c r="D560" s="81"/>
      <c r="E560" s="81"/>
      <c r="F560" s="81"/>
      <c r="G560" s="81"/>
      <c r="H560" s="81"/>
      <c r="I560" s="92"/>
      <c r="J560" s="40"/>
      <c r="K560" s="106" t="str">
        <f>IF($R560="x1",IF($I560=Basisblatt!$A$60,Basisblatt!$A$85,Basisblatt!$A$84),"")</f>
        <v/>
      </c>
      <c r="L560" s="81"/>
      <c r="M560" s="81"/>
      <c r="N560" s="83"/>
      <c r="O560" s="40"/>
      <c r="P560" s="106" t="str">
        <f>IF(AND($R560="x1",$K560=Basisblatt!$A$85),IF(OR($L560=Basisblatt!$A$38,AND('Modernisierung 3.2.4'!$M560&lt;&gt;"",'Modernisierung 3.2.4'!$M560&lt;='Modernisierung 3.2.4'!$U560),'Modernisierung 3.2.4'!$N560=Basisblatt!$A588)=TRUE,"ja","nein"),"")</f>
        <v/>
      </c>
      <c r="Q560" s="157"/>
      <c r="R560" s="102" t="str">
        <f t="shared" si="8"/>
        <v>x2</v>
      </c>
      <c r="S560" s="53"/>
      <c r="T560" s="40"/>
      <c r="U560" s="139" t="str">
        <f>IF(AND($R560="x1",$K560=Basisblatt!$A$85),VLOOKUP('EMob_Segmente 3.2.5_3.2.6'!$F560,Basisblatt!$A$2:$B$5,2,FALSE),"")</f>
        <v/>
      </c>
    </row>
    <row r="561" spans="1:21" ht="15.75" thickBot="1" x14ac:dyDescent="0.3">
      <c r="A561" s="121" t="str">
        <f>IF($R561="x2","",IF($R561="x1",IF(OR($K561=Basisblatt!$A$84,$P561="ja"),"ja","nein"),"N/A"))</f>
        <v/>
      </c>
      <c r="B561" s="40"/>
      <c r="C561" s="82"/>
      <c r="D561" s="81"/>
      <c r="E561" s="81"/>
      <c r="F561" s="81"/>
      <c r="G561" s="81"/>
      <c r="H561" s="81"/>
      <c r="I561" s="92"/>
      <c r="J561" s="40"/>
      <c r="K561" s="106" t="str">
        <f>IF($R561="x1",IF($I561=Basisblatt!$A$60,Basisblatt!$A$85,Basisblatt!$A$84),"")</f>
        <v/>
      </c>
      <c r="L561" s="81"/>
      <c r="M561" s="81"/>
      <c r="N561" s="83"/>
      <c r="O561" s="40"/>
      <c r="P561" s="106" t="str">
        <f>IF(AND($R561="x1",$K561=Basisblatt!$A$85),IF(OR($L561=Basisblatt!$A$38,AND('Modernisierung 3.2.4'!$M561&lt;&gt;"",'Modernisierung 3.2.4'!$M561&lt;='Modernisierung 3.2.4'!$U561),'Modernisierung 3.2.4'!$N561=Basisblatt!$A589)=TRUE,"ja","nein"),"")</f>
        <v/>
      </c>
      <c r="Q561" s="157"/>
      <c r="R561" s="102" t="str">
        <f t="shared" si="8"/>
        <v>x2</v>
      </c>
      <c r="S561" s="53"/>
      <c r="T561" s="40"/>
      <c r="U561" s="139" t="str">
        <f>IF(AND($R561="x1",$K561=Basisblatt!$A$85),VLOOKUP('EMob_Segmente 3.2.5_3.2.6'!$F561,Basisblatt!$A$2:$B$5,2,FALSE),"")</f>
        <v/>
      </c>
    </row>
    <row r="562" spans="1:21" ht="15.75" thickBot="1" x14ac:dyDescent="0.3">
      <c r="A562" s="121" t="str">
        <f>IF($R562="x2","",IF($R562="x1",IF(OR($K562=Basisblatt!$A$84,$P562="ja"),"ja","nein"),"N/A"))</f>
        <v/>
      </c>
      <c r="B562" s="40"/>
      <c r="C562" s="82"/>
      <c r="D562" s="81"/>
      <c r="E562" s="81"/>
      <c r="F562" s="81"/>
      <c r="G562" s="81"/>
      <c r="H562" s="81"/>
      <c r="I562" s="92"/>
      <c r="J562" s="40"/>
      <c r="K562" s="106" t="str">
        <f>IF($R562="x1",IF($I562=Basisblatt!$A$60,Basisblatt!$A$85,Basisblatt!$A$84),"")</f>
        <v/>
      </c>
      <c r="L562" s="81"/>
      <c r="M562" s="81"/>
      <c r="N562" s="83"/>
      <c r="O562" s="40"/>
      <c r="P562" s="106" t="str">
        <f>IF(AND($R562="x1",$K562=Basisblatt!$A$85),IF(OR($L562=Basisblatt!$A$38,AND('Modernisierung 3.2.4'!$M562&lt;&gt;"",'Modernisierung 3.2.4'!$M562&lt;='Modernisierung 3.2.4'!$U562),'Modernisierung 3.2.4'!$N562=Basisblatt!$A590)=TRUE,"ja","nein"),"")</f>
        <v/>
      </c>
      <c r="Q562" s="157"/>
      <c r="R562" s="102" t="str">
        <f t="shared" si="8"/>
        <v>x2</v>
      </c>
      <c r="S562" s="53"/>
      <c r="T562" s="40"/>
      <c r="U562" s="139" t="str">
        <f>IF(AND($R562="x1",$K562=Basisblatt!$A$85),VLOOKUP('EMob_Segmente 3.2.5_3.2.6'!$F562,Basisblatt!$A$2:$B$5,2,FALSE),"")</f>
        <v/>
      </c>
    </row>
    <row r="563" spans="1:21" ht="15.75" thickBot="1" x14ac:dyDescent="0.3">
      <c r="A563" s="121" t="str">
        <f>IF($R563="x2","",IF($R563="x1",IF(OR($K563=Basisblatt!$A$84,$P563="ja"),"ja","nein"),"N/A"))</f>
        <v/>
      </c>
      <c r="B563" s="40"/>
      <c r="C563" s="82"/>
      <c r="D563" s="81"/>
      <c r="E563" s="81"/>
      <c r="F563" s="81"/>
      <c r="G563" s="81"/>
      <c r="H563" s="81"/>
      <c r="I563" s="92"/>
      <c r="J563" s="40"/>
      <c r="K563" s="106" t="str">
        <f>IF($R563="x1",IF($I563=Basisblatt!$A$60,Basisblatt!$A$85,Basisblatt!$A$84),"")</f>
        <v/>
      </c>
      <c r="L563" s="81"/>
      <c r="M563" s="81"/>
      <c r="N563" s="83"/>
      <c r="O563" s="40"/>
      <c r="P563" s="106" t="str">
        <f>IF(AND($R563="x1",$K563=Basisblatt!$A$85),IF(OR($L563=Basisblatt!$A$38,AND('Modernisierung 3.2.4'!$M563&lt;&gt;"",'Modernisierung 3.2.4'!$M563&lt;='Modernisierung 3.2.4'!$U563),'Modernisierung 3.2.4'!$N563=Basisblatt!$A591)=TRUE,"ja","nein"),"")</f>
        <v/>
      </c>
      <c r="Q563" s="157"/>
      <c r="R563" s="102" t="str">
        <f t="shared" si="8"/>
        <v>x2</v>
      </c>
      <c r="S563" s="53"/>
      <c r="T563" s="40"/>
      <c r="U563" s="139" t="str">
        <f>IF(AND($R563="x1",$K563=Basisblatt!$A$85),VLOOKUP('EMob_Segmente 3.2.5_3.2.6'!$F563,Basisblatt!$A$2:$B$5,2,FALSE),"")</f>
        <v/>
      </c>
    </row>
    <row r="564" spans="1:21" ht="15.75" thickBot="1" x14ac:dyDescent="0.3">
      <c r="A564" s="121" t="str">
        <f>IF($R564="x2","",IF($R564="x1",IF(OR($K564=Basisblatt!$A$84,$P564="ja"),"ja","nein"),"N/A"))</f>
        <v/>
      </c>
      <c r="B564" s="40"/>
      <c r="C564" s="82"/>
      <c r="D564" s="81"/>
      <c r="E564" s="81"/>
      <c r="F564" s="81"/>
      <c r="G564" s="81"/>
      <c r="H564" s="81"/>
      <c r="I564" s="92"/>
      <c r="J564" s="40"/>
      <c r="K564" s="106" t="str">
        <f>IF($R564="x1",IF($I564=Basisblatt!$A$60,Basisblatt!$A$85,Basisblatt!$A$84),"")</f>
        <v/>
      </c>
      <c r="L564" s="81"/>
      <c r="M564" s="81"/>
      <c r="N564" s="83"/>
      <c r="O564" s="40"/>
      <c r="P564" s="106" t="str">
        <f>IF(AND($R564="x1",$K564=Basisblatt!$A$85),IF(OR($L564=Basisblatt!$A$38,AND('Modernisierung 3.2.4'!$M564&lt;&gt;"",'Modernisierung 3.2.4'!$M564&lt;='Modernisierung 3.2.4'!$U564),'Modernisierung 3.2.4'!$N564=Basisblatt!$A592)=TRUE,"ja","nein"),"")</f>
        <v/>
      </c>
      <c r="Q564" s="157"/>
      <c r="R564" s="102" t="str">
        <f t="shared" si="8"/>
        <v>x2</v>
      </c>
      <c r="S564" s="53"/>
      <c r="T564" s="40"/>
      <c r="U564" s="139" t="str">
        <f>IF(AND($R564="x1",$K564=Basisblatt!$A$85),VLOOKUP('EMob_Segmente 3.2.5_3.2.6'!$F564,Basisblatt!$A$2:$B$5,2,FALSE),"")</f>
        <v/>
      </c>
    </row>
    <row r="565" spans="1:21" ht="15.75" thickBot="1" x14ac:dyDescent="0.3">
      <c r="A565" s="121" t="str">
        <f>IF($R565="x2","",IF($R565="x1",IF(OR($K565=Basisblatt!$A$84,$P565="ja"),"ja","nein"),"N/A"))</f>
        <v/>
      </c>
      <c r="B565" s="40"/>
      <c r="C565" s="82"/>
      <c r="D565" s="81"/>
      <c r="E565" s="81"/>
      <c r="F565" s="81"/>
      <c r="G565" s="81"/>
      <c r="H565" s="81"/>
      <c r="I565" s="92"/>
      <c r="J565" s="40"/>
      <c r="K565" s="106" t="str">
        <f>IF($R565="x1",IF($I565=Basisblatt!$A$60,Basisblatt!$A$85,Basisblatt!$A$84),"")</f>
        <v/>
      </c>
      <c r="L565" s="81"/>
      <c r="M565" s="81"/>
      <c r="N565" s="83"/>
      <c r="O565" s="40"/>
      <c r="P565" s="106" t="str">
        <f>IF(AND($R565="x1",$K565=Basisblatt!$A$85),IF(OR($L565=Basisblatt!$A$38,AND('Modernisierung 3.2.4'!$M565&lt;&gt;"",'Modernisierung 3.2.4'!$M565&lt;='Modernisierung 3.2.4'!$U565),'Modernisierung 3.2.4'!$N565=Basisblatt!$A593)=TRUE,"ja","nein"),"")</f>
        <v/>
      </c>
      <c r="Q565" s="157"/>
      <c r="R565" s="102" t="str">
        <f t="shared" si="8"/>
        <v>x2</v>
      </c>
      <c r="S565" s="53"/>
      <c r="T565" s="40"/>
      <c r="U565" s="139" t="str">
        <f>IF(AND($R565="x1",$K565=Basisblatt!$A$85),VLOOKUP('EMob_Segmente 3.2.5_3.2.6'!$F565,Basisblatt!$A$2:$B$5,2,FALSE),"")</f>
        <v/>
      </c>
    </row>
    <row r="566" spans="1:21" ht="15.75" thickBot="1" x14ac:dyDescent="0.3">
      <c r="A566" s="121" t="str">
        <f>IF($R566="x2","",IF($R566="x1",IF(OR($K566=Basisblatt!$A$84,$P566="ja"),"ja","nein"),"N/A"))</f>
        <v/>
      </c>
      <c r="B566" s="40"/>
      <c r="C566" s="82"/>
      <c r="D566" s="81"/>
      <c r="E566" s="81"/>
      <c r="F566" s="81"/>
      <c r="G566" s="81"/>
      <c r="H566" s="81"/>
      <c r="I566" s="92"/>
      <c r="J566" s="40"/>
      <c r="K566" s="106" t="str">
        <f>IF($R566="x1",IF($I566=Basisblatt!$A$60,Basisblatt!$A$85,Basisblatt!$A$84),"")</f>
        <v/>
      </c>
      <c r="L566" s="81"/>
      <c r="M566" s="81"/>
      <c r="N566" s="83"/>
      <c r="O566" s="40"/>
      <c r="P566" s="106" t="str">
        <f>IF(AND($R566="x1",$K566=Basisblatt!$A$85),IF(OR($L566=Basisblatt!$A$38,AND('Modernisierung 3.2.4'!$M566&lt;&gt;"",'Modernisierung 3.2.4'!$M566&lt;='Modernisierung 3.2.4'!$U566),'Modernisierung 3.2.4'!$N566=Basisblatt!$A594)=TRUE,"ja","nein"),"")</f>
        <v/>
      </c>
      <c r="Q566" s="157"/>
      <c r="R566" s="102" t="str">
        <f t="shared" si="8"/>
        <v>x2</v>
      </c>
      <c r="S566" s="53"/>
      <c r="T566" s="40"/>
      <c r="U566" s="139" t="str">
        <f>IF(AND($R566="x1",$K566=Basisblatt!$A$85),VLOOKUP('EMob_Segmente 3.2.5_3.2.6'!$F566,Basisblatt!$A$2:$B$5,2,FALSE),"")</f>
        <v/>
      </c>
    </row>
    <row r="567" spans="1:21" ht="15.75" thickBot="1" x14ac:dyDescent="0.3">
      <c r="A567" s="121" t="str">
        <f>IF($R567="x2","",IF($R567="x1",IF(OR($K567=Basisblatt!$A$84,$P567="ja"),"ja","nein"),"N/A"))</f>
        <v/>
      </c>
      <c r="B567" s="40"/>
      <c r="C567" s="82"/>
      <c r="D567" s="81"/>
      <c r="E567" s="81"/>
      <c r="F567" s="81"/>
      <c r="G567" s="81"/>
      <c r="H567" s="81"/>
      <c r="I567" s="92"/>
      <c r="J567" s="40"/>
      <c r="K567" s="106" t="str">
        <f>IF($R567="x1",IF($I567=Basisblatt!$A$60,Basisblatt!$A$85,Basisblatt!$A$84),"")</f>
        <v/>
      </c>
      <c r="L567" s="81"/>
      <c r="M567" s="81"/>
      <c r="N567" s="83"/>
      <c r="O567" s="40"/>
      <c r="P567" s="106" t="str">
        <f>IF(AND($R567="x1",$K567=Basisblatt!$A$85),IF(OR($L567=Basisblatt!$A$38,AND('Modernisierung 3.2.4'!$M567&lt;&gt;"",'Modernisierung 3.2.4'!$M567&lt;='Modernisierung 3.2.4'!$U567),'Modernisierung 3.2.4'!$N567=Basisblatt!$A595)=TRUE,"ja","nein"),"")</f>
        <v/>
      </c>
      <c r="Q567" s="157"/>
      <c r="R567" s="102" t="str">
        <f t="shared" si="8"/>
        <v>x2</v>
      </c>
      <c r="S567" s="53"/>
      <c r="T567" s="40"/>
      <c r="U567" s="139" t="str">
        <f>IF(AND($R567="x1",$K567=Basisblatt!$A$85),VLOOKUP('EMob_Segmente 3.2.5_3.2.6'!$F567,Basisblatt!$A$2:$B$5,2,FALSE),"")</f>
        <v/>
      </c>
    </row>
    <row r="568" spans="1:21" ht="15.75" thickBot="1" x14ac:dyDescent="0.3">
      <c r="A568" s="121" t="str">
        <f>IF($R568="x2","",IF($R568="x1",IF(OR($K568=Basisblatt!$A$84,$P568="ja"),"ja","nein"),"N/A"))</f>
        <v/>
      </c>
      <c r="B568" s="40"/>
      <c r="C568" s="82"/>
      <c r="D568" s="81"/>
      <c r="E568" s="81"/>
      <c r="F568" s="81"/>
      <c r="G568" s="81"/>
      <c r="H568" s="81"/>
      <c r="I568" s="92"/>
      <c r="J568" s="40"/>
      <c r="K568" s="106" t="str">
        <f>IF($R568="x1",IF($I568=Basisblatt!$A$60,Basisblatt!$A$85,Basisblatt!$A$84),"")</f>
        <v/>
      </c>
      <c r="L568" s="81"/>
      <c r="M568" s="81"/>
      <c r="N568" s="83"/>
      <c r="O568" s="40"/>
      <c r="P568" s="106" t="str">
        <f>IF(AND($R568="x1",$K568=Basisblatt!$A$85),IF(OR($L568=Basisblatt!$A$38,AND('Modernisierung 3.2.4'!$M568&lt;&gt;"",'Modernisierung 3.2.4'!$M568&lt;='Modernisierung 3.2.4'!$U568),'Modernisierung 3.2.4'!$N568=Basisblatt!$A596)=TRUE,"ja","nein"),"")</f>
        <v/>
      </c>
      <c r="Q568" s="157"/>
      <c r="R568" s="102" t="str">
        <f t="shared" si="8"/>
        <v>x2</v>
      </c>
      <c r="S568" s="53"/>
      <c r="T568" s="40"/>
      <c r="U568" s="139" t="str">
        <f>IF(AND($R568="x1",$K568=Basisblatt!$A$85),VLOOKUP('EMob_Segmente 3.2.5_3.2.6'!$F568,Basisblatt!$A$2:$B$5,2,FALSE),"")</f>
        <v/>
      </c>
    </row>
    <row r="569" spans="1:21" ht="15.75" thickBot="1" x14ac:dyDescent="0.3">
      <c r="A569" s="121" t="str">
        <f>IF($R569="x2","",IF($R569="x1",IF(OR($K569=Basisblatt!$A$84,$P569="ja"),"ja","nein"),"N/A"))</f>
        <v/>
      </c>
      <c r="B569" s="40"/>
      <c r="C569" s="82"/>
      <c r="D569" s="81"/>
      <c r="E569" s="81"/>
      <c r="F569" s="81"/>
      <c r="G569" s="81"/>
      <c r="H569" s="81"/>
      <c r="I569" s="92"/>
      <c r="J569" s="40"/>
      <c r="K569" s="106" t="str">
        <f>IF($R569="x1",IF($I569=Basisblatt!$A$60,Basisblatt!$A$85,Basisblatt!$A$84),"")</f>
        <v/>
      </c>
      <c r="L569" s="81"/>
      <c r="M569" s="81"/>
      <c r="N569" s="83"/>
      <c r="O569" s="40"/>
      <c r="P569" s="106" t="str">
        <f>IF(AND($R569="x1",$K569=Basisblatt!$A$85),IF(OR($L569=Basisblatt!$A$38,AND('Modernisierung 3.2.4'!$M569&lt;&gt;"",'Modernisierung 3.2.4'!$M569&lt;='Modernisierung 3.2.4'!$U569),'Modernisierung 3.2.4'!$N569=Basisblatt!$A597)=TRUE,"ja","nein"),"")</f>
        <v/>
      </c>
      <c r="Q569" s="157"/>
      <c r="R569" s="102" t="str">
        <f t="shared" si="8"/>
        <v>x2</v>
      </c>
      <c r="S569" s="53"/>
      <c r="T569" s="40"/>
      <c r="U569" s="139" t="str">
        <f>IF(AND($R569="x1",$K569=Basisblatt!$A$85),VLOOKUP('EMob_Segmente 3.2.5_3.2.6'!$F569,Basisblatt!$A$2:$B$5,2,FALSE),"")</f>
        <v/>
      </c>
    </row>
    <row r="570" spans="1:21" ht="15.75" thickBot="1" x14ac:dyDescent="0.3">
      <c r="A570" s="121" t="str">
        <f>IF($R570="x2","",IF($R570="x1",IF(OR($K570=Basisblatt!$A$84,$P570="ja"),"ja","nein"),"N/A"))</f>
        <v/>
      </c>
      <c r="B570" s="40"/>
      <c r="C570" s="82"/>
      <c r="D570" s="81"/>
      <c r="E570" s="81"/>
      <c r="F570" s="81"/>
      <c r="G570" s="81"/>
      <c r="H570" s="81"/>
      <c r="I570" s="92"/>
      <c r="J570" s="40"/>
      <c r="K570" s="106" t="str">
        <f>IF($R570="x1",IF($I570=Basisblatt!$A$60,Basisblatt!$A$85,Basisblatt!$A$84),"")</f>
        <v/>
      </c>
      <c r="L570" s="81"/>
      <c r="M570" s="81"/>
      <c r="N570" s="83"/>
      <c r="O570" s="40"/>
      <c r="P570" s="106" t="str">
        <f>IF(AND($R570="x1",$K570=Basisblatt!$A$85),IF(OR($L570=Basisblatt!$A$38,AND('Modernisierung 3.2.4'!$M570&lt;&gt;"",'Modernisierung 3.2.4'!$M570&lt;='Modernisierung 3.2.4'!$U570),'Modernisierung 3.2.4'!$N570=Basisblatt!$A598)=TRUE,"ja","nein"),"")</f>
        <v/>
      </c>
      <c r="Q570" s="157"/>
      <c r="R570" s="102" t="str">
        <f t="shared" si="8"/>
        <v>x2</v>
      </c>
      <c r="S570" s="53"/>
      <c r="T570" s="40"/>
      <c r="U570" s="139" t="str">
        <f>IF(AND($R570="x1",$K570=Basisblatt!$A$85),VLOOKUP('EMob_Segmente 3.2.5_3.2.6'!$F570,Basisblatt!$A$2:$B$5,2,FALSE),"")</f>
        <v/>
      </c>
    </row>
    <row r="571" spans="1:21" ht="15.75" thickBot="1" x14ac:dyDescent="0.3">
      <c r="A571" s="121" t="str">
        <f>IF($R571="x2","",IF($R571="x1",IF(OR($K571=Basisblatt!$A$84,$P571="ja"),"ja","nein"),"N/A"))</f>
        <v/>
      </c>
      <c r="B571" s="40"/>
      <c r="C571" s="82"/>
      <c r="D571" s="81"/>
      <c r="E571" s="81"/>
      <c r="F571" s="81"/>
      <c r="G571" s="81"/>
      <c r="H571" s="81"/>
      <c r="I571" s="92"/>
      <c r="J571" s="40"/>
      <c r="K571" s="106" t="str">
        <f>IF($R571="x1",IF($I571=Basisblatt!$A$60,Basisblatt!$A$85,Basisblatt!$A$84),"")</f>
        <v/>
      </c>
      <c r="L571" s="81"/>
      <c r="M571" s="81"/>
      <c r="N571" s="83"/>
      <c r="O571" s="40"/>
      <c r="P571" s="106" t="str">
        <f>IF(AND($R571="x1",$K571=Basisblatt!$A$85),IF(OR($L571=Basisblatt!$A$38,AND('Modernisierung 3.2.4'!$M571&lt;&gt;"",'Modernisierung 3.2.4'!$M571&lt;='Modernisierung 3.2.4'!$U571),'Modernisierung 3.2.4'!$N571=Basisblatt!$A599)=TRUE,"ja","nein"),"")</f>
        <v/>
      </c>
      <c r="Q571" s="157"/>
      <c r="R571" s="102" t="str">
        <f t="shared" si="8"/>
        <v>x2</v>
      </c>
      <c r="S571" s="53"/>
      <c r="T571" s="40"/>
      <c r="U571" s="139" t="str">
        <f>IF(AND($R571="x1",$K571=Basisblatt!$A$85),VLOOKUP('EMob_Segmente 3.2.5_3.2.6'!$F571,Basisblatt!$A$2:$B$5,2,FALSE),"")</f>
        <v/>
      </c>
    </row>
    <row r="572" spans="1:21" ht="15.75" thickBot="1" x14ac:dyDescent="0.3">
      <c r="A572" s="121" t="str">
        <f>IF($R572="x2","",IF($R572="x1",IF(OR($K572=Basisblatt!$A$84,$P572="ja"),"ja","nein"),"N/A"))</f>
        <v/>
      </c>
      <c r="B572" s="40"/>
      <c r="C572" s="82"/>
      <c r="D572" s="81"/>
      <c r="E572" s="81"/>
      <c r="F572" s="81"/>
      <c r="G572" s="81"/>
      <c r="H572" s="81"/>
      <c r="I572" s="92"/>
      <c r="J572" s="40"/>
      <c r="K572" s="106" t="str">
        <f>IF($R572="x1",IF($I572=Basisblatt!$A$60,Basisblatt!$A$85,Basisblatt!$A$84),"")</f>
        <v/>
      </c>
      <c r="L572" s="81"/>
      <c r="M572" s="81"/>
      <c r="N572" s="83"/>
      <c r="O572" s="40"/>
      <c r="P572" s="106" t="str">
        <f>IF(AND($R572="x1",$K572=Basisblatt!$A$85),IF(OR($L572=Basisblatt!$A$38,AND('Modernisierung 3.2.4'!$M572&lt;&gt;"",'Modernisierung 3.2.4'!$M572&lt;='Modernisierung 3.2.4'!$U572),'Modernisierung 3.2.4'!$N572=Basisblatt!$A600)=TRUE,"ja","nein"),"")</f>
        <v/>
      </c>
      <c r="Q572" s="157"/>
      <c r="R572" s="102" t="str">
        <f t="shared" si="8"/>
        <v>x2</v>
      </c>
      <c r="S572" s="53"/>
      <c r="T572" s="40"/>
      <c r="U572" s="139" t="str">
        <f>IF(AND($R572="x1",$K572=Basisblatt!$A$85),VLOOKUP('EMob_Segmente 3.2.5_3.2.6'!$F572,Basisblatt!$A$2:$B$5,2,FALSE),"")</f>
        <v/>
      </c>
    </row>
    <row r="573" spans="1:21" ht="15.75" thickBot="1" x14ac:dyDescent="0.3">
      <c r="A573" s="121" t="str">
        <f>IF($R573="x2","",IF($R573="x1",IF(OR($K573=Basisblatt!$A$84,$P573="ja"),"ja","nein"),"N/A"))</f>
        <v/>
      </c>
      <c r="B573" s="40"/>
      <c r="C573" s="82"/>
      <c r="D573" s="81"/>
      <c r="E573" s="81"/>
      <c r="F573" s="81"/>
      <c r="G573" s="81"/>
      <c r="H573" s="81"/>
      <c r="I573" s="92"/>
      <c r="J573" s="40"/>
      <c r="K573" s="106" t="str">
        <f>IF($R573="x1",IF($I573=Basisblatt!$A$60,Basisblatt!$A$85,Basisblatt!$A$84),"")</f>
        <v/>
      </c>
      <c r="L573" s="81"/>
      <c r="M573" s="81"/>
      <c r="N573" s="83"/>
      <c r="O573" s="40"/>
      <c r="P573" s="106" t="str">
        <f>IF(AND($R573="x1",$K573=Basisblatt!$A$85),IF(OR($L573=Basisblatt!$A$38,AND('Modernisierung 3.2.4'!$M573&lt;&gt;"",'Modernisierung 3.2.4'!$M573&lt;='Modernisierung 3.2.4'!$U573),'Modernisierung 3.2.4'!$N573=Basisblatt!$A601)=TRUE,"ja","nein"),"")</f>
        <v/>
      </c>
      <c r="Q573" s="157"/>
      <c r="R573" s="102" t="str">
        <f t="shared" si="8"/>
        <v>x2</v>
      </c>
      <c r="S573" s="53"/>
      <c r="T573" s="40"/>
      <c r="U573" s="139" t="str">
        <f>IF(AND($R573="x1",$K573=Basisblatt!$A$85),VLOOKUP('EMob_Segmente 3.2.5_3.2.6'!$F573,Basisblatt!$A$2:$B$5,2,FALSE),"")</f>
        <v/>
      </c>
    </row>
    <row r="574" spans="1:21" ht="15.75" thickBot="1" x14ac:dyDescent="0.3">
      <c r="A574" s="121" t="str">
        <f>IF($R574="x2","",IF($R574="x1",IF(OR($K574=Basisblatt!$A$84,$P574="ja"),"ja","nein"),"N/A"))</f>
        <v/>
      </c>
      <c r="B574" s="40"/>
      <c r="C574" s="82"/>
      <c r="D574" s="81"/>
      <c r="E574" s="81"/>
      <c r="F574" s="81"/>
      <c r="G574" s="81"/>
      <c r="H574" s="81"/>
      <c r="I574" s="92"/>
      <c r="J574" s="40"/>
      <c r="K574" s="106" t="str">
        <f>IF($R574="x1",IF($I574=Basisblatt!$A$60,Basisblatt!$A$85,Basisblatt!$A$84),"")</f>
        <v/>
      </c>
      <c r="L574" s="81"/>
      <c r="M574" s="81"/>
      <c r="N574" s="83"/>
      <c r="O574" s="40"/>
      <c r="P574" s="106" t="str">
        <f>IF(AND($R574="x1",$K574=Basisblatt!$A$85),IF(OR($L574=Basisblatt!$A$38,AND('Modernisierung 3.2.4'!$M574&lt;&gt;"",'Modernisierung 3.2.4'!$M574&lt;='Modernisierung 3.2.4'!$U574),'Modernisierung 3.2.4'!$N574=Basisblatt!$A602)=TRUE,"ja","nein"),"")</f>
        <v/>
      </c>
      <c r="Q574" s="157"/>
      <c r="R574" s="102" t="str">
        <f t="shared" si="8"/>
        <v>x2</v>
      </c>
      <c r="S574" s="53"/>
      <c r="T574" s="40"/>
      <c r="U574" s="139" t="str">
        <f>IF(AND($R574="x1",$K574=Basisblatt!$A$85),VLOOKUP('EMob_Segmente 3.2.5_3.2.6'!$F574,Basisblatt!$A$2:$B$5,2,FALSE),"")</f>
        <v/>
      </c>
    </row>
    <row r="575" spans="1:21" ht="15.75" thickBot="1" x14ac:dyDescent="0.3">
      <c r="A575" s="121" t="str">
        <f>IF($R575="x2","",IF($R575="x1",IF(OR($K575=Basisblatt!$A$84,$P575="ja"),"ja","nein"),"N/A"))</f>
        <v/>
      </c>
      <c r="B575" s="40"/>
      <c r="C575" s="82"/>
      <c r="D575" s="81"/>
      <c r="E575" s="81"/>
      <c r="F575" s="81"/>
      <c r="G575" s="81"/>
      <c r="H575" s="81"/>
      <c r="I575" s="92"/>
      <c r="J575" s="40"/>
      <c r="K575" s="106" t="str">
        <f>IF($R575="x1",IF($I575=Basisblatt!$A$60,Basisblatt!$A$85,Basisblatt!$A$84),"")</f>
        <v/>
      </c>
      <c r="L575" s="81"/>
      <c r="M575" s="81"/>
      <c r="N575" s="83"/>
      <c r="O575" s="40"/>
      <c r="P575" s="106" t="str">
        <f>IF(AND($R575="x1",$K575=Basisblatt!$A$85),IF(OR($L575=Basisblatt!$A$38,AND('Modernisierung 3.2.4'!$M575&lt;&gt;"",'Modernisierung 3.2.4'!$M575&lt;='Modernisierung 3.2.4'!$U575),'Modernisierung 3.2.4'!$N575=Basisblatt!$A603)=TRUE,"ja","nein"),"")</f>
        <v/>
      </c>
      <c r="Q575" s="157"/>
      <c r="R575" s="102" t="str">
        <f t="shared" si="8"/>
        <v>x2</v>
      </c>
      <c r="S575" s="53"/>
      <c r="T575" s="40"/>
      <c r="U575" s="139" t="str">
        <f>IF(AND($R575="x1",$K575=Basisblatt!$A$85),VLOOKUP('EMob_Segmente 3.2.5_3.2.6'!$F575,Basisblatt!$A$2:$B$5,2,FALSE),"")</f>
        <v/>
      </c>
    </row>
    <row r="576" spans="1:21" ht="15.75" thickBot="1" x14ac:dyDescent="0.3">
      <c r="A576" s="121" t="str">
        <f>IF($R576="x2","",IF($R576="x1",IF(OR($K576=Basisblatt!$A$84,$P576="ja"),"ja","nein"),"N/A"))</f>
        <v/>
      </c>
      <c r="B576" s="40"/>
      <c r="C576" s="82"/>
      <c r="D576" s="81"/>
      <c r="E576" s="81"/>
      <c r="F576" s="81"/>
      <c r="G576" s="81"/>
      <c r="H576" s="81"/>
      <c r="I576" s="92"/>
      <c r="J576" s="40"/>
      <c r="K576" s="106" t="str">
        <f>IF($R576="x1",IF($I576=Basisblatt!$A$60,Basisblatt!$A$85,Basisblatt!$A$84),"")</f>
        <v/>
      </c>
      <c r="L576" s="81"/>
      <c r="M576" s="81"/>
      <c r="N576" s="83"/>
      <c r="O576" s="40"/>
      <c r="P576" s="106" t="str">
        <f>IF(AND($R576="x1",$K576=Basisblatt!$A$85),IF(OR($L576=Basisblatt!$A$38,AND('Modernisierung 3.2.4'!$M576&lt;&gt;"",'Modernisierung 3.2.4'!$M576&lt;='Modernisierung 3.2.4'!$U576),'Modernisierung 3.2.4'!$N576=Basisblatt!$A604)=TRUE,"ja","nein"),"")</f>
        <v/>
      </c>
      <c r="Q576" s="157"/>
      <c r="R576" s="102" t="str">
        <f t="shared" si="8"/>
        <v>x2</v>
      </c>
      <c r="S576" s="53"/>
      <c r="T576" s="40"/>
      <c r="U576" s="139" t="str">
        <f>IF(AND($R576="x1",$K576=Basisblatt!$A$85),VLOOKUP('EMob_Segmente 3.2.5_3.2.6'!$F576,Basisblatt!$A$2:$B$5,2,FALSE),"")</f>
        <v/>
      </c>
    </row>
    <row r="577" spans="1:21" ht="15.75" thickBot="1" x14ac:dyDescent="0.3">
      <c r="A577" s="121" t="str">
        <f>IF($R577="x2","",IF($R577="x1",IF(OR($K577=Basisblatt!$A$84,$P577="ja"),"ja","nein"),"N/A"))</f>
        <v/>
      </c>
      <c r="B577" s="40"/>
      <c r="C577" s="82"/>
      <c r="D577" s="81"/>
      <c r="E577" s="81"/>
      <c r="F577" s="81"/>
      <c r="G577" s="81"/>
      <c r="H577" s="81"/>
      <c r="I577" s="92"/>
      <c r="J577" s="40"/>
      <c r="K577" s="106" t="str">
        <f>IF($R577="x1",IF($I577=Basisblatt!$A$60,Basisblatt!$A$85,Basisblatt!$A$84),"")</f>
        <v/>
      </c>
      <c r="L577" s="81"/>
      <c r="M577" s="81"/>
      <c r="N577" s="83"/>
      <c r="O577" s="40"/>
      <c r="P577" s="106" t="str">
        <f>IF(AND($R577="x1",$K577=Basisblatt!$A$85),IF(OR($L577=Basisblatt!$A$38,AND('Modernisierung 3.2.4'!$M577&lt;&gt;"",'Modernisierung 3.2.4'!$M577&lt;='Modernisierung 3.2.4'!$U577),'Modernisierung 3.2.4'!$N577=Basisblatt!$A605)=TRUE,"ja","nein"),"")</f>
        <v/>
      </c>
      <c r="Q577" s="157"/>
      <c r="R577" s="102" t="str">
        <f t="shared" si="8"/>
        <v>x2</v>
      </c>
      <c r="S577" s="53"/>
      <c r="T577" s="40"/>
      <c r="U577" s="139" t="str">
        <f>IF(AND($R577="x1",$K577=Basisblatt!$A$85),VLOOKUP('EMob_Segmente 3.2.5_3.2.6'!$F577,Basisblatt!$A$2:$B$5,2,FALSE),"")</f>
        <v/>
      </c>
    </row>
    <row r="578" spans="1:21" ht="15.75" thickBot="1" x14ac:dyDescent="0.3">
      <c r="A578" s="121" t="str">
        <f>IF($R578="x2","",IF($R578="x1",IF(OR($K578=Basisblatt!$A$84,$P578="ja"),"ja","nein"),"N/A"))</f>
        <v/>
      </c>
      <c r="B578" s="40"/>
      <c r="C578" s="82"/>
      <c r="D578" s="81"/>
      <c r="E578" s="81"/>
      <c r="F578" s="81"/>
      <c r="G578" s="81"/>
      <c r="H578" s="81"/>
      <c r="I578" s="92"/>
      <c r="J578" s="40"/>
      <c r="K578" s="106" t="str">
        <f>IF($R578="x1",IF($I578=Basisblatt!$A$60,Basisblatt!$A$85,Basisblatt!$A$84),"")</f>
        <v/>
      </c>
      <c r="L578" s="81"/>
      <c r="M578" s="81"/>
      <c r="N578" s="83"/>
      <c r="O578" s="40"/>
      <c r="P578" s="106" t="str">
        <f>IF(AND($R578="x1",$K578=Basisblatt!$A$85),IF(OR($L578=Basisblatt!$A$38,AND('Modernisierung 3.2.4'!$M578&lt;&gt;"",'Modernisierung 3.2.4'!$M578&lt;='Modernisierung 3.2.4'!$U578),'Modernisierung 3.2.4'!$N578=Basisblatt!$A606)=TRUE,"ja","nein"),"")</f>
        <v/>
      </c>
      <c r="Q578" s="157"/>
      <c r="R578" s="102" t="str">
        <f t="shared" si="8"/>
        <v>x2</v>
      </c>
      <c r="S578" s="53"/>
      <c r="T578" s="40"/>
      <c r="U578" s="139" t="str">
        <f>IF(AND($R578="x1",$K578=Basisblatt!$A$85),VLOOKUP('EMob_Segmente 3.2.5_3.2.6'!$F578,Basisblatt!$A$2:$B$5,2,FALSE),"")</f>
        <v/>
      </c>
    </row>
    <row r="579" spans="1:21" ht="15.75" thickBot="1" x14ac:dyDescent="0.3">
      <c r="A579" s="121" t="str">
        <f>IF($R579="x2","",IF($R579="x1",IF(OR($K579=Basisblatt!$A$84,$P579="ja"),"ja","nein"),"N/A"))</f>
        <v/>
      </c>
      <c r="B579" s="40"/>
      <c r="C579" s="82"/>
      <c r="D579" s="81"/>
      <c r="E579" s="81"/>
      <c r="F579" s="81"/>
      <c r="G579" s="81"/>
      <c r="H579" s="81"/>
      <c r="I579" s="92"/>
      <c r="J579" s="40"/>
      <c r="K579" s="106" t="str">
        <f>IF($R579="x1",IF($I579=Basisblatt!$A$60,Basisblatt!$A$85,Basisblatt!$A$84),"")</f>
        <v/>
      </c>
      <c r="L579" s="81"/>
      <c r="M579" s="81"/>
      <c r="N579" s="83"/>
      <c r="O579" s="40"/>
      <c r="P579" s="106" t="str">
        <f>IF(AND($R579="x1",$K579=Basisblatt!$A$85),IF(OR($L579=Basisblatt!$A$38,AND('Modernisierung 3.2.4'!$M579&lt;&gt;"",'Modernisierung 3.2.4'!$M579&lt;='Modernisierung 3.2.4'!$U579),'Modernisierung 3.2.4'!$N579=Basisblatt!$A607)=TRUE,"ja","nein"),"")</f>
        <v/>
      </c>
      <c r="Q579" s="157"/>
      <c r="R579" s="102" t="str">
        <f t="shared" si="8"/>
        <v>x2</v>
      </c>
      <c r="S579" s="53"/>
      <c r="T579" s="40"/>
      <c r="U579" s="139" t="str">
        <f>IF(AND($R579="x1",$K579=Basisblatt!$A$85),VLOOKUP('EMob_Segmente 3.2.5_3.2.6'!$F579,Basisblatt!$A$2:$B$5,2,FALSE),"")</f>
        <v/>
      </c>
    </row>
    <row r="580" spans="1:21" ht="15.75" thickBot="1" x14ac:dyDescent="0.3">
      <c r="A580" s="121" t="str">
        <f>IF($R580="x2","",IF($R580="x1",IF(OR($K580=Basisblatt!$A$84,$P580="ja"),"ja","nein"),"N/A"))</f>
        <v/>
      </c>
      <c r="B580" s="40"/>
      <c r="C580" s="82"/>
      <c r="D580" s="81"/>
      <c r="E580" s="81"/>
      <c r="F580" s="81"/>
      <c r="G580" s="81"/>
      <c r="H580" s="81"/>
      <c r="I580" s="92"/>
      <c r="J580" s="40"/>
      <c r="K580" s="106" t="str">
        <f>IF($R580="x1",IF($I580=Basisblatt!$A$60,Basisblatt!$A$85,Basisblatt!$A$84),"")</f>
        <v/>
      </c>
      <c r="L580" s="81"/>
      <c r="M580" s="81"/>
      <c r="N580" s="83"/>
      <c r="O580" s="40"/>
      <c r="P580" s="106" t="str">
        <f>IF(AND($R580="x1",$K580=Basisblatt!$A$85),IF(OR($L580=Basisblatt!$A$38,AND('Modernisierung 3.2.4'!$M580&lt;&gt;"",'Modernisierung 3.2.4'!$M580&lt;='Modernisierung 3.2.4'!$U580),'Modernisierung 3.2.4'!$N580=Basisblatt!$A608)=TRUE,"ja","nein"),"")</f>
        <v/>
      </c>
      <c r="Q580" s="157"/>
      <c r="R580" s="102" t="str">
        <f t="shared" si="8"/>
        <v>x2</v>
      </c>
      <c r="S580" s="53"/>
      <c r="T580" s="40"/>
      <c r="U580" s="139" t="str">
        <f>IF(AND($R580="x1",$K580=Basisblatt!$A$85),VLOOKUP('EMob_Segmente 3.2.5_3.2.6'!$F580,Basisblatt!$A$2:$B$5,2,FALSE),"")</f>
        <v/>
      </c>
    </row>
    <row r="581" spans="1:21" ht="15.75" thickBot="1" x14ac:dyDescent="0.3">
      <c r="A581" s="121" t="str">
        <f>IF($R581="x2","",IF($R581="x1",IF(OR($K581=Basisblatt!$A$84,$P581="ja"),"ja","nein"),"N/A"))</f>
        <v/>
      </c>
      <c r="B581" s="40"/>
      <c r="C581" s="82"/>
      <c r="D581" s="81"/>
      <c r="E581" s="81"/>
      <c r="F581" s="81"/>
      <c r="G581" s="81"/>
      <c r="H581" s="81"/>
      <c r="I581" s="92"/>
      <c r="J581" s="40"/>
      <c r="K581" s="106" t="str">
        <f>IF($R581="x1",IF($I581=Basisblatt!$A$60,Basisblatt!$A$85,Basisblatt!$A$84),"")</f>
        <v/>
      </c>
      <c r="L581" s="81"/>
      <c r="M581" s="81"/>
      <c r="N581" s="83"/>
      <c r="O581" s="40"/>
      <c r="P581" s="106" t="str">
        <f>IF(AND($R581="x1",$K581=Basisblatt!$A$85),IF(OR($L581=Basisblatt!$A$38,AND('Modernisierung 3.2.4'!$M581&lt;&gt;"",'Modernisierung 3.2.4'!$M581&lt;='Modernisierung 3.2.4'!$U581),'Modernisierung 3.2.4'!$N581=Basisblatt!$A609)=TRUE,"ja","nein"),"")</f>
        <v/>
      </c>
      <c r="Q581" s="157"/>
      <c r="R581" s="102" t="str">
        <f t="shared" si="8"/>
        <v>x2</v>
      </c>
      <c r="S581" s="53"/>
      <c r="T581" s="40"/>
      <c r="U581" s="139" t="str">
        <f>IF(AND($R581="x1",$K581=Basisblatt!$A$85),VLOOKUP('EMob_Segmente 3.2.5_3.2.6'!$F581,Basisblatt!$A$2:$B$5,2,FALSE),"")</f>
        <v/>
      </c>
    </row>
    <row r="582" spans="1:21" ht="15.75" thickBot="1" x14ac:dyDescent="0.3">
      <c r="A582" s="121" t="str">
        <f>IF($R582="x2","",IF($R582="x1",IF(OR($K582=Basisblatt!$A$84,$P582="ja"),"ja","nein"),"N/A"))</f>
        <v/>
      </c>
      <c r="B582" s="40"/>
      <c r="C582" s="82"/>
      <c r="D582" s="81"/>
      <c r="E582" s="81"/>
      <c r="F582" s="81"/>
      <c r="G582" s="81"/>
      <c r="H582" s="81"/>
      <c r="I582" s="92"/>
      <c r="J582" s="40"/>
      <c r="K582" s="106" t="str">
        <f>IF($R582="x1",IF($I582=Basisblatt!$A$60,Basisblatt!$A$85,Basisblatt!$A$84),"")</f>
        <v/>
      </c>
      <c r="L582" s="81"/>
      <c r="M582" s="81"/>
      <c r="N582" s="83"/>
      <c r="O582" s="40"/>
      <c r="P582" s="106" t="str">
        <f>IF(AND($R582="x1",$K582=Basisblatt!$A$85),IF(OR($L582=Basisblatt!$A$38,AND('Modernisierung 3.2.4'!$M582&lt;&gt;"",'Modernisierung 3.2.4'!$M582&lt;='Modernisierung 3.2.4'!$U582),'Modernisierung 3.2.4'!$N582=Basisblatt!$A610)=TRUE,"ja","nein"),"")</f>
        <v/>
      </c>
      <c r="Q582" s="157"/>
      <c r="R582" s="102" t="str">
        <f t="shared" si="8"/>
        <v>x2</v>
      </c>
      <c r="S582" s="53"/>
      <c r="T582" s="40"/>
      <c r="U582" s="139" t="str">
        <f>IF(AND($R582="x1",$K582=Basisblatt!$A$85),VLOOKUP('EMob_Segmente 3.2.5_3.2.6'!$F582,Basisblatt!$A$2:$B$5,2,FALSE),"")</f>
        <v/>
      </c>
    </row>
    <row r="583" spans="1:21" ht="15.75" thickBot="1" x14ac:dyDescent="0.3">
      <c r="A583" s="121" t="str">
        <f>IF($R583="x2","",IF($R583="x1",IF(OR($K583=Basisblatt!$A$84,$P583="ja"),"ja","nein"),"N/A"))</f>
        <v/>
      </c>
      <c r="B583" s="40"/>
      <c r="C583" s="82"/>
      <c r="D583" s="81"/>
      <c r="E583" s="81"/>
      <c r="F583" s="81"/>
      <c r="G583" s="81"/>
      <c r="H583" s="81"/>
      <c r="I583" s="92"/>
      <c r="J583" s="40"/>
      <c r="K583" s="106" t="str">
        <f>IF($R583="x1",IF($I583=Basisblatt!$A$60,Basisblatt!$A$85,Basisblatt!$A$84),"")</f>
        <v/>
      </c>
      <c r="L583" s="81"/>
      <c r="M583" s="81"/>
      <c r="N583" s="83"/>
      <c r="O583" s="40"/>
      <c r="P583" s="106" t="str">
        <f>IF(AND($R583="x1",$K583=Basisblatt!$A$85),IF(OR($L583=Basisblatt!$A$38,AND('Modernisierung 3.2.4'!$M583&lt;&gt;"",'Modernisierung 3.2.4'!$M583&lt;='Modernisierung 3.2.4'!$U583),'Modernisierung 3.2.4'!$N583=Basisblatt!$A611)=TRUE,"ja","nein"),"")</f>
        <v/>
      </c>
      <c r="Q583" s="157"/>
      <c r="R583" s="102" t="str">
        <f t="shared" si="8"/>
        <v>x2</v>
      </c>
      <c r="S583" s="53"/>
      <c r="T583" s="40"/>
      <c r="U583" s="139" t="str">
        <f>IF(AND($R583="x1",$K583=Basisblatt!$A$85),VLOOKUP('EMob_Segmente 3.2.5_3.2.6'!$F583,Basisblatt!$A$2:$B$5,2,FALSE),"")</f>
        <v/>
      </c>
    </row>
    <row r="584" spans="1:21" ht="15.75" thickBot="1" x14ac:dyDescent="0.3">
      <c r="A584" s="121" t="str">
        <f>IF($R584="x2","",IF($R584="x1",IF(OR($K584=Basisblatt!$A$84,$P584="ja"),"ja","nein"),"N/A"))</f>
        <v/>
      </c>
      <c r="B584" s="40"/>
      <c r="C584" s="82"/>
      <c r="D584" s="81"/>
      <c r="E584" s="81"/>
      <c r="F584" s="81"/>
      <c r="G584" s="81"/>
      <c r="H584" s="81"/>
      <c r="I584" s="92"/>
      <c r="J584" s="40"/>
      <c r="K584" s="106" t="str">
        <f>IF($R584="x1",IF($I584=Basisblatt!$A$60,Basisblatt!$A$85,Basisblatt!$A$84),"")</f>
        <v/>
      </c>
      <c r="L584" s="81"/>
      <c r="M584" s="81"/>
      <c r="N584" s="83"/>
      <c r="O584" s="40"/>
      <c r="P584" s="106" t="str">
        <f>IF(AND($R584="x1",$K584=Basisblatt!$A$85),IF(OR($L584=Basisblatt!$A$38,AND('Modernisierung 3.2.4'!$M584&lt;&gt;"",'Modernisierung 3.2.4'!$M584&lt;='Modernisierung 3.2.4'!$U584),'Modernisierung 3.2.4'!$N584=Basisblatt!$A612)=TRUE,"ja","nein"),"")</f>
        <v/>
      </c>
      <c r="Q584" s="157"/>
      <c r="R584" s="102" t="str">
        <f t="shared" si="8"/>
        <v>x2</v>
      </c>
      <c r="S584" s="53"/>
      <c r="T584" s="40"/>
      <c r="U584" s="139" t="str">
        <f>IF(AND($R584="x1",$K584=Basisblatt!$A$85),VLOOKUP('EMob_Segmente 3.2.5_3.2.6'!$F584,Basisblatt!$A$2:$B$5,2,FALSE),"")</f>
        <v/>
      </c>
    </row>
    <row r="585" spans="1:21" ht="15.75" thickBot="1" x14ac:dyDescent="0.3">
      <c r="A585" s="121" t="str">
        <f>IF($R585="x2","",IF($R585="x1",IF(OR($K585=Basisblatt!$A$84,$P585="ja"),"ja","nein"),"N/A"))</f>
        <v/>
      </c>
      <c r="B585" s="40"/>
      <c r="C585" s="82"/>
      <c r="D585" s="81"/>
      <c r="E585" s="81"/>
      <c r="F585" s="81"/>
      <c r="G585" s="81"/>
      <c r="H585" s="81"/>
      <c r="I585" s="92"/>
      <c r="J585" s="40"/>
      <c r="K585" s="106" t="str">
        <f>IF($R585="x1",IF($I585=Basisblatt!$A$60,Basisblatt!$A$85,Basisblatt!$A$84),"")</f>
        <v/>
      </c>
      <c r="L585" s="81"/>
      <c r="M585" s="81"/>
      <c r="N585" s="83"/>
      <c r="O585" s="40"/>
      <c r="P585" s="106" t="str">
        <f>IF(AND($R585="x1",$K585=Basisblatt!$A$85),IF(OR($L585=Basisblatt!$A$38,AND('Modernisierung 3.2.4'!$M585&lt;&gt;"",'Modernisierung 3.2.4'!$M585&lt;='Modernisierung 3.2.4'!$U585),'Modernisierung 3.2.4'!$N585=Basisblatt!$A613)=TRUE,"ja","nein"),"")</f>
        <v/>
      </c>
      <c r="Q585" s="157"/>
      <c r="R585" s="102" t="str">
        <f t="shared" si="8"/>
        <v>x2</v>
      </c>
      <c r="S585" s="53"/>
      <c r="T585" s="40"/>
      <c r="U585" s="139" t="str">
        <f>IF(AND($R585="x1",$K585=Basisblatt!$A$85),VLOOKUP('EMob_Segmente 3.2.5_3.2.6'!$F585,Basisblatt!$A$2:$B$5,2,FALSE),"")</f>
        <v/>
      </c>
    </row>
    <row r="586" spans="1:21" ht="15.75" thickBot="1" x14ac:dyDescent="0.3">
      <c r="A586" s="121" t="str">
        <f>IF($R586="x2","",IF($R586="x1",IF(OR($K586=Basisblatt!$A$84,$P586="ja"),"ja","nein"),"N/A"))</f>
        <v/>
      </c>
      <c r="B586" s="40"/>
      <c r="C586" s="82"/>
      <c r="D586" s="81"/>
      <c r="E586" s="81"/>
      <c r="F586" s="81"/>
      <c r="G586" s="81"/>
      <c r="H586" s="81"/>
      <c r="I586" s="92"/>
      <c r="J586" s="40"/>
      <c r="K586" s="106" t="str">
        <f>IF($R586="x1",IF($I586=Basisblatt!$A$60,Basisblatt!$A$85,Basisblatt!$A$84),"")</f>
        <v/>
      </c>
      <c r="L586" s="81"/>
      <c r="M586" s="81"/>
      <c r="N586" s="83"/>
      <c r="O586" s="40"/>
      <c r="P586" s="106" t="str">
        <f>IF(AND($R586="x1",$K586=Basisblatt!$A$85),IF(OR($L586=Basisblatt!$A$38,AND('Modernisierung 3.2.4'!$M586&lt;&gt;"",'Modernisierung 3.2.4'!$M586&lt;='Modernisierung 3.2.4'!$U586),'Modernisierung 3.2.4'!$N586=Basisblatt!$A614)=TRUE,"ja","nein"),"")</f>
        <v/>
      </c>
      <c r="Q586" s="157"/>
      <c r="R586" s="102" t="str">
        <f t="shared" si="8"/>
        <v>x2</v>
      </c>
      <c r="S586" s="53"/>
      <c r="T586" s="40"/>
      <c r="U586" s="139" t="str">
        <f>IF(AND($R586="x1",$K586=Basisblatt!$A$85),VLOOKUP('EMob_Segmente 3.2.5_3.2.6'!$F586,Basisblatt!$A$2:$B$5,2,FALSE),"")</f>
        <v/>
      </c>
    </row>
    <row r="587" spans="1:21" ht="15.75" thickBot="1" x14ac:dyDescent="0.3">
      <c r="A587" s="121" t="str">
        <f>IF($R587="x2","",IF($R587="x1",IF(OR($K587=Basisblatt!$A$84,$P587="ja"),"ja","nein"),"N/A"))</f>
        <v/>
      </c>
      <c r="B587" s="40"/>
      <c r="C587" s="82"/>
      <c r="D587" s="81"/>
      <c r="E587" s="81"/>
      <c r="F587" s="81"/>
      <c r="G587" s="81"/>
      <c r="H587" s="81"/>
      <c r="I587" s="92"/>
      <c r="J587" s="40"/>
      <c r="K587" s="106" t="str">
        <f>IF($R587="x1",IF($I587=Basisblatt!$A$60,Basisblatt!$A$85,Basisblatt!$A$84),"")</f>
        <v/>
      </c>
      <c r="L587" s="81"/>
      <c r="M587" s="81"/>
      <c r="N587" s="83"/>
      <c r="O587" s="40"/>
      <c r="P587" s="106" t="str">
        <f>IF(AND($R587="x1",$K587=Basisblatt!$A$85),IF(OR($L587=Basisblatt!$A$38,AND('Modernisierung 3.2.4'!$M587&lt;&gt;"",'Modernisierung 3.2.4'!$M587&lt;='Modernisierung 3.2.4'!$U587),'Modernisierung 3.2.4'!$N587=Basisblatt!$A615)=TRUE,"ja","nein"),"")</f>
        <v/>
      </c>
      <c r="Q587" s="157"/>
      <c r="R587" s="102" t="str">
        <f t="shared" si="8"/>
        <v>x2</v>
      </c>
      <c r="S587" s="53"/>
      <c r="T587" s="40"/>
      <c r="U587" s="139" t="str">
        <f>IF(AND($R587="x1",$K587=Basisblatt!$A$85),VLOOKUP('EMob_Segmente 3.2.5_3.2.6'!$F587,Basisblatt!$A$2:$B$5,2,FALSE),"")</f>
        <v/>
      </c>
    </row>
    <row r="588" spans="1:21" ht="15.75" thickBot="1" x14ac:dyDescent="0.3">
      <c r="A588" s="121" t="str">
        <f>IF($R588="x2","",IF($R588="x1",IF(OR($K588=Basisblatt!$A$84,$P588="ja"),"ja","nein"),"N/A"))</f>
        <v/>
      </c>
      <c r="B588" s="40"/>
      <c r="C588" s="82"/>
      <c r="D588" s="81"/>
      <c r="E588" s="81"/>
      <c r="F588" s="81"/>
      <c r="G588" s="81"/>
      <c r="H588" s="81"/>
      <c r="I588" s="92"/>
      <c r="J588" s="40"/>
      <c r="K588" s="106" t="str">
        <f>IF($R588="x1",IF($I588=Basisblatt!$A$60,Basisblatt!$A$85,Basisblatt!$A$84),"")</f>
        <v/>
      </c>
      <c r="L588" s="81"/>
      <c r="M588" s="81"/>
      <c r="N588" s="83"/>
      <c r="O588" s="40"/>
      <c r="P588" s="106" t="str">
        <f>IF(AND($R588="x1",$K588=Basisblatt!$A$85),IF(OR($L588=Basisblatt!$A$38,AND('Modernisierung 3.2.4'!$M588&lt;&gt;"",'Modernisierung 3.2.4'!$M588&lt;='Modernisierung 3.2.4'!$U588),'Modernisierung 3.2.4'!$N588=Basisblatt!$A616)=TRUE,"ja","nein"),"")</f>
        <v/>
      </c>
      <c r="Q588" s="157"/>
      <c r="R588" s="102" t="str">
        <f t="shared" si="8"/>
        <v>x2</v>
      </c>
      <c r="S588" s="53"/>
      <c r="T588" s="40"/>
      <c r="U588" s="139" t="str">
        <f>IF(AND($R588="x1",$K588=Basisblatt!$A$85),VLOOKUP('EMob_Segmente 3.2.5_3.2.6'!$F588,Basisblatt!$A$2:$B$5,2,FALSE),"")</f>
        <v/>
      </c>
    </row>
    <row r="589" spans="1:21" ht="15.75" thickBot="1" x14ac:dyDescent="0.3">
      <c r="A589" s="121" t="str">
        <f>IF($R589="x2","",IF($R589="x1",IF(OR($K589=Basisblatt!$A$84,$P589="ja"),"ja","nein"),"N/A"))</f>
        <v/>
      </c>
      <c r="B589" s="40"/>
      <c r="C589" s="82"/>
      <c r="D589" s="81"/>
      <c r="E589" s="81"/>
      <c r="F589" s="81"/>
      <c r="G589" s="81"/>
      <c r="H589" s="81"/>
      <c r="I589" s="92"/>
      <c r="J589" s="40"/>
      <c r="K589" s="106" t="str">
        <f>IF($R589="x1",IF($I589=Basisblatt!$A$60,Basisblatt!$A$85,Basisblatt!$A$84),"")</f>
        <v/>
      </c>
      <c r="L589" s="81"/>
      <c r="M589" s="81"/>
      <c r="N589" s="83"/>
      <c r="O589" s="40"/>
      <c r="P589" s="106" t="str">
        <f>IF(AND($R589="x1",$K589=Basisblatt!$A$85),IF(OR($L589=Basisblatt!$A$38,AND('Modernisierung 3.2.4'!$M589&lt;&gt;"",'Modernisierung 3.2.4'!$M589&lt;='Modernisierung 3.2.4'!$U589),'Modernisierung 3.2.4'!$N589=Basisblatt!$A617)=TRUE,"ja","nein"),"")</f>
        <v/>
      </c>
      <c r="Q589" s="157"/>
      <c r="R589" s="102" t="str">
        <f t="shared" si="8"/>
        <v>x2</v>
      </c>
      <c r="S589" s="53"/>
      <c r="T589" s="40"/>
      <c r="U589" s="139" t="str">
        <f>IF(AND($R589="x1",$K589=Basisblatt!$A$85),VLOOKUP('EMob_Segmente 3.2.5_3.2.6'!$F589,Basisblatt!$A$2:$B$5,2,FALSE),"")</f>
        <v/>
      </c>
    </row>
    <row r="590" spans="1:21" ht="15.75" thickBot="1" x14ac:dyDescent="0.3">
      <c r="A590" s="121" t="str">
        <f>IF($R590="x2","",IF($R590="x1",IF(OR($K590=Basisblatt!$A$84,$P590="ja"),"ja","nein"),"N/A"))</f>
        <v/>
      </c>
      <c r="B590" s="40"/>
      <c r="C590" s="82"/>
      <c r="D590" s="81"/>
      <c r="E590" s="81"/>
      <c r="F590" s="81"/>
      <c r="G590" s="81"/>
      <c r="H590" s="81"/>
      <c r="I590" s="92"/>
      <c r="J590" s="40"/>
      <c r="K590" s="106" t="str">
        <f>IF($R590="x1",IF($I590=Basisblatt!$A$60,Basisblatt!$A$85,Basisblatt!$A$84),"")</f>
        <v/>
      </c>
      <c r="L590" s="81"/>
      <c r="M590" s="81"/>
      <c r="N590" s="83"/>
      <c r="O590" s="40"/>
      <c r="P590" s="106" t="str">
        <f>IF(AND($R590="x1",$K590=Basisblatt!$A$85),IF(OR($L590=Basisblatt!$A$38,AND('Modernisierung 3.2.4'!$M590&lt;&gt;"",'Modernisierung 3.2.4'!$M590&lt;='Modernisierung 3.2.4'!$U590),'Modernisierung 3.2.4'!$N590=Basisblatt!$A618)=TRUE,"ja","nein"),"")</f>
        <v/>
      </c>
      <c r="Q590" s="157"/>
      <c r="R590" s="102" t="str">
        <f t="shared" si="8"/>
        <v>x2</v>
      </c>
      <c r="S590" s="53"/>
      <c r="T590" s="40"/>
      <c r="U590" s="139" t="str">
        <f>IF(AND($R590="x1",$K590=Basisblatt!$A$85),VLOOKUP('EMob_Segmente 3.2.5_3.2.6'!$F590,Basisblatt!$A$2:$B$5,2,FALSE),"")</f>
        <v/>
      </c>
    </row>
    <row r="591" spans="1:21" ht="15.75" thickBot="1" x14ac:dyDescent="0.3">
      <c r="A591" s="121" t="str">
        <f>IF($R591="x2","",IF($R591="x1",IF(OR($K591=Basisblatt!$A$84,$P591="ja"),"ja","nein"),"N/A"))</f>
        <v/>
      </c>
      <c r="B591" s="40"/>
      <c r="C591" s="82"/>
      <c r="D591" s="81"/>
      <c r="E591" s="81"/>
      <c r="F591" s="81"/>
      <c r="G591" s="81"/>
      <c r="H591" s="81"/>
      <c r="I591" s="92"/>
      <c r="J591" s="40"/>
      <c r="K591" s="106" t="str">
        <f>IF($R591="x1",IF($I591=Basisblatt!$A$60,Basisblatt!$A$85,Basisblatt!$A$84),"")</f>
        <v/>
      </c>
      <c r="L591" s="81"/>
      <c r="M591" s="81"/>
      <c r="N591" s="83"/>
      <c r="O591" s="40"/>
      <c r="P591" s="106" t="str">
        <f>IF(AND($R591="x1",$K591=Basisblatt!$A$85),IF(OR($L591=Basisblatt!$A$38,AND('Modernisierung 3.2.4'!$M591&lt;&gt;"",'Modernisierung 3.2.4'!$M591&lt;='Modernisierung 3.2.4'!$U591),'Modernisierung 3.2.4'!$N591=Basisblatt!$A619)=TRUE,"ja","nein"),"")</f>
        <v/>
      </c>
      <c r="Q591" s="157"/>
      <c r="R591" s="102" t="str">
        <f t="shared" si="8"/>
        <v>x2</v>
      </c>
      <c r="S591" s="53"/>
      <c r="T591" s="40"/>
      <c r="U591" s="139" t="str">
        <f>IF(AND($R591="x1",$K591=Basisblatt!$A$85),VLOOKUP('EMob_Segmente 3.2.5_3.2.6'!$F591,Basisblatt!$A$2:$B$5,2,FALSE),"")</f>
        <v/>
      </c>
    </row>
    <row r="592" spans="1:21" ht="15.75" thickBot="1" x14ac:dyDescent="0.3">
      <c r="A592" s="121" t="str">
        <f>IF($R592="x2","",IF($R592="x1",IF(OR($K592=Basisblatt!$A$84,$P592="ja"),"ja","nein"),"N/A"))</f>
        <v/>
      </c>
      <c r="B592" s="40"/>
      <c r="C592" s="82"/>
      <c r="D592" s="81"/>
      <c r="E592" s="81"/>
      <c r="F592" s="81"/>
      <c r="G592" s="81"/>
      <c r="H592" s="81"/>
      <c r="I592" s="92"/>
      <c r="J592" s="40"/>
      <c r="K592" s="106" t="str">
        <f>IF($R592="x1",IF($I592=Basisblatt!$A$60,Basisblatt!$A$85,Basisblatt!$A$84),"")</f>
        <v/>
      </c>
      <c r="L592" s="81"/>
      <c r="M592" s="81"/>
      <c r="N592" s="83"/>
      <c r="O592" s="40"/>
      <c r="P592" s="106" t="str">
        <f>IF(AND($R592="x1",$K592=Basisblatt!$A$85),IF(OR($L592=Basisblatt!$A$38,AND('Modernisierung 3.2.4'!$M592&lt;&gt;"",'Modernisierung 3.2.4'!$M592&lt;='Modernisierung 3.2.4'!$U592),'Modernisierung 3.2.4'!$N592=Basisblatt!$A620)=TRUE,"ja","nein"),"")</f>
        <v/>
      </c>
      <c r="Q592" s="157"/>
      <c r="R592" s="102" t="str">
        <f t="shared" si="8"/>
        <v>x2</v>
      </c>
      <c r="S592" s="53"/>
      <c r="T592" s="40"/>
      <c r="U592" s="139" t="str">
        <f>IF(AND($R592="x1",$K592=Basisblatt!$A$85),VLOOKUP('EMob_Segmente 3.2.5_3.2.6'!$F592,Basisblatt!$A$2:$B$5,2,FALSE),"")</f>
        <v/>
      </c>
    </row>
    <row r="593" spans="1:21" ht="15.75" thickBot="1" x14ac:dyDescent="0.3">
      <c r="A593" s="121" t="str">
        <f>IF($R593="x2","",IF($R593="x1",IF(OR($K593=Basisblatt!$A$84,$P593="ja"),"ja","nein"),"N/A"))</f>
        <v/>
      </c>
      <c r="B593" s="40"/>
      <c r="C593" s="82"/>
      <c r="D593" s="81"/>
      <c r="E593" s="81"/>
      <c r="F593" s="81"/>
      <c r="G593" s="81"/>
      <c r="H593" s="81"/>
      <c r="I593" s="92"/>
      <c r="J593" s="40"/>
      <c r="K593" s="106" t="str">
        <f>IF($R593="x1",IF($I593=Basisblatt!$A$60,Basisblatt!$A$85,Basisblatt!$A$84),"")</f>
        <v/>
      </c>
      <c r="L593" s="81"/>
      <c r="M593" s="81"/>
      <c r="N593" s="83"/>
      <c r="O593" s="40"/>
      <c r="P593" s="106" t="str">
        <f>IF(AND($R593="x1",$K593=Basisblatt!$A$85),IF(OR($L593=Basisblatt!$A$38,AND('Modernisierung 3.2.4'!$M593&lt;&gt;"",'Modernisierung 3.2.4'!$M593&lt;='Modernisierung 3.2.4'!$U593),'Modernisierung 3.2.4'!$N593=Basisblatt!$A621)=TRUE,"ja","nein"),"")</f>
        <v/>
      </c>
      <c r="Q593" s="157"/>
      <c r="R593" s="102" t="str">
        <f t="shared" ref="R593:R656" si="9">IF(COUNTA($C593:$I593)=7,"x1",IF(COUNTA($C593:$I593)=0,"x2","o"))</f>
        <v>x2</v>
      </c>
      <c r="S593" s="53"/>
      <c r="T593" s="40"/>
      <c r="U593" s="139" t="str">
        <f>IF(AND($R593="x1",$K593=Basisblatt!$A$85),VLOOKUP('EMob_Segmente 3.2.5_3.2.6'!$F593,Basisblatt!$A$2:$B$5,2,FALSE),"")</f>
        <v/>
      </c>
    </row>
    <row r="594" spans="1:21" ht="15.75" thickBot="1" x14ac:dyDescent="0.3">
      <c r="A594" s="121" t="str">
        <f>IF($R594="x2","",IF($R594="x1",IF(OR($K594=Basisblatt!$A$84,$P594="ja"),"ja","nein"),"N/A"))</f>
        <v/>
      </c>
      <c r="B594" s="40"/>
      <c r="C594" s="82"/>
      <c r="D594" s="81"/>
      <c r="E594" s="81"/>
      <c r="F594" s="81"/>
      <c r="G594" s="81"/>
      <c r="H594" s="81"/>
      <c r="I594" s="92"/>
      <c r="J594" s="40"/>
      <c r="K594" s="106" t="str">
        <f>IF($R594="x1",IF($I594=Basisblatt!$A$60,Basisblatt!$A$85,Basisblatt!$A$84),"")</f>
        <v/>
      </c>
      <c r="L594" s="81"/>
      <c r="M594" s="81"/>
      <c r="N594" s="83"/>
      <c r="O594" s="40"/>
      <c r="P594" s="106" t="str">
        <f>IF(AND($R594="x1",$K594=Basisblatt!$A$85),IF(OR($L594=Basisblatt!$A$38,AND('Modernisierung 3.2.4'!$M594&lt;&gt;"",'Modernisierung 3.2.4'!$M594&lt;='Modernisierung 3.2.4'!$U594),'Modernisierung 3.2.4'!$N594=Basisblatt!$A622)=TRUE,"ja","nein"),"")</f>
        <v/>
      </c>
      <c r="Q594" s="157"/>
      <c r="R594" s="102" t="str">
        <f t="shared" si="9"/>
        <v>x2</v>
      </c>
      <c r="S594" s="53"/>
      <c r="T594" s="40"/>
      <c r="U594" s="139" t="str">
        <f>IF(AND($R594="x1",$K594=Basisblatt!$A$85),VLOOKUP('EMob_Segmente 3.2.5_3.2.6'!$F594,Basisblatt!$A$2:$B$5,2,FALSE),"")</f>
        <v/>
      </c>
    </row>
    <row r="595" spans="1:21" ht="15.75" thickBot="1" x14ac:dyDescent="0.3">
      <c r="A595" s="121" t="str">
        <f>IF($R595="x2","",IF($R595="x1",IF(OR($K595=Basisblatt!$A$84,$P595="ja"),"ja","nein"),"N/A"))</f>
        <v/>
      </c>
      <c r="B595" s="40"/>
      <c r="C595" s="82"/>
      <c r="D595" s="81"/>
      <c r="E595" s="81"/>
      <c r="F595" s="81"/>
      <c r="G595" s="81"/>
      <c r="H595" s="81"/>
      <c r="I595" s="92"/>
      <c r="J595" s="40"/>
      <c r="K595" s="106" t="str">
        <f>IF($R595="x1",IF($I595=Basisblatt!$A$60,Basisblatt!$A$85,Basisblatt!$A$84),"")</f>
        <v/>
      </c>
      <c r="L595" s="81"/>
      <c r="M595" s="81"/>
      <c r="N595" s="83"/>
      <c r="O595" s="40"/>
      <c r="P595" s="106" t="str">
        <f>IF(AND($R595="x1",$K595=Basisblatt!$A$85),IF(OR($L595=Basisblatt!$A$38,AND('Modernisierung 3.2.4'!$M595&lt;&gt;"",'Modernisierung 3.2.4'!$M595&lt;='Modernisierung 3.2.4'!$U595),'Modernisierung 3.2.4'!$N595=Basisblatt!$A623)=TRUE,"ja","nein"),"")</f>
        <v/>
      </c>
      <c r="Q595" s="157"/>
      <c r="R595" s="102" t="str">
        <f t="shared" si="9"/>
        <v>x2</v>
      </c>
      <c r="S595" s="53"/>
      <c r="T595" s="40"/>
      <c r="U595" s="139" t="str">
        <f>IF(AND($R595="x1",$K595=Basisblatt!$A$85),VLOOKUP('EMob_Segmente 3.2.5_3.2.6'!$F595,Basisblatt!$A$2:$B$5,2,FALSE),"")</f>
        <v/>
      </c>
    </row>
    <row r="596" spans="1:21" ht="15.75" thickBot="1" x14ac:dyDescent="0.3">
      <c r="A596" s="121" t="str">
        <f>IF($R596="x2","",IF($R596="x1",IF(OR($K596=Basisblatt!$A$84,$P596="ja"),"ja","nein"),"N/A"))</f>
        <v/>
      </c>
      <c r="B596" s="40"/>
      <c r="C596" s="82"/>
      <c r="D596" s="81"/>
      <c r="E596" s="81"/>
      <c r="F596" s="81"/>
      <c r="G596" s="81"/>
      <c r="H596" s="81"/>
      <c r="I596" s="92"/>
      <c r="J596" s="40"/>
      <c r="K596" s="106" t="str">
        <f>IF($R596="x1",IF($I596=Basisblatt!$A$60,Basisblatt!$A$85,Basisblatt!$A$84),"")</f>
        <v/>
      </c>
      <c r="L596" s="81"/>
      <c r="M596" s="81"/>
      <c r="N596" s="83"/>
      <c r="O596" s="40"/>
      <c r="P596" s="106" t="str">
        <f>IF(AND($R596="x1",$K596=Basisblatt!$A$85),IF(OR($L596=Basisblatt!$A$38,AND('Modernisierung 3.2.4'!$M596&lt;&gt;"",'Modernisierung 3.2.4'!$M596&lt;='Modernisierung 3.2.4'!$U596),'Modernisierung 3.2.4'!$N596=Basisblatt!$A624)=TRUE,"ja","nein"),"")</f>
        <v/>
      </c>
      <c r="Q596" s="157"/>
      <c r="R596" s="102" t="str">
        <f t="shared" si="9"/>
        <v>x2</v>
      </c>
      <c r="S596" s="53"/>
      <c r="T596" s="40"/>
      <c r="U596" s="139" t="str">
        <f>IF(AND($R596="x1",$K596=Basisblatt!$A$85),VLOOKUP('EMob_Segmente 3.2.5_3.2.6'!$F596,Basisblatt!$A$2:$B$5,2,FALSE),"")</f>
        <v/>
      </c>
    </row>
    <row r="597" spans="1:21" ht="15.75" thickBot="1" x14ac:dyDescent="0.3">
      <c r="A597" s="121" t="str">
        <f>IF($R597="x2","",IF($R597="x1",IF(OR($K597=Basisblatt!$A$84,$P597="ja"),"ja","nein"),"N/A"))</f>
        <v/>
      </c>
      <c r="B597" s="40"/>
      <c r="C597" s="82"/>
      <c r="D597" s="81"/>
      <c r="E597" s="81"/>
      <c r="F597" s="81"/>
      <c r="G597" s="81"/>
      <c r="H597" s="81"/>
      <c r="I597" s="92"/>
      <c r="J597" s="40"/>
      <c r="K597" s="106" t="str">
        <f>IF($R597="x1",IF($I597=Basisblatt!$A$60,Basisblatt!$A$85,Basisblatt!$A$84),"")</f>
        <v/>
      </c>
      <c r="L597" s="81"/>
      <c r="M597" s="81"/>
      <c r="N597" s="83"/>
      <c r="O597" s="40"/>
      <c r="P597" s="106" t="str">
        <f>IF(AND($R597="x1",$K597=Basisblatt!$A$85),IF(OR($L597=Basisblatt!$A$38,AND('Modernisierung 3.2.4'!$M597&lt;&gt;"",'Modernisierung 3.2.4'!$M597&lt;='Modernisierung 3.2.4'!$U597),'Modernisierung 3.2.4'!$N597=Basisblatt!$A625)=TRUE,"ja","nein"),"")</f>
        <v/>
      </c>
      <c r="Q597" s="157"/>
      <c r="R597" s="102" t="str">
        <f t="shared" si="9"/>
        <v>x2</v>
      </c>
      <c r="S597" s="53"/>
      <c r="T597" s="40"/>
      <c r="U597" s="139" t="str">
        <f>IF(AND($R597="x1",$K597=Basisblatt!$A$85),VLOOKUP('EMob_Segmente 3.2.5_3.2.6'!$F597,Basisblatt!$A$2:$B$5,2,FALSE),"")</f>
        <v/>
      </c>
    </row>
    <row r="598" spans="1:21" ht="15.75" thickBot="1" x14ac:dyDescent="0.3">
      <c r="A598" s="121" t="str">
        <f>IF($R598="x2","",IF($R598="x1",IF(OR($K598=Basisblatt!$A$84,$P598="ja"),"ja","nein"),"N/A"))</f>
        <v/>
      </c>
      <c r="B598" s="40"/>
      <c r="C598" s="82"/>
      <c r="D598" s="81"/>
      <c r="E598" s="81"/>
      <c r="F598" s="81"/>
      <c r="G598" s="81"/>
      <c r="H598" s="81"/>
      <c r="I598" s="92"/>
      <c r="J598" s="40"/>
      <c r="K598" s="106" t="str">
        <f>IF($R598="x1",IF($I598=Basisblatt!$A$60,Basisblatt!$A$85,Basisblatt!$A$84),"")</f>
        <v/>
      </c>
      <c r="L598" s="81"/>
      <c r="M598" s="81"/>
      <c r="N598" s="83"/>
      <c r="O598" s="40"/>
      <c r="P598" s="106" t="str">
        <f>IF(AND($R598="x1",$K598=Basisblatt!$A$85),IF(OR($L598=Basisblatt!$A$38,AND('Modernisierung 3.2.4'!$M598&lt;&gt;"",'Modernisierung 3.2.4'!$M598&lt;='Modernisierung 3.2.4'!$U598),'Modernisierung 3.2.4'!$N598=Basisblatt!$A626)=TRUE,"ja","nein"),"")</f>
        <v/>
      </c>
      <c r="Q598" s="157"/>
      <c r="R598" s="102" t="str">
        <f t="shared" si="9"/>
        <v>x2</v>
      </c>
      <c r="S598" s="53"/>
      <c r="T598" s="40"/>
      <c r="U598" s="139" t="str">
        <f>IF(AND($R598="x1",$K598=Basisblatt!$A$85),VLOOKUP('EMob_Segmente 3.2.5_3.2.6'!$F598,Basisblatt!$A$2:$B$5,2,FALSE),"")</f>
        <v/>
      </c>
    </row>
    <row r="599" spans="1:21" ht="15.75" thickBot="1" x14ac:dyDescent="0.3">
      <c r="A599" s="121" t="str">
        <f>IF($R599="x2","",IF($R599="x1",IF(OR($K599=Basisblatt!$A$84,$P599="ja"),"ja","nein"),"N/A"))</f>
        <v/>
      </c>
      <c r="B599" s="40"/>
      <c r="C599" s="82"/>
      <c r="D599" s="81"/>
      <c r="E599" s="81"/>
      <c r="F599" s="81"/>
      <c r="G599" s="81"/>
      <c r="H599" s="81"/>
      <c r="I599" s="92"/>
      <c r="J599" s="40"/>
      <c r="K599" s="106" t="str">
        <f>IF($R599="x1",IF($I599=Basisblatt!$A$60,Basisblatt!$A$85,Basisblatt!$A$84),"")</f>
        <v/>
      </c>
      <c r="L599" s="81"/>
      <c r="M599" s="81"/>
      <c r="N599" s="83"/>
      <c r="O599" s="40"/>
      <c r="P599" s="106" t="str">
        <f>IF(AND($R599="x1",$K599=Basisblatt!$A$85),IF(OR($L599=Basisblatt!$A$38,AND('Modernisierung 3.2.4'!$M599&lt;&gt;"",'Modernisierung 3.2.4'!$M599&lt;='Modernisierung 3.2.4'!$U599),'Modernisierung 3.2.4'!$N599=Basisblatt!$A627)=TRUE,"ja","nein"),"")</f>
        <v/>
      </c>
      <c r="Q599" s="157"/>
      <c r="R599" s="102" t="str">
        <f t="shared" si="9"/>
        <v>x2</v>
      </c>
      <c r="S599" s="53"/>
      <c r="T599" s="40"/>
      <c r="U599" s="139" t="str">
        <f>IF(AND($R599="x1",$K599=Basisblatt!$A$85),VLOOKUP('EMob_Segmente 3.2.5_3.2.6'!$F599,Basisblatt!$A$2:$B$5,2,FALSE),"")</f>
        <v/>
      </c>
    </row>
    <row r="600" spans="1:21" ht="15.75" thickBot="1" x14ac:dyDescent="0.3">
      <c r="A600" s="121" t="str">
        <f>IF($R600="x2","",IF($R600="x1",IF(OR($K600=Basisblatt!$A$84,$P600="ja"),"ja","nein"),"N/A"))</f>
        <v/>
      </c>
      <c r="B600" s="40"/>
      <c r="C600" s="82"/>
      <c r="D600" s="81"/>
      <c r="E600" s="81"/>
      <c r="F600" s="81"/>
      <c r="G600" s="81"/>
      <c r="H600" s="81"/>
      <c r="I600" s="92"/>
      <c r="J600" s="40"/>
      <c r="K600" s="106" t="str">
        <f>IF($R600="x1",IF($I600=Basisblatt!$A$60,Basisblatt!$A$85,Basisblatt!$A$84),"")</f>
        <v/>
      </c>
      <c r="L600" s="81"/>
      <c r="M600" s="81"/>
      <c r="N600" s="83"/>
      <c r="O600" s="40"/>
      <c r="P600" s="106" t="str">
        <f>IF(AND($R600="x1",$K600=Basisblatt!$A$85),IF(OR($L600=Basisblatt!$A$38,AND('Modernisierung 3.2.4'!$M600&lt;&gt;"",'Modernisierung 3.2.4'!$M600&lt;='Modernisierung 3.2.4'!$U600),'Modernisierung 3.2.4'!$N600=Basisblatt!$A628)=TRUE,"ja","nein"),"")</f>
        <v/>
      </c>
      <c r="Q600" s="157"/>
      <c r="R600" s="102" t="str">
        <f t="shared" si="9"/>
        <v>x2</v>
      </c>
      <c r="S600" s="53"/>
      <c r="T600" s="40"/>
      <c r="U600" s="139" t="str">
        <f>IF(AND($R600="x1",$K600=Basisblatt!$A$85),VLOOKUP('EMob_Segmente 3.2.5_3.2.6'!$F600,Basisblatt!$A$2:$B$5,2,FALSE),"")</f>
        <v/>
      </c>
    </row>
    <row r="601" spans="1:21" ht="15.75" thickBot="1" x14ac:dyDescent="0.3">
      <c r="A601" s="121" t="str">
        <f>IF($R601="x2","",IF($R601="x1",IF(OR($K601=Basisblatt!$A$84,$P601="ja"),"ja","nein"),"N/A"))</f>
        <v/>
      </c>
      <c r="B601" s="40"/>
      <c r="C601" s="82"/>
      <c r="D601" s="81"/>
      <c r="E601" s="81"/>
      <c r="F601" s="81"/>
      <c r="G601" s="81"/>
      <c r="H601" s="81"/>
      <c r="I601" s="92"/>
      <c r="J601" s="40"/>
      <c r="K601" s="106" t="str">
        <f>IF($R601="x1",IF($I601=Basisblatt!$A$60,Basisblatt!$A$85,Basisblatt!$A$84),"")</f>
        <v/>
      </c>
      <c r="L601" s="81"/>
      <c r="M601" s="81"/>
      <c r="N601" s="83"/>
      <c r="O601" s="40"/>
      <c r="P601" s="106" t="str">
        <f>IF(AND($R601="x1",$K601=Basisblatt!$A$85),IF(OR($L601=Basisblatt!$A$38,AND('Modernisierung 3.2.4'!$M601&lt;&gt;"",'Modernisierung 3.2.4'!$M601&lt;='Modernisierung 3.2.4'!$U601),'Modernisierung 3.2.4'!$N601=Basisblatt!$A629)=TRUE,"ja","nein"),"")</f>
        <v/>
      </c>
      <c r="Q601" s="157"/>
      <c r="R601" s="102" t="str">
        <f t="shared" si="9"/>
        <v>x2</v>
      </c>
      <c r="S601" s="53"/>
      <c r="T601" s="40"/>
      <c r="U601" s="139" t="str">
        <f>IF(AND($R601="x1",$K601=Basisblatt!$A$85),VLOOKUP('EMob_Segmente 3.2.5_3.2.6'!$F601,Basisblatt!$A$2:$B$5,2,FALSE),"")</f>
        <v/>
      </c>
    </row>
    <row r="602" spans="1:21" ht="15.75" thickBot="1" x14ac:dyDescent="0.3">
      <c r="A602" s="121" t="str">
        <f>IF($R602="x2","",IF($R602="x1",IF(OR($K602=Basisblatt!$A$84,$P602="ja"),"ja","nein"),"N/A"))</f>
        <v/>
      </c>
      <c r="B602" s="40"/>
      <c r="C602" s="82"/>
      <c r="D602" s="81"/>
      <c r="E602" s="81"/>
      <c r="F602" s="81"/>
      <c r="G602" s="81"/>
      <c r="H602" s="81"/>
      <c r="I602" s="92"/>
      <c r="J602" s="40"/>
      <c r="K602" s="106" t="str">
        <f>IF($R602="x1",IF($I602=Basisblatt!$A$60,Basisblatt!$A$85,Basisblatt!$A$84),"")</f>
        <v/>
      </c>
      <c r="L602" s="81"/>
      <c r="M602" s="81"/>
      <c r="N602" s="83"/>
      <c r="O602" s="40"/>
      <c r="P602" s="106" t="str">
        <f>IF(AND($R602="x1",$K602=Basisblatt!$A$85),IF(OR($L602=Basisblatt!$A$38,AND('Modernisierung 3.2.4'!$M602&lt;&gt;"",'Modernisierung 3.2.4'!$M602&lt;='Modernisierung 3.2.4'!$U602),'Modernisierung 3.2.4'!$N602=Basisblatt!$A630)=TRUE,"ja","nein"),"")</f>
        <v/>
      </c>
      <c r="Q602" s="157"/>
      <c r="R602" s="102" t="str">
        <f t="shared" si="9"/>
        <v>x2</v>
      </c>
      <c r="S602" s="53"/>
      <c r="T602" s="40"/>
      <c r="U602" s="139" t="str">
        <f>IF(AND($R602="x1",$K602=Basisblatt!$A$85),VLOOKUP('EMob_Segmente 3.2.5_3.2.6'!$F602,Basisblatt!$A$2:$B$5,2,FALSE),"")</f>
        <v/>
      </c>
    </row>
    <row r="603" spans="1:21" ht="15.75" thickBot="1" x14ac:dyDescent="0.3">
      <c r="A603" s="121" t="str">
        <f>IF($R603="x2","",IF($R603="x1",IF(OR($K603=Basisblatt!$A$84,$P603="ja"),"ja","nein"),"N/A"))</f>
        <v/>
      </c>
      <c r="B603" s="40"/>
      <c r="C603" s="82"/>
      <c r="D603" s="81"/>
      <c r="E603" s="81"/>
      <c r="F603" s="81"/>
      <c r="G603" s="81"/>
      <c r="H603" s="81"/>
      <c r="I603" s="92"/>
      <c r="J603" s="40"/>
      <c r="K603" s="106" t="str">
        <f>IF($R603="x1",IF($I603=Basisblatt!$A$60,Basisblatt!$A$85,Basisblatt!$A$84),"")</f>
        <v/>
      </c>
      <c r="L603" s="81"/>
      <c r="M603" s="81"/>
      <c r="N603" s="83"/>
      <c r="O603" s="40"/>
      <c r="P603" s="106" t="str">
        <f>IF(AND($R603="x1",$K603=Basisblatt!$A$85),IF(OR($L603=Basisblatt!$A$38,AND('Modernisierung 3.2.4'!$M603&lt;&gt;"",'Modernisierung 3.2.4'!$M603&lt;='Modernisierung 3.2.4'!$U603),'Modernisierung 3.2.4'!$N603=Basisblatt!$A631)=TRUE,"ja","nein"),"")</f>
        <v/>
      </c>
      <c r="Q603" s="157"/>
      <c r="R603" s="102" t="str">
        <f t="shared" si="9"/>
        <v>x2</v>
      </c>
      <c r="S603" s="53"/>
      <c r="T603" s="40"/>
      <c r="U603" s="139" t="str">
        <f>IF(AND($R603="x1",$K603=Basisblatt!$A$85),VLOOKUP('EMob_Segmente 3.2.5_3.2.6'!$F603,Basisblatt!$A$2:$B$5,2,FALSE),"")</f>
        <v/>
      </c>
    </row>
    <row r="604" spans="1:21" ht="15.75" thickBot="1" x14ac:dyDescent="0.3">
      <c r="A604" s="121" t="str">
        <f>IF($R604="x2","",IF($R604="x1",IF(OR($K604=Basisblatt!$A$84,$P604="ja"),"ja","nein"),"N/A"))</f>
        <v/>
      </c>
      <c r="B604" s="40"/>
      <c r="C604" s="82"/>
      <c r="D604" s="81"/>
      <c r="E604" s="81"/>
      <c r="F604" s="81"/>
      <c r="G604" s="81"/>
      <c r="H604" s="81"/>
      <c r="I604" s="92"/>
      <c r="J604" s="40"/>
      <c r="K604" s="106" t="str">
        <f>IF($R604="x1",IF($I604=Basisblatt!$A$60,Basisblatt!$A$85,Basisblatt!$A$84),"")</f>
        <v/>
      </c>
      <c r="L604" s="81"/>
      <c r="M604" s="81"/>
      <c r="N604" s="83"/>
      <c r="O604" s="40"/>
      <c r="P604" s="106" t="str">
        <f>IF(AND($R604="x1",$K604=Basisblatt!$A$85),IF(OR($L604=Basisblatt!$A$38,AND('Modernisierung 3.2.4'!$M604&lt;&gt;"",'Modernisierung 3.2.4'!$M604&lt;='Modernisierung 3.2.4'!$U604),'Modernisierung 3.2.4'!$N604=Basisblatt!$A632)=TRUE,"ja","nein"),"")</f>
        <v/>
      </c>
      <c r="Q604" s="157"/>
      <c r="R604" s="102" t="str">
        <f t="shared" si="9"/>
        <v>x2</v>
      </c>
      <c r="S604" s="53"/>
      <c r="T604" s="40"/>
      <c r="U604" s="139" t="str">
        <f>IF(AND($R604="x1",$K604=Basisblatt!$A$85),VLOOKUP('EMob_Segmente 3.2.5_3.2.6'!$F604,Basisblatt!$A$2:$B$5,2,FALSE),"")</f>
        <v/>
      </c>
    </row>
    <row r="605" spans="1:21" ht="15.75" thickBot="1" x14ac:dyDescent="0.3">
      <c r="A605" s="121" t="str">
        <f>IF($R605="x2","",IF($R605="x1",IF(OR($K605=Basisblatt!$A$84,$P605="ja"),"ja","nein"),"N/A"))</f>
        <v/>
      </c>
      <c r="B605" s="40"/>
      <c r="C605" s="82"/>
      <c r="D605" s="81"/>
      <c r="E605" s="81"/>
      <c r="F605" s="81"/>
      <c r="G605" s="81"/>
      <c r="H605" s="81"/>
      <c r="I605" s="92"/>
      <c r="J605" s="40"/>
      <c r="K605" s="106" t="str">
        <f>IF($R605="x1",IF($I605=Basisblatt!$A$60,Basisblatt!$A$85,Basisblatt!$A$84),"")</f>
        <v/>
      </c>
      <c r="L605" s="81"/>
      <c r="M605" s="81"/>
      <c r="N605" s="83"/>
      <c r="O605" s="40"/>
      <c r="P605" s="106" t="str">
        <f>IF(AND($R605="x1",$K605=Basisblatt!$A$85),IF(OR($L605=Basisblatt!$A$38,AND('Modernisierung 3.2.4'!$M605&lt;&gt;"",'Modernisierung 3.2.4'!$M605&lt;='Modernisierung 3.2.4'!$U605),'Modernisierung 3.2.4'!$N605=Basisblatt!$A633)=TRUE,"ja","nein"),"")</f>
        <v/>
      </c>
      <c r="Q605" s="157"/>
      <c r="R605" s="102" t="str">
        <f t="shared" si="9"/>
        <v>x2</v>
      </c>
      <c r="S605" s="53"/>
      <c r="T605" s="40"/>
      <c r="U605" s="139" t="str">
        <f>IF(AND($R605="x1",$K605=Basisblatt!$A$85),VLOOKUP('EMob_Segmente 3.2.5_3.2.6'!$F605,Basisblatt!$A$2:$B$5,2,FALSE),"")</f>
        <v/>
      </c>
    </row>
    <row r="606" spans="1:21" ht="15.75" thickBot="1" x14ac:dyDescent="0.3">
      <c r="A606" s="121" t="str">
        <f>IF($R606="x2","",IF($R606="x1",IF(OR($K606=Basisblatt!$A$84,$P606="ja"),"ja","nein"),"N/A"))</f>
        <v/>
      </c>
      <c r="B606" s="40"/>
      <c r="C606" s="82"/>
      <c r="D606" s="81"/>
      <c r="E606" s="81"/>
      <c r="F606" s="81"/>
      <c r="G606" s="81"/>
      <c r="H606" s="81"/>
      <c r="I606" s="92"/>
      <c r="J606" s="40"/>
      <c r="K606" s="106" t="str">
        <f>IF($R606="x1",IF($I606=Basisblatt!$A$60,Basisblatt!$A$85,Basisblatt!$A$84),"")</f>
        <v/>
      </c>
      <c r="L606" s="81"/>
      <c r="M606" s="81"/>
      <c r="N606" s="83"/>
      <c r="O606" s="40"/>
      <c r="P606" s="106" t="str">
        <f>IF(AND($R606="x1",$K606=Basisblatt!$A$85),IF(OR($L606=Basisblatt!$A$38,AND('Modernisierung 3.2.4'!$M606&lt;&gt;"",'Modernisierung 3.2.4'!$M606&lt;='Modernisierung 3.2.4'!$U606),'Modernisierung 3.2.4'!$N606=Basisblatt!$A634)=TRUE,"ja","nein"),"")</f>
        <v/>
      </c>
      <c r="Q606" s="157"/>
      <c r="R606" s="102" t="str">
        <f t="shared" si="9"/>
        <v>x2</v>
      </c>
      <c r="S606" s="53"/>
      <c r="T606" s="40"/>
      <c r="U606" s="139" t="str">
        <f>IF(AND($R606="x1",$K606=Basisblatt!$A$85),VLOOKUP('EMob_Segmente 3.2.5_3.2.6'!$F606,Basisblatt!$A$2:$B$5,2,FALSE),"")</f>
        <v/>
      </c>
    </row>
    <row r="607" spans="1:21" ht="15.75" thickBot="1" x14ac:dyDescent="0.3">
      <c r="A607" s="121" t="str">
        <f>IF($R607="x2","",IF($R607="x1",IF(OR($K607=Basisblatt!$A$84,$P607="ja"),"ja","nein"),"N/A"))</f>
        <v/>
      </c>
      <c r="B607" s="40"/>
      <c r="C607" s="82"/>
      <c r="D607" s="81"/>
      <c r="E607" s="81"/>
      <c r="F607" s="81"/>
      <c r="G607" s="81"/>
      <c r="H607" s="81"/>
      <c r="I607" s="92"/>
      <c r="J607" s="40"/>
      <c r="K607" s="106" t="str">
        <f>IF($R607="x1",IF($I607=Basisblatt!$A$60,Basisblatt!$A$85,Basisblatt!$A$84),"")</f>
        <v/>
      </c>
      <c r="L607" s="81"/>
      <c r="M607" s="81"/>
      <c r="N607" s="83"/>
      <c r="O607" s="40"/>
      <c r="P607" s="106" t="str">
        <f>IF(AND($R607="x1",$K607=Basisblatt!$A$85),IF(OR($L607=Basisblatt!$A$38,AND('Modernisierung 3.2.4'!$M607&lt;&gt;"",'Modernisierung 3.2.4'!$M607&lt;='Modernisierung 3.2.4'!$U607),'Modernisierung 3.2.4'!$N607=Basisblatt!$A635)=TRUE,"ja","nein"),"")</f>
        <v/>
      </c>
      <c r="Q607" s="157"/>
      <c r="R607" s="102" t="str">
        <f t="shared" si="9"/>
        <v>x2</v>
      </c>
      <c r="S607" s="53"/>
      <c r="T607" s="40"/>
      <c r="U607" s="139" t="str">
        <f>IF(AND($R607="x1",$K607=Basisblatt!$A$85),VLOOKUP('EMob_Segmente 3.2.5_3.2.6'!$F607,Basisblatt!$A$2:$B$5,2,FALSE),"")</f>
        <v/>
      </c>
    </row>
    <row r="608" spans="1:21" ht="15.75" thickBot="1" x14ac:dyDescent="0.3">
      <c r="A608" s="121" t="str">
        <f>IF($R608="x2","",IF($R608="x1",IF(OR($K608=Basisblatt!$A$84,$P608="ja"),"ja","nein"),"N/A"))</f>
        <v/>
      </c>
      <c r="B608" s="40"/>
      <c r="C608" s="82"/>
      <c r="D608" s="81"/>
      <c r="E608" s="81"/>
      <c r="F608" s="81"/>
      <c r="G608" s="81"/>
      <c r="H608" s="81"/>
      <c r="I608" s="92"/>
      <c r="J608" s="40"/>
      <c r="K608" s="106" t="str">
        <f>IF($R608="x1",IF($I608=Basisblatt!$A$60,Basisblatt!$A$85,Basisblatt!$A$84),"")</f>
        <v/>
      </c>
      <c r="L608" s="81"/>
      <c r="M608" s="81"/>
      <c r="N608" s="83"/>
      <c r="O608" s="40"/>
      <c r="P608" s="106" t="str">
        <f>IF(AND($R608="x1",$K608=Basisblatt!$A$85),IF(OR($L608=Basisblatt!$A$38,AND('Modernisierung 3.2.4'!$M608&lt;&gt;"",'Modernisierung 3.2.4'!$M608&lt;='Modernisierung 3.2.4'!$U608),'Modernisierung 3.2.4'!$N608=Basisblatt!$A636)=TRUE,"ja","nein"),"")</f>
        <v/>
      </c>
      <c r="Q608" s="157"/>
      <c r="R608" s="102" t="str">
        <f t="shared" si="9"/>
        <v>x2</v>
      </c>
      <c r="S608" s="53"/>
      <c r="T608" s="40"/>
      <c r="U608" s="139" t="str">
        <f>IF(AND($R608="x1",$K608=Basisblatt!$A$85),VLOOKUP('EMob_Segmente 3.2.5_3.2.6'!$F608,Basisblatt!$A$2:$B$5,2,FALSE),"")</f>
        <v/>
      </c>
    </row>
    <row r="609" spans="1:21" ht="15.75" thickBot="1" x14ac:dyDescent="0.3">
      <c r="A609" s="121" t="str">
        <f>IF($R609="x2","",IF($R609="x1",IF(OR($K609=Basisblatt!$A$84,$P609="ja"),"ja","nein"),"N/A"))</f>
        <v/>
      </c>
      <c r="B609" s="40"/>
      <c r="C609" s="82"/>
      <c r="D609" s="81"/>
      <c r="E609" s="81"/>
      <c r="F609" s="81"/>
      <c r="G609" s="81"/>
      <c r="H609" s="81"/>
      <c r="I609" s="92"/>
      <c r="J609" s="40"/>
      <c r="K609" s="106" t="str">
        <f>IF($R609="x1",IF($I609=Basisblatt!$A$60,Basisblatt!$A$85,Basisblatt!$A$84),"")</f>
        <v/>
      </c>
      <c r="L609" s="81"/>
      <c r="M609" s="81"/>
      <c r="N609" s="83"/>
      <c r="O609" s="40"/>
      <c r="P609" s="106" t="str">
        <f>IF(AND($R609="x1",$K609=Basisblatt!$A$85),IF(OR($L609=Basisblatt!$A$38,AND('Modernisierung 3.2.4'!$M609&lt;&gt;"",'Modernisierung 3.2.4'!$M609&lt;='Modernisierung 3.2.4'!$U609),'Modernisierung 3.2.4'!$N609=Basisblatt!$A637)=TRUE,"ja","nein"),"")</f>
        <v/>
      </c>
      <c r="Q609" s="157"/>
      <c r="R609" s="102" t="str">
        <f t="shared" si="9"/>
        <v>x2</v>
      </c>
      <c r="S609" s="53"/>
      <c r="T609" s="40"/>
      <c r="U609" s="139" t="str">
        <f>IF(AND($R609="x1",$K609=Basisblatt!$A$85),VLOOKUP('EMob_Segmente 3.2.5_3.2.6'!$F609,Basisblatt!$A$2:$B$5,2,FALSE),"")</f>
        <v/>
      </c>
    </row>
    <row r="610" spans="1:21" ht="15.75" thickBot="1" x14ac:dyDescent="0.3">
      <c r="A610" s="121" t="str">
        <f>IF($R610="x2","",IF($R610="x1",IF(OR($K610=Basisblatt!$A$84,$P610="ja"),"ja","nein"),"N/A"))</f>
        <v/>
      </c>
      <c r="B610" s="40"/>
      <c r="C610" s="82"/>
      <c r="D610" s="81"/>
      <c r="E610" s="81"/>
      <c r="F610" s="81"/>
      <c r="G610" s="81"/>
      <c r="H610" s="81"/>
      <c r="I610" s="92"/>
      <c r="J610" s="40"/>
      <c r="K610" s="106" t="str">
        <f>IF($R610="x1",IF($I610=Basisblatt!$A$60,Basisblatt!$A$85,Basisblatt!$A$84),"")</f>
        <v/>
      </c>
      <c r="L610" s="81"/>
      <c r="M610" s="81"/>
      <c r="N610" s="83"/>
      <c r="O610" s="40"/>
      <c r="P610" s="106" t="str">
        <f>IF(AND($R610="x1",$K610=Basisblatt!$A$85),IF(OR($L610=Basisblatt!$A$38,AND('Modernisierung 3.2.4'!$M610&lt;&gt;"",'Modernisierung 3.2.4'!$M610&lt;='Modernisierung 3.2.4'!$U610),'Modernisierung 3.2.4'!$N610=Basisblatt!$A638)=TRUE,"ja","nein"),"")</f>
        <v/>
      </c>
      <c r="Q610" s="157"/>
      <c r="R610" s="102" t="str">
        <f t="shared" si="9"/>
        <v>x2</v>
      </c>
      <c r="S610" s="53"/>
      <c r="T610" s="40"/>
      <c r="U610" s="139" t="str">
        <f>IF(AND($R610="x1",$K610=Basisblatt!$A$85),VLOOKUP('EMob_Segmente 3.2.5_3.2.6'!$F610,Basisblatt!$A$2:$B$5,2,FALSE),"")</f>
        <v/>
      </c>
    </row>
    <row r="611" spans="1:21" ht="15.75" thickBot="1" x14ac:dyDescent="0.3">
      <c r="A611" s="121" t="str">
        <f>IF($R611="x2","",IF($R611="x1",IF(OR($K611=Basisblatt!$A$84,$P611="ja"),"ja","nein"),"N/A"))</f>
        <v/>
      </c>
      <c r="B611" s="40"/>
      <c r="C611" s="82"/>
      <c r="D611" s="81"/>
      <c r="E611" s="81"/>
      <c r="F611" s="81"/>
      <c r="G611" s="81"/>
      <c r="H611" s="81"/>
      <c r="I611" s="92"/>
      <c r="J611" s="40"/>
      <c r="K611" s="106" t="str">
        <f>IF($R611="x1",IF($I611=Basisblatt!$A$60,Basisblatt!$A$85,Basisblatt!$A$84),"")</f>
        <v/>
      </c>
      <c r="L611" s="81"/>
      <c r="M611" s="81"/>
      <c r="N611" s="83"/>
      <c r="O611" s="40"/>
      <c r="P611" s="106" t="str">
        <f>IF(AND($R611="x1",$K611=Basisblatt!$A$85),IF(OR($L611=Basisblatt!$A$38,AND('Modernisierung 3.2.4'!$M611&lt;&gt;"",'Modernisierung 3.2.4'!$M611&lt;='Modernisierung 3.2.4'!$U611),'Modernisierung 3.2.4'!$N611=Basisblatt!$A639)=TRUE,"ja","nein"),"")</f>
        <v/>
      </c>
      <c r="Q611" s="157"/>
      <c r="R611" s="102" t="str">
        <f t="shared" si="9"/>
        <v>x2</v>
      </c>
      <c r="S611" s="53"/>
      <c r="T611" s="40"/>
      <c r="U611" s="139" t="str">
        <f>IF(AND($R611="x1",$K611=Basisblatt!$A$85),VLOOKUP('EMob_Segmente 3.2.5_3.2.6'!$F611,Basisblatt!$A$2:$B$5,2,FALSE),"")</f>
        <v/>
      </c>
    </row>
    <row r="612" spans="1:21" ht="15.75" thickBot="1" x14ac:dyDescent="0.3">
      <c r="A612" s="121" t="str">
        <f>IF($R612="x2","",IF($R612="x1",IF(OR($K612=Basisblatt!$A$84,$P612="ja"),"ja","nein"),"N/A"))</f>
        <v/>
      </c>
      <c r="B612" s="40"/>
      <c r="C612" s="82"/>
      <c r="D612" s="81"/>
      <c r="E612" s="81"/>
      <c r="F612" s="81"/>
      <c r="G612" s="81"/>
      <c r="H612" s="81"/>
      <c r="I612" s="92"/>
      <c r="J612" s="40"/>
      <c r="K612" s="106" t="str">
        <f>IF($R612="x1",IF($I612=Basisblatt!$A$60,Basisblatt!$A$85,Basisblatt!$A$84),"")</f>
        <v/>
      </c>
      <c r="L612" s="81"/>
      <c r="M612" s="81"/>
      <c r="N612" s="83"/>
      <c r="O612" s="40"/>
      <c r="P612" s="106" t="str">
        <f>IF(AND($R612="x1",$K612=Basisblatt!$A$85),IF(OR($L612=Basisblatt!$A$38,AND('Modernisierung 3.2.4'!$M612&lt;&gt;"",'Modernisierung 3.2.4'!$M612&lt;='Modernisierung 3.2.4'!$U612),'Modernisierung 3.2.4'!$N612=Basisblatt!$A640)=TRUE,"ja","nein"),"")</f>
        <v/>
      </c>
      <c r="Q612" s="157"/>
      <c r="R612" s="102" t="str">
        <f t="shared" si="9"/>
        <v>x2</v>
      </c>
      <c r="S612" s="53"/>
      <c r="T612" s="40"/>
      <c r="U612" s="139" t="str">
        <f>IF(AND($R612="x1",$K612=Basisblatt!$A$85),VLOOKUP('EMob_Segmente 3.2.5_3.2.6'!$F612,Basisblatt!$A$2:$B$5,2,FALSE),"")</f>
        <v/>
      </c>
    </row>
    <row r="613" spans="1:21" ht="15.75" thickBot="1" x14ac:dyDescent="0.3">
      <c r="A613" s="121" t="str">
        <f>IF($R613="x2","",IF($R613="x1",IF(OR($K613=Basisblatt!$A$84,$P613="ja"),"ja","nein"),"N/A"))</f>
        <v/>
      </c>
      <c r="B613" s="40"/>
      <c r="C613" s="82"/>
      <c r="D613" s="81"/>
      <c r="E613" s="81"/>
      <c r="F613" s="81"/>
      <c r="G613" s="81"/>
      <c r="H613" s="81"/>
      <c r="I613" s="92"/>
      <c r="J613" s="40"/>
      <c r="K613" s="49" t="s">
        <v>86</v>
      </c>
      <c r="L613" s="81"/>
      <c r="M613" s="81"/>
      <c r="N613" s="83"/>
      <c r="O613" s="40"/>
      <c r="P613" s="106" t="str">
        <f>IF(AND($R613="x1",$K613=Basisblatt!$A$85),IF(OR($L613=Basisblatt!$A$38,AND('Modernisierung 3.2.4'!$M613&lt;&gt;"",'Modernisierung 3.2.4'!$M613&lt;='Modernisierung 3.2.4'!$U613),'Modernisierung 3.2.4'!$N613=Basisblatt!$A641)=TRUE,"ja","nein"),"")</f>
        <v/>
      </c>
      <c r="Q613" s="157"/>
      <c r="R613" s="102" t="str">
        <f t="shared" si="9"/>
        <v>x2</v>
      </c>
      <c r="S613" s="53"/>
      <c r="T613" s="40"/>
      <c r="U613" s="139" t="str">
        <f>IF(AND($R613="x1",$K613=Basisblatt!$A$85),VLOOKUP('EMob_Segmente 3.2.5_3.2.6'!$F613,Basisblatt!$A$2:$B$5,2,FALSE),"")</f>
        <v/>
      </c>
    </row>
    <row r="614" spans="1:21" ht="15.75" thickBot="1" x14ac:dyDescent="0.3">
      <c r="A614" s="121" t="str">
        <f>IF($R614="x2","",IF($R614="x1",IF(OR($K614=Basisblatt!$A$84,$P614="ja"),"ja","nein"),"N/A"))</f>
        <v/>
      </c>
      <c r="B614" s="40"/>
      <c r="C614" s="82"/>
      <c r="D614" s="81"/>
      <c r="E614" s="81"/>
      <c r="F614" s="81"/>
      <c r="G614" s="81"/>
      <c r="H614" s="81"/>
      <c r="I614" s="92"/>
      <c r="J614" s="40"/>
      <c r="K614" s="49" t="s">
        <v>86</v>
      </c>
      <c r="L614" s="81"/>
      <c r="M614" s="81"/>
      <c r="N614" s="83"/>
      <c r="O614" s="40"/>
      <c r="P614" s="106" t="str">
        <f>IF(AND($R614="x1",$K614=Basisblatt!$A$85),IF(OR($L614=Basisblatt!$A$38,AND('Modernisierung 3.2.4'!$M614&lt;&gt;"",'Modernisierung 3.2.4'!$M614&lt;='Modernisierung 3.2.4'!$U614),'Modernisierung 3.2.4'!$N614=Basisblatt!$A642)=TRUE,"ja","nein"),"")</f>
        <v/>
      </c>
      <c r="Q614" s="157"/>
      <c r="R614" s="102" t="str">
        <f t="shared" si="9"/>
        <v>x2</v>
      </c>
      <c r="S614" s="53"/>
      <c r="T614" s="40"/>
      <c r="U614" s="139" t="str">
        <f>IF(AND($R614="x1",$K614=Basisblatt!$A$85),VLOOKUP('EMob_Segmente 3.2.5_3.2.6'!$F614,Basisblatt!$A$2:$B$5,2,FALSE),"")</f>
        <v/>
      </c>
    </row>
    <row r="615" spans="1:21" ht="15.75" thickBot="1" x14ac:dyDescent="0.3">
      <c r="A615" s="121" t="str">
        <f>IF($R615="x2","",IF($R615="x1",IF(OR($K615=Basisblatt!$A$84,$P615="ja"),"ja","nein"),"N/A"))</f>
        <v/>
      </c>
      <c r="B615" s="40"/>
      <c r="C615" s="82"/>
      <c r="D615" s="81"/>
      <c r="E615" s="81"/>
      <c r="F615" s="81"/>
      <c r="G615" s="81"/>
      <c r="H615" s="81"/>
      <c r="I615" s="92"/>
      <c r="J615" s="40"/>
      <c r="K615" s="49" t="s">
        <v>86</v>
      </c>
      <c r="L615" s="81"/>
      <c r="M615" s="81"/>
      <c r="N615" s="83"/>
      <c r="O615" s="40"/>
      <c r="P615" s="106" t="str">
        <f>IF(AND($R615="x1",$K615=Basisblatt!$A$85),IF(OR($L615=Basisblatt!$A$38,AND('Modernisierung 3.2.4'!$M615&lt;&gt;"",'Modernisierung 3.2.4'!$M615&lt;='Modernisierung 3.2.4'!$U615),'Modernisierung 3.2.4'!$N615=Basisblatt!$A643)=TRUE,"ja","nein"),"")</f>
        <v/>
      </c>
      <c r="Q615" s="157"/>
      <c r="R615" s="102" t="str">
        <f t="shared" si="9"/>
        <v>x2</v>
      </c>
      <c r="S615" s="53"/>
      <c r="T615" s="40"/>
      <c r="U615" s="139" t="str">
        <f>IF(AND($R615="x1",$K615=Basisblatt!$A$85),VLOOKUP('EMob_Segmente 3.2.5_3.2.6'!$F615,Basisblatt!$A$2:$B$5,2,FALSE),"")</f>
        <v/>
      </c>
    </row>
    <row r="616" spans="1:21" ht="15.75" thickBot="1" x14ac:dyDescent="0.3">
      <c r="A616" s="121" t="str">
        <f>IF($R616="x2","",IF($R616="x1",IF(OR($K616=Basisblatt!$A$84,$P616="ja"),"ja","nein"),"N/A"))</f>
        <v/>
      </c>
      <c r="B616" s="40"/>
      <c r="C616" s="82"/>
      <c r="D616" s="81"/>
      <c r="E616" s="81"/>
      <c r="F616" s="81"/>
      <c r="G616" s="81"/>
      <c r="H616" s="81"/>
      <c r="I616" s="92"/>
      <c r="J616" s="40"/>
      <c r="K616" s="49" t="s">
        <v>86</v>
      </c>
      <c r="L616" s="81"/>
      <c r="M616" s="81"/>
      <c r="N616" s="83"/>
      <c r="O616" s="40"/>
      <c r="P616" s="106" t="str">
        <f>IF(AND($R616="x1",$K616=Basisblatt!$A$85),IF(OR($L616=Basisblatt!$A$38,AND('Modernisierung 3.2.4'!$M616&lt;&gt;"",'Modernisierung 3.2.4'!$M616&lt;='Modernisierung 3.2.4'!$U616),'Modernisierung 3.2.4'!$N616=Basisblatt!$A644)=TRUE,"ja","nein"),"")</f>
        <v/>
      </c>
      <c r="Q616" s="157"/>
      <c r="R616" s="102" t="str">
        <f t="shared" si="9"/>
        <v>x2</v>
      </c>
      <c r="S616" s="53"/>
      <c r="T616" s="40"/>
      <c r="U616" s="139" t="str">
        <f>IF(AND($R616="x1",$K616=Basisblatt!$A$85),VLOOKUP('EMob_Segmente 3.2.5_3.2.6'!$F616,Basisblatt!$A$2:$B$5,2,FALSE),"")</f>
        <v/>
      </c>
    </row>
    <row r="617" spans="1:21" ht="15.75" thickBot="1" x14ac:dyDescent="0.3">
      <c r="A617" s="121" t="str">
        <f>IF($R617="x2","",IF($R617="x1",IF(OR($K617=Basisblatt!$A$84,$P617="ja"),"ja","nein"),"N/A"))</f>
        <v/>
      </c>
      <c r="B617" s="40"/>
      <c r="C617" s="82"/>
      <c r="D617" s="81"/>
      <c r="E617" s="81"/>
      <c r="F617" s="81"/>
      <c r="G617" s="81"/>
      <c r="H617" s="81"/>
      <c r="I617" s="92"/>
      <c r="J617" s="40"/>
      <c r="K617" s="49" t="s">
        <v>86</v>
      </c>
      <c r="L617" s="81"/>
      <c r="M617" s="81"/>
      <c r="N617" s="83"/>
      <c r="O617" s="40"/>
      <c r="P617" s="106" t="str">
        <f>IF(AND($R617="x1",$K617=Basisblatt!$A$85),IF(OR($L617=Basisblatt!$A$38,AND('Modernisierung 3.2.4'!$M617&lt;&gt;"",'Modernisierung 3.2.4'!$M617&lt;='Modernisierung 3.2.4'!$U617),'Modernisierung 3.2.4'!$N617=Basisblatt!$A645)=TRUE,"ja","nein"),"")</f>
        <v/>
      </c>
      <c r="Q617" s="157"/>
      <c r="R617" s="102" t="str">
        <f t="shared" si="9"/>
        <v>x2</v>
      </c>
      <c r="S617" s="53"/>
      <c r="T617" s="40"/>
      <c r="U617" s="139" t="str">
        <f>IF(AND($R617="x1",$K617=Basisblatt!$A$85),VLOOKUP('EMob_Segmente 3.2.5_3.2.6'!$F617,Basisblatt!$A$2:$B$5,2,FALSE),"")</f>
        <v/>
      </c>
    </row>
    <row r="618" spans="1:21" ht="15.75" thickBot="1" x14ac:dyDescent="0.3">
      <c r="A618" s="121" t="str">
        <f>IF($R618="x2","",IF($R618="x1",IF(OR($K618=Basisblatt!$A$84,$P618="ja"),"ja","nein"),"N/A"))</f>
        <v/>
      </c>
      <c r="B618" s="40"/>
      <c r="C618" s="82"/>
      <c r="D618" s="81"/>
      <c r="E618" s="81"/>
      <c r="F618" s="81"/>
      <c r="G618" s="81"/>
      <c r="H618" s="81"/>
      <c r="I618" s="92"/>
      <c r="J618" s="40"/>
      <c r="K618" s="49" t="s">
        <v>86</v>
      </c>
      <c r="L618" s="81"/>
      <c r="M618" s="81"/>
      <c r="N618" s="83"/>
      <c r="O618" s="40"/>
      <c r="P618" s="106" t="str">
        <f>IF(AND($R618="x1",$K618=Basisblatt!$A$85),IF(OR($L618=Basisblatt!$A$38,AND('Modernisierung 3.2.4'!$M618&lt;&gt;"",'Modernisierung 3.2.4'!$M618&lt;='Modernisierung 3.2.4'!$U618),'Modernisierung 3.2.4'!$N618=Basisblatt!$A646)=TRUE,"ja","nein"),"")</f>
        <v/>
      </c>
      <c r="Q618" s="157"/>
      <c r="R618" s="102" t="str">
        <f t="shared" si="9"/>
        <v>x2</v>
      </c>
      <c r="S618" s="53"/>
      <c r="T618" s="40"/>
      <c r="U618" s="139" t="str">
        <f>IF(AND($R618="x1",$K618=Basisblatt!$A$85),VLOOKUP('EMob_Segmente 3.2.5_3.2.6'!$F618,Basisblatt!$A$2:$B$5,2,FALSE),"")</f>
        <v/>
      </c>
    </row>
    <row r="619" spans="1:21" ht="15.75" thickBot="1" x14ac:dyDescent="0.3">
      <c r="A619" s="121" t="str">
        <f>IF($R619="x2","",IF($R619="x1",IF(OR($K619=Basisblatt!$A$84,$P619="ja"),"ja","nein"),"N/A"))</f>
        <v/>
      </c>
      <c r="B619" s="40"/>
      <c r="C619" s="82"/>
      <c r="D619" s="81"/>
      <c r="E619" s="81"/>
      <c r="F619" s="81"/>
      <c r="G619" s="81"/>
      <c r="H619" s="81"/>
      <c r="I619" s="92"/>
      <c r="J619" s="40"/>
      <c r="K619" s="49" t="s">
        <v>86</v>
      </c>
      <c r="L619" s="81"/>
      <c r="M619" s="81"/>
      <c r="N619" s="83"/>
      <c r="O619" s="40"/>
      <c r="P619" s="106" t="str">
        <f>IF(AND($R619="x1",$K619=Basisblatt!$A$85),IF(OR($L619=Basisblatt!$A$38,AND('Modernisierung 3.2.4'!$M619&lt;&gt;"",'Modernisierung 3.2.4'!$M619&lt;='Modernisierung 3.2.4'!$U619),'Modernisierung 3.2.4'!$N619=Basisblatt!$A647)=TRUE,"ja","nein"),"")</f>
        <v/>
      </c>
      <c r="Q619" s="157"/>
      <c r="R619" s="102" t="str">
        <f t="shared" si="9"/>
        <v>x2</v>
      </c>
      <c r="S619" s="53"/>
      <c r="T619" s="40"/>
      <c r="U619" s="139" t="str">
        <f>IF(AND($R619="x1",$K619=Basisblatt!$A$85),VLOOKUP('EMob_Segmente 3.2.5_3.2.6'!$F619,Basisblatt!$A$2:$B$5,2,FALSE),"")</f>
        <v/>
      </c>
    </row>
    <row r="620" spans="1:21" ht="15.75" thickBot="1" x14ac:dyDescent="0.3">
      <c r="A620" s="121" t="str">
        <f>IF($R620="x2","",IF($R620="x1",IF(OR($K620=Basisblatt!$A$84,$P620="ja"),"ja","nein"),"N/A"))</f>
        <v/>
      </c>
      <c r="B620" s="40"/>
      <c r="C620" s="82"/>
      <c r="D620" s="81"/>
      <c r="E620" s="81"/>
      <c r="F620" s="81"/>
      <c r="G620" s="81"/>
      <c r="H620" s="81"/>
      <c r="I620" s="92"/>
      <c r="J620" s="40"/>
      <c r="K620" s="49" t="s">
        <v>86</v>
      </c>
      <c r="L620" s="81"/>
      <c r="M620" s="81"/>
      <c r="N620" s="83"/>
      <c r="O620" s="40"/>
      <c r="P620" s="106" t="str">
        <f>IF(AND($R620="x1",$K620=Basisblatt!$A$85),IF(OR($L620=Basisblatt!$A$38,AND('Modernisierung 3.2.4'!$M620&lt;&gt;"",'Modernisierung 3.2.4'!$M620&lt;='Modernisierung 3.2.4'!$U620),'Modernisierung 3.2.4'!$N620=Basisblatt!$A648)=TRUE,"ja","nein"),"")</f>
        <v/>
      </c>
      <c r="Q620" s="157"/>
      <c r="R620" s="102" t="str">
        <f t="shared" si="9"/>
        <v>x2</v>
      </c>
      <c r="S620" s="53"/>
      <c r="T620" s="40"/>
      <c r="U620" s="139" t="str">
        <f>IF(AND($R620="x1",$K620=Basisblatt!$A$85),VLOOKUP('EMob_Segmente 3.2.5_3.2.6'!$F620,Basisblatt!$A$2:$B$5,2,FALSE),"")</f>
        <v/>
      </c>
    </row>
    <row r="621" spans="1:21" ht="15.75" thickBot="1" x14ac:dyDescent="0.3">
      <c r="A621" s="121" t="str">
        <f>IF($R621="x2","",IF($R621="x1",IF(OR($K621=Basisblatt!$A$84,$P621="ja"),"ja","nein"),"N/A"))</f>
        <v/>
      </c>
      <c r="B621" s="40"/>
      <c r="C621" s="82"/>
      <c r="D621" s="81"/>
      <c r="E621" s="81"/>
      <c r="F621" s="81"/>
      <c r="G621" s="81"/>
      <c r="H621" s="81"/>
      <c r="I621" s="92"/>
      <c r="J621" s="40"/>
      <c r="K621" s="49" t="s">
        <v>86</v>
      </c>
      <c r="L621" s="81"/>
      <c r="M621" s="81"/>
      <c r="N621" s="83"/>
      <c r="O621" s="40"/>
      <c r="P621" s="106" t="str">
        <f>IF(AND($R621="x1",$K621=Basisblatt!$A$85),IF(OR($L621=Basisblatt!$A$38,AND('Modernisierung 3.2.4'!$M621&lt;&gt;"",'Modernisierung 3.2.4'!$M621&lt;='Modernisierung 3.2.4'!$U621),'Modernisierung 3.2.4'!$N621=Basisblatt!$A649)=TRUE,"ja","nein"),"")</f>
        <v/>
      </c>
      <c r="Q621" s="157"/>
      <c r="R621" s="102" t="str">
        <f t="shared" si="9"/>
        <v>x2</v>
      </c>
      <c r="S621" s="53"/>
      <c r="T621" s="40"/>
      <c r="U621" s="139" t="str">
        <f>IF(AND($R621="x1",$K621=Basisblatt!$A$85),VLOOKUP('EMob_Segmente 3.2.5_3.2.6'!$F621,Basisblatt!$A$2:$B$5,2,FALSE),"")</f>
        <v/>
      </c>
    </row>
    <row r="622" spans="1:21" ht="15.75" thickBot="1" x14ac:dyDescent="0.3">
      <c r="A622" s="121" t="str">
        <f>IF($R622="x2","",IF($R622="x1",IF(OR($K622=Basisblatt!$A$84,$P622="ja"),"ja","nein"),"N/A"))</f>
        <v/>
      </c>
      <c r="B622" s="40"/>
      <c r="C622" s="82"/>
      <c r="D622" s="81"/>
      <c r="E622" s="81"/>
      <c r="F622" s="81"/>
      <c r="G622" s="81"/>
      <c r="H622" s="81"/>
      <c r="I622" s="92"/>
      <c r="J622" s="40"/>
      <c r="K622" s="49" t="s">
        <v>86</v>
      </c>
      <c r="L622" s="81"/>
      <c r="M622" s="81"/>
      <c r="N622" s="83"/>
      <c r="O622" s="40"/>
      <c r="P622" s="106" t="str">
        <f>IF(AND($R622="x1",$K622=Basisblatt!$A$85),IF(OR($L622=Basisblatt!$A$38,AND('Modernisierung 3.2.4'!$M622&lt;&gt;"",'Modernisierung 3.2.4'!$M622&lt;='Modernisierung 3.2.4'!$U622),'Modernisierung 3.2.4'!$N622=Basisblatt!$A650)=TRUE,"ja","nein"),"")</f>
        <v/>
      </c>
      <c r="Q622" s="157"/>
      <c r="R622" s="102" t="str">
        <f t="shared" si="9"/>
        <v>x2</v>
      </c>
      <c r="S622" s="53"/>
      <c r="T622" s="40"/>
      <c r="U622" s="139" t="str">
        <f>IF(AND($R622="x1",$K622=Basisblatt!$A$85),VLOOKUP('EMob_Segmente 3.2.5_3.2.6'!$F622,Basisblatt!$A$2:$B$5,2,FALSE),"")</f>
        <v/>
      </c>
    </row>
    <row r="623" spans="1:21" ht="15.75" thickBot="1" x14ac:dyDescent="0.3">
      <c r="A623" s="121" t="str">
        <f>IF($R623="x2","",IF($R623="x1",IF(OR($K623=Basisblatt!$A$84,$P623="ja"),"ja","nein"),"N/A"))</f>
        <v/>
      </c>
      <c r="B623" s="40"/>
      <c r="C623" s="82"/>
      <c r="D623" s="81"/>
      <c r="E623" s="81"/>
      <c r="F623" s="81"/>
      <c r="G623" s="81"/>
      <c r="H623" s="81"/>
      <c r="I623" s="92"/>
      <c r="J623" s="40"/>
      <c r="K623" s="49" t="s">
        <v>86</v>
      </c>
      <c r="L623" s="81"/>
      <c r="M623" s="81"/>
      <c r="N623" s="83"/>
      <c r="O623" s="40"/>
      <c r="P623" s="106" t="str">
        <f>IF(AND($R623="x1",$K623=Basisblatt!$A$85),IF(OR($L623=Basisblatt!$A$38,AND('Modernisierung 3.2.4'!$M623&lt;&gt;"",'Modernisierung 3.2.4'!$M623&lt;='Modernisierung 3.2.4'!$U623),'Modernisierung 3.2.4'!$N623=Basisblatt!$A651)=TRUE,"ja","nein"),"")</f>
        <v/>
      </c>
      <c r="Q623" s="157"/>
      <c r="R623" s="102" t="str">
        <f t="shared" si="9"/>
        <v>x2</v>
      </c>
      <c r="S623" s="53"/>
      <c r="T623" s="40"/>
      <c r="U623" s="139" t="str">
        <f>IF(AND($R623="x1",$K623=Basisblatt!$A$85),VLOOKUP('EMob_Segmente 3.2.5_3.2.6'!$F623,Basisblatt!$A$2:$B$5,2,FALSE),"")</f>
        <v/>
      </c>
    </row>
    <row r="624" spans="1:21" ht="15.75" thickBot="1" x14ac:dyDescent="0.3">
      <c r="A624" s="121" t="str">
        <f>IF($R624="x2","",IF($R624="x1",IF(OR($K624=Basisblatt!$A$84,$P624="ja"),"ja","nein"),"N/A"))</f>
        <v/>
      </c>
      <c r="B624" s="40"/>
      <c r="C624" s="82"/>
      <c r="D624" s="81"/>
      <c r="E624" s="81"/>
      <c r="F624" s="81"/>
      <c r="G624" s="81"/>
      <c r="H624" s="81"/>
      <c r="I624" s="92"/>
      <c r="J624" s="40"/>
      <c r="K624" s="49" t="s">
        <v>86</v>
      </c>
      <c r="L624" s="81"/>
      <c r="M624" s="81"/>
      <c r="N624" s="83"/>
      <c r="O624" s="40"/>
      <c r="P624" s="106" t="str">
        <f>IF(AND($R624="x1",$K624=Basisblatt!$A$85),IF(OR($L624=Basisblatt!$A$38,AND('Modernisierung 3.2.4'!$M624&lt;&gt;"",'Modernisierung 3.2.4'!$M624&lt;='Modernisierung 3.2.4'!$U624),'Modernisierung 3.2.4'!$N624=Basisblatt!$A652)=TRUE,"ja","nein"),"")</f>
        <v/>
      </c>
      <c r="Q624" s="157"/>
      <c r="R624" s="102" t="str">
        <f t="shared" si="9"/>
        <v>x2</v>
      </c>
      <c r="S624" s="53"/>
      <c r="T624" s="40"/>
      <c r="U624" s="139" t="str">
        <f>IF(AND($R624="x1",$K624=Basisblatt!$A$85),VLOOKUP('EMob_Segmente 3.2.5_3.2.6'!$F624,Basisblatt!$A$2:$B$5,2,FALSE),"")</f>
        <v/>
      </c>
    </row>
    <row r="625" spans="1:21" ht="15.75" thickBot="1" x14ac:dyDescent="0.3">
      <c r="A625" s="121" t="str">
        <f>IF($R625="x2","",IF($R625="x1",IF(OR($K625=Basisblatt!$A$84,$P625="ja"),"ja","nein"),"N/A"))</f>
        <v/>
      </c>
      <c r="B625" s="40"/>
      <c r="C625" s="82"/>
      <c r="D625" s="81"/>
      <c r="E625" s="81"/>
      <c r="F625" s="81"/>
      <c r="G625" s="81"/>
      <c r="H625" s="81"/>
      <c r="I625" s="92"/>
      <c r="J625" s="40"/>
      <c r="K625" s="49" t="s">
        <v>86</v>
      </c>
      <c r="L625" s="81"/>
      <c r="M625" s="81"/>
      <c r="N625" s="83"/>
      <c r="O625" s="40"/>
      <c r="P625" s="106" t="str">
        <f>IF(AND($R625="x1",$K625=Basisblatt!$A$85),IF(OR($L625=Basisblatt!$A$38,AND('Modernisierung 3.2.4'!$M625&lt;&gt;"",'Modernisierung 3.2.4'!$M625&lt;='Modernisierung 3.2.4'!$U625),'Modernisierung 3.2.4'!$N625=Basisblatt!$A653)=TRUE,"ja","nein"),"")</f>
        <v/>
      </c>
      <c r="Q625" s="157"/>
      <c r="R625" s="102" t="str">
        <f t="shared" si="9"/>
        <v>x2</v>
      </c>
      <c r="S625" s="53"/>
      <c r="T625" s="40"/>
      <c r="U625" s="139" t="str">
        <f>IF(AND($R625="x1",$K625=Basisblatt!$A$85),VLOOKUP('EMob_Segmente 3.2.5_3.2.6'!$F625,Basisblatt!$A$2:$B$5,2,FALSE),"")</f>
        <v/>
      </c>
    </row>
    <row r="626" spans="1:21" ht="15.75" thickBot="1" x14ac:dyDescent="0.3">
      <c r="A626" s="121" t="str">
        <f>IF($R626="x2","",IF($R626="x1",IF(OR($K626=Basisblatt!$A$84,$P626="ja"),"ja","nein"),"N/A"))</f>
        <v/>
      </c>
      <c r="B626" s="40"/>
      <c r="C626" s="82"/>
      <c r="D626" s="81"/>
      <c r="E626" s="81"/>
      <c r="F626" s="81"/>
      <c r="G626" s="81"/>
      <c r="H626" s="81"/>
      <c r="I626" s="92"/>
      <c r="J626" s="40"/>
      <c r="K626" s="49" t="s">
        <v>86</v>
      </c>
      <c r="L626" s="81"/>
      <c r="M626" s="81"/>
      <c r="N626" s="83"/>
      <c r="O626" s="40"/>
      <c r="P626" s="106" t="str">
        <f>IF(AND($R626="x1",$K626=Basisblatt!$A$85),IF(OR($L626=Basisblatt!$A$38,AND('Modernisierung 3.2.4'!$M626&lt;&gt;"",'Modernisierung 3.2.4'!$M626&lt;='Modernisierung 3.2.4'!$U626),'Modernisierung 3.2.4'!$N626=Basisblatt!$A654)=TRUE,"ja","nein"),"")</f>
        <v/>
      </c>
      <c r="Q626" s="157"/>
      <c r="R626" s="102" t="str">
        <f t="shared" si="9"/>
        <v>x2</v>
      </c>
      <c r="S626" s="53"/>
      <c r="T626" s="40"/>
      <c r="U626" s="139" t="str">
        <f>IF(AND($R626="x1",$K626=Basisblatt!$A$85),VLOOKUP('EMob_Segmente 3.2.5_3.2.6'!$F626,Basisblatt!$A$2:$B$5,2,FALSE),"")</f>
        <v/>
      </c>
    </row>
    <row r="627" spans="1:21" ht="15.75" thickBot="1" x14ac:dyDescent="0.3">
      <c r="A627" s="121" t="str">
        <f>IF($R627="x2","",IF($R627="x1",IF(OR($K627=Basisblatt!$A$84,$P627="ja"),"ja","nein"),"N/A"))</f>
        <v/>
      </c>
      <c r="B627" s="40"/>
      <c r="C627" s="82"/>
      <c r="D627" s="81"/>
      <c r="E627" s="81"/>
      <c r="F627" s="81"/>
      <c r="G627" s="81"/>
      <c r="H627" s="81"/>
      <c r="I627" s="92"/>
      <c r="J627" s="40"/>
      <c r="K627" s="49" t="s">
        <v>86</v>
      </c>
      <c r="L627" s="81"/>
      <c r="M627" s="81"/>
      <c r="N627" s="83"/>
      <c r="O627" s="40"/>
      <c r="P627" s="106" t="str">
        <f>IF(AND($R627="x1",$K627=Basisblatt!$A$85),IF(OR($L627=Basisblatt!$A$38,AND('Modernisierung 3.2.4'!$M627&lt;&gt;"",'Modernisierung 3.2.4'!$M627&lt;='Modernisierung 3.2.4'!$U627),'Modernisierung 3.2.4'!$N627=Basisblatt!$A655)=TRUE,"ja","nein"),"")</f>
        <v/>
      </c>
      <c r="Q627" s="157"/>
      <c r="R627" s="102" t="str">
        <f t="shared" si="9"/>
        <v>x2</v>
      </c>
      <c r="S627" s="53"/>
      <c r="T627" s="40"/>
      <c r="U627" s="139" t="str">
        <f>IF(AND($R627="x1",$K627=Basisblatt!$A$85),VLOOKUP('EMob_Segmente 3.2.5_3.2.6'!$F627,Basisblatt!$A$2:$B$5,2,FALSE),"")</f>
        <v/>
      </c>
    </row>
    <row r="628" spans="1:21" ht="15.75" thickBot="1" x14ac:dyDescent="0.3">
      <c r="A628" s="121" t="str">
        <f>IF($R628="x2","",IF($R628="x1",IF(OR($K628=Basisblatt!$A$84,$P628="ja"),"ja","nein"),"N/A"))</f>
        <v/>
      </c>
      <c r="B628" s="40"/>
      <c r="C628" s="82"/>
      <c r="D628" s="81"/>
      <c r="E628" s="81"/>
      <c r="F628" s="81"/>
      <c r="G628" s="81"/>
      <c r="H628" s="81"/>
      <c r="I628" s="92"/>
      <c r="J628" s="40"/>
      <c r="K628" s="49" t="s">
        <v>86</v>
      </c>
      <c r="L628" s="81"/>
      <c r="M628" s="81"/>
      <c r="N628" s="83"/>
      <c r="O628" s="40"/>
      <c r="P628" s="106" t="str">
        <f>IF(AND($R628="x1",$K628=Basisblatt!$A$85),IF(OR($L628=Basisblatt!$A$38,AND('Modernisierung 3.2.4'!$M628&lt;&gt;"",'Modernisierung 3.2.4'!$M628&lt;='Modernisierung 3.2.4'!$U628),'Modernisierung 3.2.4'!$N628=Basisblatt!$A656)=TRUE,"ja","nein"),"")</f>
        <v/>
      </c>
      <c r="Q628" s="157"/>
      <c r="R628" s="102" t="str">
        <f t="shared" si="9"/>
        <v>x2</v>
      </c>
      <c r="S628" s="53"/>
      <c r="T628" s="40"/>
      <c r="U628" s="139" t="str">
        <f>IF(AND($R628="x1",$K628=Basisblatt!$A$85),VLOOKUP('EMob_Segmente 3.2.5_3.2.6'!$F628,Basisblatt!$A$2:$B$5,2,FALSE),"")</f>
        <v/>
      </c>
    </row>
    <row r="629" spans="1:21" ht="15.75" thickBot="1" x14ac:dyDescent="0.3">
      <c r="A629" s="121" t="str">
        <f>IF($R629="x2","",IF($R629="x1",IF(OR($K629=Basisblatt!$A$84,$P629="ja"),"ja","nein"),"N/A"))</f>
        <v/>
      </c>
      <c r="B629" s="40"/>
      <c r="C629" s="82"/>
      <c r="D629" s="81"/>
      <c r="E629" s="81"/>
      <c r="F629" s="81"/>
      <c r="G629" s="81"/>
      <c r="H629" s="81"/>
      <c r="I629" s="92"/>
      <c r="J629" s="40"/>
      <c r="K629" s="49" t="s">
        <v>86</v>
      </c>
      <c r="L629" s="81"/>
      <c r="M629" s="81"/>
      <c r="N629" s="83"/>
      <c r="O629" s="40"/>
      <c r="P629" s="106" t="str">
        <f>IF(AND($R629="x1",$K629=Basisblatt!$A$85),IF(OR($L629=Basisblatt!$A$38,AND('Modernisierung 3.2.4'!$M629&lt;&gt;"",'Modernisierung 3.2.4'!$M629&lt;='Modernisierung 3.2.4'!$U629),'Modernisierung 3.2.4'!$N629=Basisblatt!$A657)=TRUE,"ja","nein"),"")</f>
        <v/>
      </c>
      <c r="Q629" s="157"/>
      <c r="R629" s="102" t="str">
        <f t="shared" si="9"/>
        <v>x2</v>
      </c>
      <c r="S629" s="53"/>
      <c r="T629" s="40"/>
      <c r="U629" s="139" t="str">
        <f>IF(AND($R629="x1",$K629=Basisblatt!$A$85),VLOOKUP('EMob_Segmente 3.2.5_3.2.6'!$F629,Basisblatt!$A$2:$B$5,2,FALSE),"")</f>
        <v/>
      </c>
    </row>
    <row r="630" spans="1:21" ht="15.75" thickBot="1" x14ac:dyDescent="0.3">
      <c r="A630" s="121" t="str">
        <f>IF($R630="x2","",IF($R630="x1",IF(OR($K630=Basisblatt!$A$84,$P630="ja"),"ja","nein"),"N/A"))</f>
        <v/>
      </c>
      <c r="B630" s="40"/>
      <c r="C630" s="82"/>
      <c r="D630" s="81"/>
      <c r="E630" s="81"/>
      <c r="F630" s="81"/>
      <c r="G630" s="81"/>
      <c r="H630" s="81"/>
      <c r="I630" s="92"/>
      <c r="J630" s="40"/>
      <c r="K630" s="49" t="s">
        <v>86</v>
      </c>
      <c r="L630" s="81"/>
      <c r="M630" s="81"/>
      <c r="N630" s="83"/>
      <c r="O630" s="40"/>
      <c r="P630" s="106" t="str">
        <f>IF(AND($R630="x1",$K630=Basisblatt!$A$85),IF(OR($L630=Basisblatt!$A$38,AND('Modernisierung 3.2.4'!$M630&lt;&gt;"",'Modernisierung 3.2.4'!$M630&lt;='Modernisierung 3.2.4'!$U630),'Modernisierung 3.2.4'!$N630=Basisblatt!$A658)=TRUE,"ja","nein"),"")</f>
        <v/>
      </c>
      <c r="Q630" s="157"/>
      <c r="R630" s="102" t="str">
        <f t="shared" si="9"/>
        <v>x2</v>
      </c>
      <c r="S630" s="53"/>
      <c r="T630" s="40"/>
      <c r="U630" s="139" t="str">
        <f>IF(AND($R630="x1",$K630=Basisblatt!$A$85),VLOOKUP('EMob_Segmente 3.2.5_3.2.6'!$F630,Basisblatt!$A$2:$B$5,2,FALSE),"")</f>
        <v/>
      </c>
    </row>
    <row r="631" spans="1:21" ht="15.75" thickBot="1" x14ac:dyDescent="0.3">
      <c r="A631" s="121" t="str">
        <f>IF($R631="x2","",IF($R631="x1",IF(OR($K631=Basisblatt!$A$84,$P631="ja"),"ja","nein"),"N/A"))</f>
        <v/>
      </c>
      <c r="B631" s="40"/>
      <c r="C631" s="82"/>
      <c r="D631" s="81"/>
      <c r="E631" s="81"/>
      <c r="F631" s="81"/>
      <c r="G631" s="81"/>
      <c r="H631" s="81"/>
      <c r="I631" s="92"/>
      <c r="J631" s="40"/>
      <c r="K631" s="49" t="s">
        <v>86</v>
      </c>
      <c r="L631" s="81"/>
      <c r="M631" s="81"/>
      <c r="N631" s="83"/>
      <c r="O631" s="40"/>
      <c r="P631" s="106" t="str">
        <f>IF(AND($R631="x1",$K631=Basisblatt!$A$85),IF(OR($L631=Basisblatt!$A$38,AND('Modernisierung 3.2.4'!$M631&lt;&gt;"",'Modernisierung 3.2.4'!$M631&lt;='Modernisierung 3.2.4'!$U631),'Modernisierung 3.2.4'!$N631=Basisblatt!$A659)=TRUE,"ja","nein"),"")</f>
        <v/>
      </c>
      <c r="Q631" s="157"/>
      <c r="R631" s="102" t="str">
        <f t="shared" si="9"/>
        <v>x2</v>
      </c>
      <c r="S631" s="53"/>
      <c r="T631" s="40"/>
      <c r="U631" s="139" t="str">
        <f>IF(AND($R631="x1",$K631=Basisblatt!$A$85),VLOOKUP('EMob_Segmente 3.2.5_3.2.6'!$F631,Basisblatt!$A$2:$B$5,2,FALSE),"")</f>
        <v/>
      </c>
    </row>
    <row r="632" spans="1:21" ht="15.75" thickBot="1" x14ac:dyDescent="0.3">
      <c r="A632" s="121" t="str">
        <f>IF($R632="x2","",IF($R632="x1",IF(OR($K632=Basisblatt!$A$84,$P632="ja"),"ja","nein"),"N/A"))</f>
        <v/>
      </c>
      <c r="B632" s="40"/>
      <c r="C632" s="82"/>
      <c r="D632" s="81"/>
      <c r="E632" s="81"/>
      <c r="F632" s="81"/>
      <c r="G632" s="81"/>
      <c r="H632" s="81"/>
      <c r="I632" s="92"/>
      <c r="J632" s="40"/>
      <c r="K632" s="49" t="s">
        <v>86</v>
      </c>
      <c r="L632" s="81"/>
      <c r="M632" s="81"/>
      <c r="N632" s="83"/>
      <c r="O632" s="40"/>
      <c r="P632" s="106" t="str">
        <f>IF(AND($R632="x1",$K632=Basisblatt!$A$85),IF(OR($L632=Basisblatt!$A$38,AND('Modernisierung 3.2.4'!$M632&lt;&gt;"",'Modernisierung 3.2.4'!$M632&lt;='Modernisierung 3.2.4'!$U632),'Modernisierung 3.2.4'!$N632=Basisblatt!$A660)=TRUE,"ja","nein"),"")</f>
        <v/>
      </c>
      <c r="Q632" s="157"/>
      <c r="R632" s="102" t="str">
        <f t="shared" si="9"/>
        <v>x2</v>
      </c>
      <c r="S632" s="53"/>
      <c r="T632" s="40"/>
      <c r="U632" s="139" t="str">
        <f>IF(AND($R632="x1",$K632=Basisblatt!$A$85),VLOOKUP('EMob_Segmente 3.2.5_3.2.6'!$F632,Basisblatt!$A$2:$B$5,2,FALSE),"")</f>
        <v/>
      </c>
    </row>
    <row r="633" spans="1:21" ht="15.75" thickBot="1" x14ac:dyDescent="0.3">
      <c r="A633" s="121" t="str">
        <f>IF($R633="x2","",IF($R633="x1",IF(OR($K633=Basisblatt!$A$84,$P633="ja"),"ja","nein"),"N/A"))</f>
        <v/>
      </c>
      <c r="B633" s="40"/>
      <c r="C633" s="82"/>
      <c r="D633" s="81"/>
      <c r="E633" s="81"/>
      <c r="F633" s="81"/>
      <c r="G633" s="81"/>
      <c r="H633" s="81"/>
      <c r="I633" s="92"/>
      <c r="J633" s="40"/>
      <c r="K633" s="49" t="s">
        <v>86</v>
      </c>
      <c r="L633" s="81"/>
      <c r="M633" s="81"/>
      <c r="N633" s="83"/>
      <c r="O633" s="40"/>
      <c r="P633" s="106" t="str">
        <f>IF(AND($R633="x1",$K633=Basisblatt!$A$85),IF(OR($L633=Basisblatt!$A$38,AND('Modernisierung 3.2.4'!$M633&lt;&gt;"",'Modernisierung 3.2.4'!$M633&lt;='Modernisierung 3.2.4'!$U633),'Modernisierung 3.2.4'!$N633=Basisblatt!$A661)=TRUE,"ja","nein"),"")</f>
        <v/>
      </c>
      <c r="Q633" s="157"/>
      <c r="R633" s="102" t="str">
        <f t="shared" si="9"/>
        <v>x2</v>
      </c>
      <c r="S633" s="53"/>
      <c r="T633" s="40"/>
      <c r="U633" s="139" t="str">
        <f>IF(AND($R633="x1",$K633=Basisblatt!$A$85),VLOOKUP('EMob_Segmente 3.2.5_3.2.6'!$F633,Basisblatt!$A$2:$B$5,2,FALSE),"")</f>
        <v/>
      </c>
    </row>
    <row r="634" spans="1:21" ht="15.75" thickBot="1" x14ac:dyDescent="0.3">
      <c r="A634" s="121" t="str">
        <f>IF($R634="x2","",IF($R634="x1",IF(OR($K634=Basisblatt!$A$84,$P634="ja"),"ja","nein"),"N/A"))</f>
        <v/>
      </c>
      <c r="B634" s="40"/>
      <c r="C634" s="82"/>
      <c r="D634" s="81"/>
      <c r="E634" s="81"/>
      <c r="F634" s="81"/>
      <c r="G634" s="81"/>
      <c r="H634" s="81"/>
      <c r="I634" s="92"/>
      <c r="J634" s="40"/>
      <c r="K634" s="49" t="s">
        <v>86</v>
      </c>
      <c r="L634" s="81"/>
      <c r="M634" s="81"/>
      <c r="N634" s="83"/>
      <c r="O634" s="40"/>
      <c r="P634" s="106" t="str">
        <f>IF(AND($R634="x1",$K634=Basisblatt!$A$85),IF(OR($L634=Basisblatt!$A$38,AND('Modernisierung 3.2.4'!$M634&lt;&gt;"",'Modernisierung 3.2.4'!$M634&lt;='Modernisierung 3.2.4'!$U634),'Modernisierung 3.2.4'!$N634=Basisblatt!$A662)=TRUE,"ja","nein"),"")</f>
        <v/>
      </c>
      <c r="Q634" s="157"/>
      <c r="R634" s="102" t="str">
        <f t="shared" si="9"/>
        <v>x2</v>
      </c>
      <c r="S634" s="53"/>
      <c r="T634" s="40"/>
      <c r="U634" s="139" t="str">
        <f>IF(AND($R634="x1",$K634=Basisblatt!$A$85),VLOOKUP('EMob_Segmente 3.2.5_3.2.6'!$F634,Basisblatt!$A$2:$B$5,2,FALSE),"")</f>
        <v/>
      </c>
    </row>
    <row r="635" spans="1:21" ht="15.75" thickBot="1" x14ac:dyDescent="0.3">
      <c r="A635" s="121" t="str">
        <f>IF($R635="x2","",IF($R635="x1",IF(OR($K635=Basisblatt!$A$84,$P635="ja"),"ja","nein"),"N/A"))</f>
        <v/>
      </c>
      <c r="B635" s="40"/>
      <c r="C635" s="82"/>
      <c r="D635" s="81"/>
      <c r="E635" s="81"/>
      <c r="F635" s="81"/>
      <c r="G635" s="81"/>
      <c r="H635" s="81"/>
      <c r="I635" s="92"/>
      <c r="J635" s="40"/>
      <c r="K635" s="49" t="s">
        <v>86</v>
      </c>
      <c r="L635" s="81"/>
      <c r="M635" s="81"/>
      <c r="N635" s="83"/>
      <c r="O635" s="40"/>
      <c r="P635" s="106" t="str">
        <f>IF(AND($R635="x1",$K635=Basisblatt!$A$85),IF(OR($L635=Basisblatt!$A$38,AND('Modernisierung 3.2.4'!$M635&lt;&gt;"",'Modernisierung 3.2.4'!$M635&lt;='Modernisierung 3.2.4'!$U635),'Modernisierung 3.2.4'!$N635=Basisblatt!$A663)=TRUE,"ja","nein"),"")</f>
        <v/>
      </c>
      <c r="Q635" s="157"/>
      <c r="R635" s="102" t="str">
        <f t="shared" si="9"/>
        <v>x2</v>
      </c>
      <c r="S635" s="53"/>
      <c r="T635" s="40"/>
      <c r="U635" s="139" t="str">
        <f>IF(AND($R635="x1",$K635=Basisblatt!$A$85),VLOOKUP('EMob_Segmente 3.2.5_3.2.6'!$F635,Basisblatt!$A$2:$B$5,2,FALSE),"")</f>
        <v/>
      </c>
    </row>
    <row r="636" spans="1:21" ht="15.75" thickBot="1" x14ac:dyDescent="0.3">
      <c r="A636" s="121" t="str">
        <f>IF($R636="x2","",IF($R636="x1",IF(OR($K636=Basisblatt!$A$84,$P636="ja"),"ja","nein"),"N/A"))</f>
        <v/>
      </c>
      <c r="B636" s="40"/>
      <c r="C636" s="82"/>
      <c r="D636" s="81"/>
      <c r="E636" s="81"/>
      <c r="F636" s="81"/>
      <c r="G636" s="81"/>
      <c r="H636" s="81"/>
      <c r="I636" s="92"/>
      <c r="J636" s="40"/>
      <c r="K636" s="49" t="s">
        <v>86</v>
      </c>
      <c r="L636" s="81"/>
      <c r="M636" s="81"/>
      <c r="N636" s="83"/>
      <c r="O636" s="40"/>
      <c r="P636" s="106" t="str">
        <f>IF(AND($R636="x1",$K636=Basisblatt!$A$85),IF(OR($L636=Basisblatt!$A$38,AND('Modernisierung 3.2.4'!$M636&lt;&gt;"",'Modernisierung 3.2.4'!$M636&lt;='Modernisierung 3.2.4'!$U636),'Modernisierung 3.2.4'!$N636=Basisblatt!$A664)=TRUE,"ja","nein"),"")</f>
        <v/>
      </c>
      <c r="Q636" s="157"/>
      <c r="R636" s="102" t="str">
        <f t="shared" si="9"/>
        <v>x2</v>
      </c>
      <c r="S636" s="53"/>
      <c r="T636" s="40"/>
      <c r="U636" s="139" t="str">
        <f>IF(AND($R636="x1",$K636=Basisblatt!$A$85),VLOOKUP('EMob_Segmente 3.2.5_3.2.6'!$F636,Basisblatt!$A$2:$B$5,2,FALSE),"")</f>
        <v/>
      </c>
    </row>
    <row r="637" spans="1:21" ht="15.75" thickBot="1" x14ac:dyDescent="0.3">
      <c r="A637" s="121" t="str">
        <f>IF($R637="x2","",IF($R637="x1",IF(OR($K637=Basisblatt!$A$84,$P637="ja"),"ja","nein"),"N/A"))</f>
        <v/>
      </c>
      <c r="B637" s="40"/>
      <c r="C637" s="82"/>
      <c r="D637" s="81"/>
      <c r="E637" s="81"/>
      <c r="F637" s="81"/>
      <c r="G637" s="81"/>
      <c r="H637" s="81"/>
      <c r="I637" s="92"/>
      <c r="J637" s="40"/>
      <c r="K637" s="49" t="s">
        <v>86</v>
      </c>
      <c r="L637" s="81"/>
      <c r="M637" s="81"/>
      <c r="N637" s="83"/>
      <c r="O637" s="40"/>
      <c r="P637" s="106" t="str">
        <f>IF(AND($R637="x1",$K637=Basisblatt!$A$85),IF(OR($L637=Basisblatt!$A$38,AND('Modernisierung 3.2.4'!$M637&lt;&gt;"",'Modernisierung 3.2.4'!$M637&lt;='Modernisierung 3.2.4'!$U637),'Modernisierung 3.2.4'!$N637=Basisblatt!$A665)=TRUE,"ja","nein"),"")</f>
        <v/>
      </c>
      <c r="Q637" s="157"/>
      <c r="R637" s="102" t="str">
        <f t="shared" si="9"/>
        <v>x2</v>
      </c>
      <c r="S637" s="53"/>
      <c r="T637" s="40"/>
      <c r="U637" s="139" t="str">
        <f>IF(AND($R637="x1",$K637=Basisblatt!$A$85),VLOOKUP('EMob_Segmente 3.2.5_3.2.6'!$F637,Basisblatt!$A$2:$B$5,2,FALSE),"")</f>
        <v/>
      </c>
    </row>
    <row r="638" spans="1:21" ht="15.75" thickBot="1" x14ac:dyDescent="0.3">
      <c r="A638" s="121" t="str">
        <f>IF($R638="x2","",IF($R638="x1",IF(OR($K638=Basisblatt!$A$84,$P638="ja"),"ja","nein"),"N/A"))</f>
        <v/>
      </c>
      <c r="B638" s="40"/>
      <c r="C638" s="82"/>
      <c r="D638" s="81"/>
      <c r="E638" s="81"/>
      <c r="F638" s="81"/>
      <c r="G638" s="81"/>
      <c r="H638" s="81"/>
      <c r="I638" s="92"/>
      <c r="J638" s="40"/>
      <c r="K638" s="49" t="s">
        <v>86</v>
      </c>
      <c r="L638" s="81"/>
      <c r="M638" s="81"/>
      <c r="N638" s="83"/>
      <c r="O638" s="40"/>
      <c r="P638" s="106" t="str">
        <f>IF(AND($R638="x1",$K638=Basisblatt!$A$85),IF(OR($L638=Basisblatt!$A$38,AND('Modernisierung 3.2.4'!$M638&lt;&gt;"",'Modernisierung 3.2.4'!$M638&lt;='Modernisierung 3.2.4'!$U638),'Modernisierung 3.2.4'!$N638=Basisblatt!$A666)=TRUE,"ja","nein"),"")</f>
        <v/>
      </c>
      <c r="Q638" s="157"/>
      <c r="R638" s="102" t="str">
        <f t="shared" si="9"/>
        <v>x2</v>
      </c>
      <c r="S638" s="53"/>
      <c r="T638" s="40"/>
      <c r="U638" s="139" t="str">
        <f>IF(AND($R638="x1",$K638=Basisblatt!$A$85),VLOOKUP('EMob_Segmente 3.2.5_3.2.6'!$F638,Basisblatt!$A$2:$B$5,2,FALSE),"")</f>
        <v/>
      </c>
    </row>
    <row r="639" spans="1:21" ht="15.75" thickBot="1" x14ac:dyDescent="0.3">
      <c r="A639" s="121" t="str">
        <f>IF($R639="x2","",IF($R639="x1",IF(OR($K639=Basisblatt!$A$84,$P639="ja"),"ja","nein"),"N/A"))</f>
        <v/>
      </c>
      <c r="B639" s="40"/>
      <c r="C639" s="82"/>
      <c r="D639" s="81"/>
      <c r="E639" s="81"/>
      <c r="F639" s="81"/>
      <c r="G639" s="81"/>
      <c r="H639" s="81"/>
      <c r="I639" s="92"/>
      <c r="J639" s="40"/>
      <c r="K639" s="49" t="s">
        <v>86</v>
      </c>
      <c r="L639" s="81"/>
      <c r="M639" s="81"/>
      <c r="N639" s="83"/>
      <c r="O639" s="40"/>
      <c r="P639" s="106" t="str">
        <f>IF(AND($R639="x1",$K639=Basisblatt!$A$85),IF(OR($L639=Basisblatt!$A$38,AND('Modernisierung 3.2.4'!$M639&lt;&gt;"",'Modernisierung 3.2.4'!$M639&lt;='Modernisierung 3.2.4'!$U639),'Modernisierung 3.2.4'!$N639=Basisblatt!$A667)=TRUE,"ja","nein"),"")</f>
        <v/>
      </c>
      <c r="Q639" s="157"/>
      <c r="R639" s="102" t="str">
        <f t="shared" si="9"/>
        <v>x2</v>
      </c>
      <c r="S639" s="53"/>
      <c r="T639" s="40"/>
      <c r="U639" s="139" t="str">
        <f>IF(AND($R639="x1",$K639=Basisblatt!$A$85),VLOOKUP('EMob_Segmente 3.2.5_3.2.6'!$F639,Basisblatt!$A$2:$B$5,2,FALSE),"")</f>
        <v/>
      </c>
    </row>
    <row r="640" spans="1:21" ht="15.75" thickBot="1" x14ac:dyDescent="0.3">
      <c r="A640" s="121" t="str">
        <f>IF($R640="x2","",IF($R640="x1",IF(OR($K640=Basisblatt!$A$84,$P640="ja"),"ja","nein"),"N/A"))</f>
        <v/>
      </c>
      <c r="B640" s="40"/>
      <c r="C640" s="82"/>
      <c r="D640" s="81"/>
      <c r="E640" s="81"/>
      <c r="F640" s="81"/>
      <c r="G640" s="81"/>
      <c r="H640" s="81"/>
      <c r="I640" s="92"/>
      <c r="J640" s="40"/>
      <c r="K640" s="49" t="s">
        <v>86</v>
      </c>
      <c r="L640" s="81"/>
      <c r="M640" s="81"/>
      <c r="N640" s="83"/>
      <c r="O640" s="40"/>
      <c r="P640" s="106" t="str">
        <f>IF(AND($R640="x1",$K640=Basisblatt!$A$85),IF(OR($L640=Basisblatt!$A$38,AND('Modernisierung 3.2.4'!$M640&lt;&gt;"",'Modernisierung 3.2.4'!$M640&lt;='Modernisierung 3.2.4'!$U640),'Modernisierung 3.2.4'!$N640=Basisblatt!$A668)=TRUE,"ja","nein"),"")</f>
        <v/>
      </c>
      <c r="Q640" s="157"/>
      <c r="R640" s="102" t="str">
        <f t="shared" si="9"/>
        <v>x2</v>
      </c>
      <c r="S640" s="53"/>
      <c r="T640" s="40"/>
      <c r="U640" s="139" t="str">
        <f>IF(AND($R640="x1",$K640=Basisblatt!$A$85),VLOOKUP('EMob_Segmente 3.2.5_3.2.6'!$F640,Basisblatt!$A$2:$B$5,2,FALSE),"")</f>
        <v/>
      </c>
    </row>
    <row r="641" spans="1:21" ht="15.75" thickBot="1" x14ac:dyDescent="0.3">
      <c r="A641" s="121" t="str">
        <f>IF($R641="x2","",IF($R641="x1",IF(OR($K641=Basisblatt!$A$84,$P641="ja"),"ja","nein"),"N/A"))</f>
        <v/>
      </c>
      <c r="B641" s="40"/>
      <c r="C641" s="82"/>
      <c r="D641" s="81"/>
      <c r="E641" s="81"/>
      <c r="F641" s="81"/>
      <c r="G641" s="81"/>
      <c r="H641" s="81"/>
      <c r="I641" s="92"/>
      <c r="J641" s="40"/>
      <c r="K641" s="49" t="s">
        <v>86</v>
      </c>
      <c r="L641" s="81"/>
      <c r="M641" s="81"/>
      <c r="N641" s="83"/>
      <c r="O641" s="40"/>
      <c r="P641" s="106" t="str">
        <f>IF(AND($R641="x1",$K641=Basisblatt!$A$85),IF(OR($L641=Basisblatt!$A$38,AND('Modernisierung 3.2.4'!$M641&lt;&gt;"",'Modernisierung 3.2.4'!$M641&lt;='Modernisierung 3.2.4'!$U641),'Modernisierung 3.2.4'!$N641=Basisblatt!$A669)=TRUE,"ja","nein"),"")</f>
        <v/>
      </c>
      <c r="Q641" s="157"/>
      <c r="R641" s="102" t="str">
        <f t="shared" si="9"/>
        <v>x2</v>
      </c>
      <c r="S641" s="53"/>
      <c r="T641" s="40"/>
      <c r="U641" s="139" t="str">
        <f>IF(AND($R641="x1",$K641=Basisblatt!$A$85),VLOOKUP('EMob_Segmente 3.2.5_3.2.6'!$F641,Basisblatt!$A$2:$B$5,2,FALSE),"")</f>
        <v/>
      </c>
    </row>
    <row r="642" spans="1:21" ht="15.75" thickBot="1" x14ac:dyDescent="0.3">
      <c r="A642" s="121" t="str">
        <f>IF($R642="x2","",IF($R642="x1",IF(OR($K642=Basisblatt!$A$84,$P642="ja"),"ja","nein"),"N/A"))</f>
        <v/>
      </c>
      <c r="B642" s="40"/>
      <c r="C642" s="82"/>
      <c r="D642" s="81"/>
      <c r="E642" s="81"/>
      <c r="F642" s="81"/>
      <c r="G642" s="81"/>
      <c r="H642" s="81"/>
      <c r="I642" s="92"/>
      <c r="J642" s="40"/>
      <c r="K642" s="49" t="s">
        <v>86</v>
      </c>
      <c r="L642" s="81"/>
      <c r="M642" s="81"/>
      <c r="N642" s="83"/>
      <c r="O642" s="40"/>
      <c r="P642" s="106" t="str">
        <f>IF(AND($R642="x1",$K642=Basisblatt!$A$85),IF(OR($L642=Basisblatt!$A$38,AND('Modernisierung 3.2.4'!$M642&lt;&gt;"",'Modernisierung 3.2.4'!$M642&lt;='Modernisierung 3.2.4'!$U642),'Modernisierung 3.2.4'!$N642=Basisblatt!$A670)=TRUE,"ja","nein"),"")</f>
        <v/>
      </c>
      <c r="Q642" s="157"/>
      <c r="R642" s="102" t="str">
        <f t="shared" si="9"/>
        <v>x2</v>
      </c>
      <c r="S642" s="53"/>
      <c r="T642" s="40"/>
      <c r="U642" s="139" t="str">
        <f>IF(AND($R642="x1",$K642=Basisblatt!$A$85),VLOOKUP('EMob_Segmente 3.2.5_3.2.6'!$F642,Basisblatt!$A$2:$B$5,2,FALSE),"")</f>
        <v/>
      </c>
    </row>
    <row r="643" spans="1:21" ht="15.75" thickBot="1" x14ac:dyDescent="0.3">
      <c r="A643" s="121" t="str">
        <f>IF($R643="x2","",IF($R643="x1",IF(OR($K643=Basisblatt!$A$84,$P643="ja"),"ja","nein"),"N/A"))</f>
        <v/>
      </c>
      <c r="B643" s="40"/>
      <c r="C643" s="82"/>
      <c r="D643" s="81"/>
      <c r="E643" s="81"/>
      <c r="F643" s="81"/>
      <c r="G643" s="81"/>
      <c r="H643" s="81"/>
      <c r="I643" s="92"/>
      <c r="J643" s="40"/>
      <c r="K643" s="49" t="s">
        <v>86</v>
      </c>
      <c r="L643" s="81"/>
      <c r="M643" s="81"/>
      <c r="N643" s="83"/>
      <c r="O643" s="40"/>
      <c r="P643" s="106" t="str">
        <f>IF(AND($R643="x1",$K643=Basisblatt!$A$85),IF(OR($L643=Basisblatt!$A$38,AND('Modernisierung 3.2.4'!$M643&lt;&gt;"",'Modernisierung 3.2.4'!$M643&lt;='Modernisierung 3.2.4'!$U643),'Modernisierung 3.2.4'!$N643=Basisblatt!$A671)=TRUE,"ja","nein"),"")</f>
        <v/>
      </c>
      <c r="Q643" s="157"/>
      <c r="R643" s="102" t="str">
        <f t="shared" si="9"/>
        <v>x2</v>
      </c>
      <c r="S643" s="53"/>
      <c r="T643" s="40"/>
      <c r="U643" s="139" t="str">
        <f>IF(AND($R643="x1",$K643=Basisblatt!$A$85),VLOOKUP('EMob_Segmente 3.2.5_3.2.6'!$F643,Basisblatt!$A$2:$B$5,2,FALSE),"")</f>
        <v/>
      </c>
    </row>
    <row r="644" spans="1:21" ht="15.75" thickBot="1" x14ac:dyDescent="0.3">
      <c r="A644" s="121" t="str">
        <f>IF($R644="x2","",IF($R644="x1",IF(OR($K644=Basisblatt!$A$84,$P644="ja"),"ja","nein"),"N/A"))</f>
        <v/>
      </c>
      <c r="B644" s="40"/>
      <c r="C644" s="82"/>
      <c r="D644" s="81"/>
      <c r="E644" s="81"/>
      <c r="F644" s="81"/>
      <c r="G644" s="81"/>
      <c r="H644" s="81"/>
      <c r="I644" s="92"/>
      <c r="J644" s="40"/>
      <c r="K644" s="49" t="s">
        <v>86</v>
      </c>
      <c r="L644" s="81"/>
      <c r="M644" s="81"/>
      <c r="N644" s="83"/>
      <c r="O644" s="40"/>
      <c r="P644" s="106" t="str">
        <f>IF(AND($R644="x1",$K644=Basisblatt!$A$85),IF(OR($L644=Basisblatt!$A$38,AND('Modernisierung 3.2.4'!$M644&lt;&gt;"",'Modernisierung 3.2.4'!$M644&lt;='Modernisierung 3.2.4'!$U644),'Modernisierung 3.2.4'!$N644=Basisblatt!$A672)=TRUE,"ja","nein"),"")</f>
        <v/>
      </c>
      <c r="Q644" s="157"/>
      <c r="R644" s="102" t="str">
        <f t="shared" si="9"/>
        <v>x2</v>
      </c>
      <c r="S644" s="53"/>
      <c r="T644" s="40"/>
      <c r="U644" s="139" t="str">
        <f>IF(AND($R644="x1",$K644=Basisblatt!$A$85),VLOOKUP('EMob_Segmente 3.2.5_3.2.6'!$F644,Basisblatt!$A$2:$B$5,2,FALSE),"")</f>
        <v/>
      </c>
    </row>
    <row r="645" spans="1:21" ht="15.75" thickBot="1" x14ac:dyDescent="0.3">
      <c r="A645" s="121" t="str">
        <f>IF($R645="x2","",IF($R645="x1",IF(OR($K645=Basisblatt!$A$84,$P645="ja"),"ja","nein"),"N/A"))</f>
        <v/>
      </c>
      <c r="B645" s="40"/>
      <c r="C645" s="82"/>
      <c r="D645" s="81"/>
      <c r="E645" s="81"/>
      <c r="F645" s="81"/>
      <c r="G645" s="81"/>
      <c r="H645" s="81"/>
      <c r="I645" s="92"/>
      <c r="J645" s="40"/>
      <c r="K645" s="49" t="s">
        <v>86</v>
      </c>
      <c r="L645" s="81"/>
      <c r="M645" s="81"/>
      <c r="N645" s="83"/>
      <c r="O645" s="40"/>
      <c r="P645" s="106" t="str">
        <f>IF(AND($R645="x1",$K645=Basisblatt!$A$85),IF(OR($L645=Basisblatt!$A$38,AND('Modernisierung 3.2.4'!$M645&lt;&gt;"",'Modernisierung 3.2.4'!$M645&lt;='Modernisierung 3.2.4'!$U645),'Modernisierung 3.2.4'!$N645=Basisblatt!$A673)=TRUE,"ja","nein"),"")</f>
        <v/>
      </c>
      <c r="Q645" s="157"/>
      <c r="R645" s="102" t="str">
        <f t="shared" si="9"/>
        <v>x2</v>
      </c>
      <c r="S645" s="53"/>
      <c r="T645" s="40"/>
      <c r="U645" s="139" t="str">
        <f>IF(AND($R645="x1",$K645=Basisblatt!$A$85),VLOOKUP('EMob_Segmente 3.2.5_3.2.6'!$F645,Basisblatt!$A$2:$B$5,2,FALSE),"")</f>
        <v/>
      </c>
    </row>
    <row r="646" spans="1:21" ht="15.75" thickBot="1" x14ac:dyDescent="0.3">
      <c r="A646" s="121" t="str">
        <f>IF($R646="x2","",IF($R646="x1",IF(OR($K646=Basisblatt!$A$84,$P646="ja"),"ja","nein"),"N/A"))</f>
        <v/>
      </c>
      <c r="B646" s="40"/>
      <c r="C646" s="82"/>
      <c r="D646" s="81"/>
      <c r="E646" s="81"/>
      <c r="F646" s="81"/>
      <c r="G646" s="81"/>
      <c r="H646" s="81"/>
      <c r="I646" s="92"/>
      <c r="J646" s="40"/>
      <c r="K646" s="49" t="s">
        <v>86</v>
      </c>
      <c r="L646" s="81"/>
      <c r="M646" s="81"/>
      <c r="N646" s="83"/>
      <c r="O646" s="40"/>
      <c r="P646" s="106" t="str">
        <f>IF(AND($R646="x1",$K646=Basisblatt!$A$85),IF(OR($L646=Basisblatt!$A$38,AND('Modernisierung 3.2.4'!$M646&lt;&gt;"",'Modernisierung 3.2.4'!$M646&lt;='Modernisierung 3.2.4'!$U646),'Modernisierung 3.2.4'!$N646=Basisblatt!$A674)=TRUE,"ja","nein"),"")</f>
        <v/>
      </c>
      <c r="Q646" s="157"/>
      <c r="R646" s="102" t="str">
        <f t="shared" si="9"/>
        <v>x2</v>
      </c>
      <c r="S646" s="53"/>
      <c r="T646" s="40"/>
      <c r="U646" s="139" t="str">
        <f>IF(AND($R646="x1",$K646=Basisblatt!$A$85),VLOOKUP('EMob_Segmente 3.2.5_3.2.6'!$F646,Basisblatt!$A$2:$B$5,2,FALSE),"")</f>
        <v/>
      </c>
    </row>
    <row r="647" spans="1:21" ht="15.75" thickBot="1" x14ac:dyDescent="0.3">
      <c r="A647" s="121" t="str">
        <f>IF($R647="x2","",IF($R647="x1",IF(OR($K647=Basisblatt!$A$84,$P647="ja"),"ja","nein"),"N/A"))</f>
        <v/>
      </c>
      <c r="B647" s="40"/>
      <c r="C647" s="82"/>
      <c r="D647" s="81"/>
      <c r="E647" s="81"/>
      <c r="F647" s="81"/>
      <c r="G647" s="81"/>
      <c r="H647" s="81"/>
      <c r="I647" s="92"/>
      <c r="J647" s="40"/>
      <c r="K647" s="49" t="s">
        <v>86</v>
      </c>
      <c r="L647" s="81"/>
      <c r="M647" s="81"/>
      <c r="N647" s="83"/>
      <c r="O647" s="40"/>
      <c r="P647" s="106" t="str">
        <f>IF(AND($R647="x1",$K647=Basisblatt!$A$85),IF(OR($L647=Basisblatt!$A$38,AND('Modernisierung 3.2.4'!$M647&lt;&gt;"",'Modernisierung 3.2.4'!$M647&lt;='Modernisierung 3.2.4'!$U647),'Modernisierung 3.2.4'!$N647=Basisblatt!$A675)=TRUE,"ja","nein"),"")</f>
        <v/>
      </c>
      <c r="Q647" s="157"/>
      <c r="R647" s="102" t="str">
        <f t="shared" si="9"/>
        <v>x2</v>
      </c>
      <c r="S647" s="53"/>
      <c r="T647" s="40"/>
      <c r="U647" s="139" t="str">
        <f>IF(AND($R647="x1",$K647=Basisblatt!$A$85),VLOOKUP('EMob_Segmente 3.2.5_3.2.6'!$F647,Basisblatt!$A$2:$B$5,2,FALSE),"")</f>
        <v/>
      </c>
    </row>
    <row r="648" spans="1:21" ht="15.75" thickBot="1" x14ac:dyDescent="0.3">
      <c r="A648" s="121" t="str">
        <f>IF($R648="x2","",IF($R648="x1",IF(OR($K648=Basisblatt!$A$84,$P648="ja"),"ja","nein"),"N/A"))</f>
        <v/>
      </c>
      <c r="B648" s="40"/>
      <c r="C648" s="82"/>
      <c r="D648" s="81"/>
      <c r="E648" s="81"/>
      <c r="F648" s="81"/>
      <c r="G648" s="81"/>
      <c r="H648" s="81"/>
      <c r="I648" s="92"/>
      <c r="J648" s="40"/>
      <c r="K648" s="49" t="s">
        <v>86</v>
      </c>
      <c r="L648" s="81"/>
      <c r="M648" s="81"/>
      <c r="N648" s="83"/>
      <c r="O648" s="40"/>
      <c r="P648" s="106" t="str">
        <f>IF(AND($R648="x1",$K648=Basisblatt!$A$85),IF(OR($L648=Basisblatt!$A$38,AND('Modernisierung 3.2.4'!$M648&lt;&gt;"",'Modernisierung 3.2.4'!$M648&lt;='Modernisierung 3.2.4'!$U648),'Modernisierung 3.2.4'!$N648=Basisblatt!$A676)=TRUE,"ja","nein"),"")</f>
        <v/>
      </c>
      <c r="Q648" s="157"/>
      <c r="R648" s="102" t="str">
        <f t="shared" si="9"/>
        <v>x2</v>
      </c>
      <c r="S648" s="53"/>
      <c r="T648" s="40"/>
      <c r="U648" s="139" t="str">
        <f>IF(AND($R648="x1",$K648=Basisblatt!$A$85),VLOOKUP('EMob_Segmente 3.2.5_3.2.6'!$F648,Basisblatt!$A$2:$B$5,2,FALSE),"")</f>
        <v/>
      </c>
    </row>
    <row r="649" spans="1:21" ht="15.75" thickBot="1" x14ac:dyDescent="0.3">
      <c r="A649" s="121" t="str">
        <f>IF($R649="x2","",IF($R649="x1",IF(OR($K649=Basisblatt!$A$84,$P649="ja"),"ja","nein"),"N/A"))</f>
        <v/>
      </c>
      <c r="B649" s="40"/>
      <c r="C649" s="82"/>
      <c r="D649" s="81"/>
      <c r="E649" s="81"/>
      <c r="F649" s="81"/>
      <c r="G649" s="81"/>
      <c r="H649" s="81"/>
      <c r="I649" s="92"/>
      <c r="J649" s="40"/>
      <c r="K649" s="49" t="s">
        <v>86</v>
      </c>
      <c r="L649" s="81"/>
      <c r="M649" s="81"/>
      <c r="N649" s="83"/>
      <c r="O649" s="40"/>
      <c r="P649" s="106" t="str">
        <f>IF(AND($R649="x1",$K649=Basisblatt!$A$85),IF(OR($L649=Basisblatt!$A$38,AND('Modernisierung 3.2.4'!$M649&lt;&gt;"",'Modernisierung 3.2.4'!$M649&lt;='Modernisierung 3.2.4'!$U649),'Modernisierung 3.2.4'!$N649=Basisblatt!$A677)=TRUE,"ja","nein"),"")</f>
        <v/>
      </c>
      <c r="Q649" s="157"/>
      <c r="R649" s="102" t="str">
        <f t="shared" si="9"/>
        <v>x2</v>
      </c>
      <c r="S649" s="53"/>
      <c r="T649" s="40"/>
      <c r="U649" s="139" t="str">
        <f>IF(AND($R649="x1",$K649=Basisblatt!$A$85),VLOOKUP('EMob_Segmente 3.2.5_3.2.6'!$F649,Basisblatt!$A$2:$B$5,2,FALSE),"")</f>
        <v/>
      </c>
    </row>
    <row r="650" spans="1:21" ht="15.75" thickBot="1" x14ac:dyDescent="0.3">
      <c r="A650" s="121" t="str">
        <f>IF($R650="x2","",IF($R650="x1",IF(OR($K650=Basisblatt!$A$84,$P650="ja"),"ja","nein"),"N/A"))</f>
        <v/>
      </c>
      <c r="B650" s="40"/>
      <c r="C650" s="82"/>
      <c r="D650" s="81"/>
      <c r="E650" s="81"/>
      <c r="F650" s="81"/>
      <c r="G650" s="81"/>
      <c r="H650" s="81"/>
      <c r="I650" s="92"/>
      <c r="J650" s="40"/>
      <c r="K650" s="49" t="s">
        <v>86</v>
      </c>
      <c r="L650" s="81"/>
      <c r="M650" s="81"/>
      <c r="N650" s="83"/>
      <c r="O650" s="40"/>
      <c r="P650" s="106" t="str">
        <f>IF(AND($R650="x1",$K650=Basisblatt!$A$85),IF(OR($L650=Basisblatt!$A$38,AND('Modernisierung 3.2.4'!$M650&lt;&gt;"",'Modernisierung 3.2.4'!$M650&lt;='Modernisierung 3.2.4'!$U650),'Modernisierung 3.2.4'!$N650=Basisblatt!$A678)=TRUE,"ja","nein"),"")</f>
        <v/>
      </c>
      <c r="Q650" s="157"/>
      <c r="R650" s="102" t="str">
        <f t="shared" si="9"/>
        <v>x2</v>
      </c>
      <c r="S650" s="53"/>
      <c r="T650" s="40"/>
      <c r="U650" s="139" t="str">
        <f>IF(AND($R650="x1",$K650=Basisblatt!$A$85),VLOOKUP('EMob_Segmente 3.2.5_3.2.6'!$F650,Basisblatt!$A$2:$B$5,2,FALSE),"")</f>
        <v/>
      </c>
    </row>
    <row r="651" spans="1:21" ht="15.75" thickBot="1" x14ac:dyDescent="0.3">
      <c r="A651" s="121" t="str">
        <f>IF($R651="x2","",IF($R651="x1",IF(OR($K651=Basisblatt!$A$84,$P651="ja"),"ja","nein"),"N/A"))</f>
        <v/>
      </c>
      <c r="B651" s="40"/>
      <c r="C651" s="82"/>
      <c r="D651" s="81"/>
      <c r="E651" s="81"/>
      <c r="F651" s="81"/>
      <c r="G651" s="81"/>
      <c r="H651" s="81"/>
      <c r="I651" s="92"/>
      <c r="J651" s="40"/>
      <c r="K651" s="49" t="s">
        <v>86</v>
      </c>
      <c r="L651" s="81"/>
      <c r="M651" s="81"/>
      <c r="N651" s="83"/>
      <c r="O651" s="40"/>
      <c r="P651" s="106" t="str">
        <f>IF(AND($R651="x1",$K651=Basisblatt!$A$85),IF(OR($L651=Basisblatt!$A$38,AND('Modernisierung 3.2.4'!$M651&lt;&gt;"",'Modernisierung 3.2.4'!$M651&lt;='Modernisierung 3.2.4'!$U651),'Modernisierung 3.2.4'!$N651=Basisblatt!$A679)=TRUE,"ja","nein"),"")</f>
        <v/>
      </c>
      <c r="Q651" s="157"/>
      <c r="R651" s="102" t="str">
        <f t="shared" si="9"/>
        <v>x2</v>
      </c>
      <c r="S651" s="53"/>
      <c r="T651" s="40"/>
      <c r="U651" s="139" t="str">
        <f>IF(AND($R651="x1",$K651=Basisblatt!$A$85),VLOOKUP('EMob_Segmente 3.2.5_3.2.6'!$F651,Basisblatt!$A$2:$B$5,2,FALSE),"")</f>
        <v/>
      </c>
    </row>
    <row r="652" spans="1:21" ht="15.75" thickBot="1" x14ac:dyDescent="0.3">
      <c r="A652" s="121" t="str">
        <f>IF($R652="x2","",IF($R652="x1",IF(OR($K652=Basisblatt!$A$84,$P652="ja"),"ja","nein"),"N/A"))</f>
        <v/>
      </c>
      <c r="B652" s="40"/>
      <c r="C652" s="82"/>
      <c r="D652" s="81"/>
      <c r="E652" s="81"/>
      <c r="F652" s="81"/>
      <c r="G652" s="81"/>
      <c r="H652" s="81"/>
      <c r="I652" s="92"/>
      <c r="J652" s="40"/>
      <c r="K652" s="49" t="s">
        <v>86</v>
      </c>
      <c r="L652" s="81"/>
      <c r="M652" s="81"/>
      <c r="N652" s="83"/>
      <c r="O652" s="40"/>
      <c r="P652" s="106" t="str">
        <f>IF(AND($R652="x1",$K652=Basisblatt!$A$85),IF(OR($L652=Basisblatt!$A$38,AND('Modernisierung 3.2.4'!$M652&lt;&gt;"",'Modernisierung 3.2.4'!$M652&lt;='Modernisierung 3.2.4'!$U652),'Modernisierung 3.2.4'!$N652=Basisblatt!$A680)=TRUE,"ja","nein"),"")</f>
        <v/>
      </c>
      <c r="Q652" s="157"/>
      <c r="R652" s="102" t="str">
        <f t="shared" si="9"/>
        <v>x2</v>
      </c>
      <c r="S652" s="53"/>
      <c r="T652" s="40"/>
      <c r="U652" s="139" t="str">
        <f>IF(AND($R652="x1",$K652=Basisblatt!$A$85),VLOOKUP('EMob_Segmente 3.2.5_3.2.6'!$F652,Basisblatt!$A$2:$B$5,2,FALSE),"")</f>
        <v/>
      </c>
    </row>
    <row r="653" spans="1:21" ht="15.75" thickBot="1" x14ac:dyDescent="0.3">
      <c r="A653" s="121" t="str">
        <f>IF($R653="x2","",IF($R653="x1",IF(OR($K653=Basisblatt!$A$84,$P653="ja"),"ja","nein"),"N/A"))</f>
        <v/>
      </c>
      <c r="B653" s="40"/>
      <c r="C653" s="82"/>
      <c r="D653" s="81"/>
      <c r="E653" s="81"/>
      <c r="F653" s="81"/>
      <c r="G653" s="81"/>
      <c r="H653" s="81"/>
      <c r="I653" s="92"/>
      <c r="J653" s="40"/>
      <c r="K653" s="49" t="s">
        <v>86</v>
      </c>
      <c r="L653" s="81"/>
      <c r="M653" s="81"/>
      <c r="N653" s="83"/>
      <c r="O653" s="40"/>
      <c r="P653" s="106" t="str">
        <f>IF(AND($R653="x1",$K653=Basisblatt!$A$85),IF(OR($L653=Basisblatt!$A$38,AND('Modernisierung 3.2.4'!$M653&lt;&gt;"",'Modernisierung 3.2.4'!$M653&lt;='Modernisierung 3.2.4'!$U653),'Modernisierung 3.2.4'!$N653=Basisblatt!$A681)=TRUE,"ja","nein"),"")</f>
        <v/>
      </c>
      <c r="Q653" s="157"/>
      <c r="R653" s="102" t="str">
        <f t="shared" si="9"/>
        <v>x2</v>
      </c>
      <c r="S653" s="53"/>
      <c r="T653" s="40"/>
      <c r="U653" s="139" t="str">
        <f>IF(AND($R653="x1",$K653=Basisblatt!$A$85),VLOOKUP('EMob_Segmente 3.2.5_3.2.6'!$F653,Basisblatt!$A$2:$B$5,2,FALSE),"")</f>
        <v/>
      </c>
    </row>
    <row r="654" spans="1:21" ht="15.75" thickBot="1" x14ac:dyDescent="0.3">
      <c r="A654" s="121" t="str">
        <f>IF($R654="x2","",IF($R654="x1",IF(OR($K654=Basisblatt!$A$84,$P654="ja"),"ja","nein"),"N/A"))</f>
        <v/>
      </c>
      <c r="B654" s="40"/>
      <c r="C654" s="82"/>
      <c r="D654" s="81"/>
      <c r="E654" s="81"/>
      <c r="F654" s="81"/>
      <c r="G654" s="81"/>
      <c r="H654" s="81"/>
      <c r="I654" s="92"/>
      <c r="J654" s="40"/>
      <c r="K654" s="49" t="s">
        <v>86</v>
      </c>
      <c r="L654" s="81"/>
      <c r="M654" s="81"/>
      <c r="N654" s="83"/>
      <c r="O654" s="40"/>
      <c r="P654" s="106" t="str">
        <f>IF(AND($R654="x1",$K654=Basisblatt!$A$85),IF(OR($L654=Basisblatt!$A$38,AND('Modernisierung 3.2.4'!$M654&lt;&gt;"",'Modernisierung 3.2.4'!$M654&lt;='Modernisierung 3.2.4'!$U654),'Modernisierung 3.2.4'!$N654=Basisblatt!$A682)=TRUE,"ja","nein"),"")</f>
        <v/>
      </c>
      <c r="Q654" s="157"/>
      <c r="R654" s="102" t="str">
        <f t="shared" si="9"/>
        <v>x2</v>
      </c>
      <c r="S654" s="53"/>
      <c r="T654" s="40"/>
      <c r="U654" s="139" t="str">
        <f>IF(AND($R654="x1",$K654=Basisblatt!$A$85),VLOOKUP('EMob_Segmente 3.2.5_3.2.6'!$F654,Basisblatt!$A$2:$B$5,2,FALSE),"")</f>
        <v/>
      </c>
    </row>
    <row r="655" spans="1:21" ht="15.75" thickBot="1" x14ac:dyDescent="0.3">
      <c r="A655" s="121" t="str">
        <f>IF($R655="x2","",IF($R655="x1",IF(OR($K655=Basisblatt!$A$84,$P655="ja"),"ja","nein"),"N/A"))</f>
        <v/>
      </c>
      <c r="B655" s="40"/>
      <c r="C655" s="82"/>
      <c r="D655" s="81"/>
      <c r="E655" s="81"/>
      <c r="F655" s="81"/>
      <c r="G655" s="81"/>
      <c r="H655" s="81"/>
      <c r="I655" s="92"/>
      <c r="J655" s="40"/>
      <c r="K655" s="49" t="s">
        <v>86</v>
      </c>
      <c r="L655" s="81"/>
      <c r="M655" s="81"/>
      <c r="N655" s="83"/>
      <c r="O655" s="40"/>
      <c r="P655" s="106" t="str">
        <f>IF(AND($R655="x1",$K655=Basisblatt!$A$85),IF(OR($L655=Basisblatt!$A$38,AND('Modernisierung 3.2.4'!$M655&lt;&gt;"",'Modernisierung 3.2.4'!$M655&lt;='Modernisierung 3.2.4'!$U655),'Modernisierung 3.2.4'!$N655=Basisblatt!$A683)=TRUE,"ja","nein"),"")</f>
        <v/>
      </c>
      <c r="Q655" s="157"/>
      <c r="R655" s="102" t="str">
        <f t="shared" si="9"/>
        <v>x2</v>
      </c>
      <c r="S655" s="53"/>
      <c r="T655" s="40"/>
      <c r="U655" s="139" t="str">
        <f>IF(AND($R655="x1",$K655=Basisblatt!$A$85),VLOOKUP('EMob_Segmente 3.2.5_3.2.6'!$F655,Basisblatt!$A$2:$B$5,2,FALSE),"")</f>
        <v/>
      </c>
    </row>
    <row r="656" spans="1:21" ht="15.75" thickBot="1" x14ac:dyDescent="0.3">
      <c r="A656" s="121" t="str">
        <f>IF($R656="x2","",IF($R656="x1",IF(OR($K656=Basisblatt!$A$84,$P656="ja"),"ja","nein"),"N/A"))</f>
        <v/>
      </c>
      <c r="B656" s="40"/>
      <c r="C656" s="82"/>
      <c r="D656" s="81"/>
      <c r="E656" s="81"/>
      <c r="F656" s="81"/>
      <c r="G656" s="81"/>
      <c r="H656" s="81"/>
      <c r="I656" s="92"/>
      <c r="J656" s="40"/>
      <c r="K656" s="49" t="s">
        <v>86</v>
      </c>
      <c r="L656" s="81"/>
      <c r="M656" s="81"/>
      <c r="N656" s="83"/>
      <c r="O656" s="40"/>
      <c r="P656" s="106" t="str">
        <f>IF(AND($R656="x1",$K656=Basisblatt!$A$85),IF(OR($L656=Basisblatt!$A$38,AND('Modernisierung 3.2.4'!$M656&lt;&gt;"",'Modernisierung 3.2.4'!$M656&lt;='Modernisierung 3.2.4'!$U656),'Modernisierung 3.2.4'!$N656=Basisblatt!$A684)=TRUE,"ja","nein"),"")</f>
        <v/>
      </c>
      <c r="Q656" s="157"/>
      <c r="R656" s="102" t="str">
        <f t="shared" si="9"/>
        <v>x2</v>
      </c>
      <c r="S656" s="53"/>
      <c r="T656" s="40"/>
      <c r="U656" s="139" t="str">
        <f>IF(AND($R656="x1",$K656=Basisblatt!$A$85),VLOOKUP('EMob_Segmente 3.2.5_3.2.6'!$F656,Basisblatt!$A$2:$B$5,2,FALSE),"")</f>
        <v/>
      </c>
    </row>
    <row r="657" spans="1:21" ht="15.75" thickBot="1" x14ac:dyDescent="0.3">
      <c r="A657" s="121" t="str">
        <f>IF($R657="x2","",IF($R657="x1",IF(OR($K657=Basisblatt!$A$84,$P657="ja"),"ja","nein"),"N/A"))</f>
        <v/>
      </c>
      <c r="B657" s="40"/>
      <c r="C657" s="82"/>
      <c r="D657" s="81"/>
      <c r="E657" s="81"/>
      <c r="F657" s="81"/>
      <c r="G657" s="81"/>
      <c r="H657" s="81"/>
      <c r="I657" s="92"/>
      <c r="J657" s="40"/>
      <c r="K657" s="49" t="s">
        <v>86</v>
      </c>
      <c r="L657" s="81"/>
      <c r="M657" s="81"/>
      <c r="N657" s="83"/>
      <c r="O657" s="40"/>
      <c r="P657" s="106" t="str">
        <f>IF(AND($R657="x1",$K657=Basisblatt!$A$85),IF(OR($L657=Basisblatt!$A$38,AND('Modernisierung 3.2.4'!$M657&lt;&gt;"",'Modernisierung 3.2.4'!$M657&lt;='Modernisierung 3.2.4'!$U657),'Modernisierung 3.2.4'!$N657=Basisblatt!$A685)=TRUE,"ja","nein"),"")</f>
        <v/>
      </c>
      <c r="Q657" s="157"/>
      <c r="R657" s="102" t="str">
        <f t="shared" ref="R657:R720" si="10">IF(COUNTA($C657:$I657)=7,"x1",IF(COUNTA($C657:$I657)=0,"x2","o"))</f>
        <v>x2</v>
      </c>
      <c r="S657" s="53"/>
      <c r="T657" s="40"/>
      <c r="U657" s="139" t="str">
        <f>IF(AND($R657="x1",$K657=Basisblatt!$A$85),VLOOKUP('EMob_Segmente 3.2.5_3.2.6'!$F657,Basisblatt!$A$2:$B$5,2,FALSE),"")</f>
        <v/>
      </c>
    </row>
    <row r="658" spans="1:21" ht="15.75" thickBot="1" x14ac:dyDescent="0.3">
      <c r="A658" s="121" t="str">
        <f>IF($R658="x2","",IF($R658="x1",IF(OR($K658=Basisblatt!$A$84,$P658="ja"),"ja","nein"),"N/A"))</f>
        <v/>
      </c>
      <c r="B658" s="40"/>
      <c r="C658" s="82"/>
      <c r="D658" s="81"/>
      <c r="E658" s="81"/>
      <c r="F658" s="81"/>
      <c r="G658" s="81"/>
      <c r="H658" s="81"/>
      <c r="I658" s="92"/>
      <c r="J658" s="40"/>
      <c r="K658" s="49" t="s">
        <v>86</v>
      </c>
      <c r="L658" s="81"/>
      <c r="M658" s="81"/>
      <c r="N658" s="83"/>
      <c r="O658" s="40"/>
      <c r="P658" s="106" t="str">
        <f>IF(AND($R658="x1",$K658=Basisblatt!$A$85),IF(OR($L658=Basisblatt!$A$38,AND('Modernisierung 3.2.4'!$M658&lt;&gt;"",'Modernisierung 3.2.4'!$M658&lt;='Modernisierung 3.2.4'!$U658),'Modernisierung 3.2.4'!$N658=Basisblatt!$A686)=TRUE,"ja","nein"),"")</f>
        <v/>
      </c>
      <c r="Q658" s="157"/>
      <c r="R658" s="102" t="str">
        <f t="shared" si="10"/>
        <v>x2</v>
      </c>
      <c r="S658" s="53"/>
      <c r="T658" s="40"/>
      <c r="U658" s="139" t="str">
        <f>IF(AND($R658="x1",$K658=Basisblatt!$A$85),VLOOKUP('EMob_Segmente 3.2.5_3.2.6'!$F658,Basisblatt!$A$2:$B$5,2,FALSE),"")</f>
        <v/>
      </c>
    </row>
    <row r="659" spans="1:21" ht="15.75" thickBot="1" x14ac:dyDescent="0.3">
      <c r="A659" s="121" t="str">
        <f>IF($R659="x2","",IF($R659="x1",IF(OR($K659=Basisblatt!$A$84,$P659="ja"),"ja","nein"),"N/A"))</f>
        <v/>
      </c>
      <c r="B659" s="40"/>
      <c r="C659" s="82"/>
      <c r="D659" s="81"/>
      <c r="E659" s="81"/>
      <c r="F659" s="81"/>
      <c r="G659" s="81"/>
      <c r="H659" s="81"/>
      <c r="I659" s="92"/>
      <c r="J659" s="40"/>
      <c r="K659" s="49" t="s">
        <v>86</v>
      </c>
      <c r="L659" s="81"/>
      <c r="M659" s="81"/>
      <c r="N659" s="83"/>
      <c r="O659" s="40"/>
      <c r="P659" s="106" t="str">
        <f>IF(AND($R659="x1",$K659=Basisblatt!$A$85),IF(OR($L659=Basisblatt!$A$38,AND('Modernisierung 3.2.4'!$M659&lt;&gt;"",'Modernisierung 3.2.4'!$M659&lt;='Modernisierung 3.2.4'!$U659),'Modernisierung 3.2.4'!$N659=Basisblatt!$A687)=TRUE,"ja","nein"),"")</f>
        <v/>
      </c>
      <c r="Q659" s="157"/>
      <c r="R659" s="102" t="str">
        <f t="shared" si="10"/>
        <v>x2</v>
      </c>
      <c r="S659" s="53"/>
      <c r="T659" s="40"/>
      <c r="U659" s="139" t="str">
        <f>IF(AND($R659="x1",$K659=Basisblatt!$A$85),VLOOKUP('EMob_Segmente 3.2.5_3.2.6'!$F659,Basisblatt!$A$2:$B$5,2,FALSE),"")</f>
        <v/>
      </c>
    </row>
    <row r="660" spans="1:21" ht="15.75" thickBot="1" x14ac:dyDescent="0.3">
      <c r="A660" s="121" t="str">
        <f>IF($R660="x2","",IF($R660="x1",IF(OR($K660=Basisblatt!$A$84,$P660="ja"),"ja","nein"),"N/A"))</f>
        <v/>
      </c>
      <c r="B660" s="40"/>
      <c r="C660" s="82"/>
      <c r="D660" s="81"/>
      <c r="E660" s="81"/>
      <c r="F660" s="81"/>
      <c r="G660" s="81"/>
      <c r="H660" s="81"/>
      <c r="I660" s="92"/>
      <c r="J660" s="40"/>
      <c r="K660" s="49" t="s">
        <v>86</v>
      </c>
      <c r="L660" s="81"/>
      <c r="M660" s="81"/>
      <c r="N660" s="83"/>
      <c r="O660" s="40"/>
      <c r="P660" s="106" t="str">
        <f>IF(AND($R660="x1",$K660=Basisblatt!$A$85),IF(OR($L660=Basisblatt!$A$38,AND('Modernisierung 3.2.4'!$M660&lt;&gt;"",'Modernisierung 3.2.4'!$M660&lt;='Modernisierung 3.2.4'!$U660),'Modernisierung 3.2.4'!$N660=Basisblatt!$A688)=TRUE,"ja","nein"),"")</f>
        <v/>
      </c>
      <c r="Q660" s="157"/>
      <c r="R660" s="102" t="str">
        <f t="shared" si="10"/>
        <v>x2</v>
      </c>
      <c r="S660" s="53"/>
      <c r="T660" s="40"/>
      <c r="U660" s="139" t="str">
        <f>IF(AND($R660="x1",$K660=Basisblatt!$A$85),VLOOKUP('EMob_Segmente 3.2.5_3.2.6'!$F660,Basisblatt!$A$2:$B$5,2,FALSE),"")</f>
        <v/>
      </c>
    </row>
    <row r="661" spans="1:21" ht="15.75" thickBot="1" x14ac:dyDescent="0.3">
      <c r="A661" s="121" t="str">
        <f>IF($R661="x2","",IF($R661="x1",IF(OR($K661=Basisblatt!$A$84,$P661="ja"),"ja","nein"),"N/A"))</f>
        <v/>
      </c>
      <c r="B661" s="40"/>
      <c r="C661" s="82"/>
      <c r="D661" s="81"/>
      <c r="E661" s="81"/>
      <c r="F661" s="81"/>
      <c r="G661" s="81"/>
      <c r="H661" s="81"/>
      <c r="I661" s="92"/>
      <c r="J661" s="40"/>
      <c r="K661" s="49" t="s">
        <v>86</v>
      </c>
      <c r="L661" s="81"/>
      <c r="M661" s="81"/>
      <c r="N661" s="83"/>
      <c r="O661" s="40"/>
      <c r="P661" s="106" t="str">
        <f>IF(AND($R661="x1",$K661=Basisblatt!$A$85),IF(OR($L661=Basisblatt!$A$38,AND('Modernisierung 3.2.4'!$M661&lt;&gt;"",'Modernisierung 3.2.4'!$M661&lt;='Modernisierung 3.2.4'!$U661),'Modernisierung 3.2.4'!$N661=Basisblatt!$A689)=TRUE,"ja","nein"),"")</f>
        <v/>
      </c>
      <c r="Q661" s="157"/>
      <c r="R661" s="102" t="str">
        <f t="shared" si="10"/>
        <v>x2</v>
      </c>
      <c r="S661" s="53"/>
      <c r="T661" s="40"/>
      <c r="U661" s="139" t="str">
        <f>IF(AND($R661="x1",$K661=Basisblatt!$A$85),VLOOKUP('EMob_Segmente 3.2.5_3.2.6'!$F661,Basisblatt!$A$2:$B$5,2,FALSE),"")</f>
        <v/>
      </c>
    </row>
    <row r="662" spans="1:21" ht="15.75" thickBot="1" x14ac:dyDescent="0.3">
      <c r="A662" s="121" t="str">
        <f>IF($R662="x2","",IF($R662="x1",IF(OR($K662=Basisblatt!$A$84,$P662="ja"),"ja","nein"),"N/A"))</f>
        <v/>
      </c>
      <c r="B662" s="40"/>
      <c r="C662" s="82"/>
      <c r="D662" s="81"/>
      <c r="E662" s="81"/>
      <c r="F662" s="81"/>
      <c r="G662" s="81"/>
      <c r="H662" s="81"/>
      <c r="I662" s="92"/>
      <c r="J662" s="40"/>
      <c r="K662" s="49" t="s">
        <v>86</v>
      </c>
      <c r="L662" s="81"/>
      <c r="M662" s="81"/>
      <c r="N662" s="83"/>
      <c r="O662" s="40"/>
      <c r="P662" s="106" t="str">
        <f>IF(AND($R662="x1",$K662=Basisblatt!$A$85),IF(OR($L662=Basisblatt!$A$38,AND('Modernisierung 3.2.4'!$M662&lt;&gt;"",'Modernisierung 3.2.4'!$M662&lt;='Modernisierung 3.2.4'!$U662),'Modernisierung 3.2.4'!$N662=Basisblatt!$A690)=TRUE,"ja","nein"),"")</f>
        <v/>
      </c>
      <c r="Q662" s="157"/>
      <c r="R662" s="102" t="str">
        <f t="shared" si="10"/>
        <v>x2</v>
      </c>
      <c r="S662" s="53"/>
      <c r="T662" s="40"/>
      <c r="U662" s="139" t="str">
        <f>IF(AND($R662="x1",$K662=Basisblatt!$A$85),VLOOKUP('EMob_Segmente 3.2.5_3.2.6'!$F662,Basisblatt!$A$2:$B$5,2,FALSE),"")</f>
        <v/>
      </c>
    </row>
    <row r="663" spans="1:21" ht="15.75" thickBot="1" x14ac:dyDescent="0.3">
      <c r="A663" s="121" t="str">
        <f>IF($R663="x2","",IF($R663="x1",IF(OR($K663=Basisblatt!$A$84,$P663="ja"),"ja","nein"),"N/A"))</f>
        <v/>
      </c>
      <c r="B663" s="40"/>
      <c r="C663" s="82"/>
      <c r="D663" s="81"/>
      <c r="E663" s="81"/>
      <c r="F663" s="81"/>
      <c r="G663" s="81"/>
      <c r="H663" s="81"/>
      <c r="I663" s="92"/>
      <c r="J663" s="40"/>
      <c r="K663" s="49" t="s">
        <v>86</v>
      </c>
      <c r="L663" s="81"/>
      <c r="M663" s="81"/>
      <c r="N663" s="83"/>
      <c r="O663" s="40"/>
      <c r="P663" s="106" t="str">
        <f>IF(AND($R663="x1",$K663=Basisblatt!$A$85),IF(OR($L663=Basisblatt!$A$38,AND('Modernisierung 3.2.4'!$M663&lt;&gt;"",'Modernisierung 3.2.4'!$M663&lt;='Modernisierung 3.2.4'!$U663),'Modernisierung 3.2.4'!$N663=Basisblatt!$A691)=TRUE,"ja","nein"),"")</f>
        <v/>
      </c>
      <c r="Q663" s="157"/>
      <c r="R663" s="102" t="str">
        <f t="shared" si="10"/>
        <v>x2</v>
      </c>
      <c r="S663" s="53"/>
      <c r="T663" s="40"/>
      <c r="U663" s="139" t="str">
        <f>IF(AND($R663="x1",$K663=Basisblatt!$A$85),VLOOKUP('EMob_Segmente 3.2.5_3.2.6'!$F663,Basisblatt!$A$2:$B$5,2,FALSE),"")</f>
        <v/>
      </c>
    </row>
    <row r="664" spans="1:21" ht="15.75" thickBot="1" x14ac:dyDescent="0.3">
      <c r="A664" s="121" t="str">
        <f>IF($R664="x2","",IF($R664="x1",IF(OR($K664=Basisblatt!$A$84,$P664="ja"),"ja","nein"),"N/A"))</f>
        <v/>
      </c>
      <c r="B664" s="40"/>
      <c r="C664" s="82"/>
      <c r="D664" s="81"/>
      <c r="E664" s="81"/>
      <c r="F664" s="81"/>
      <c r="G664" s="81"/>
      <c r="H664" s="81"/>
      <c r="I664" s="92"/>
      <c r="J664" s="40"/>
      <c r="K664" s="49" t="s">
        <v>86</v>
      </c>
      <c r="L664" s="81"/>
      <c r="M664" s="81"/>
      <c r="N664" s="83"/>
      <c r="O664" s="40"/>
      <c r="P664" s="106" t="str">
        <f>IF(AND($R664="x1",$K664=Basisblatt!$A$85),IF(OR($L664=Basisblatt!$A$38,AND('Modernisierung 3.2.4'!$M664&lt;&gt;"",'Modernisierung 3.2.4'!$M664&lt;='Modernisierung 3.2.4'!$U664),'Modernisierung 3.2.4'!$N664=Basisblatt!$A692)=TRUE,"ja","nein"),"")</f>
        <v/>
      </c>
      <c r="Q664" s="157"/>
      <c r="R664" s="102" t="str">
        <f t="shared" si="10"/>
        <v>x2</v>
      </c>
      <c r="S664" s="53"/>
      <c r="T664" s="40"/>
      <c r="U664" s="139" t="str">
        <f>IF(AND($R664="x1",$K664=Basisblatt!$A$85),VLOOKUP('EMob_Segmente 3.2.5_3.2.6'!$F664,Basisblatt!$A$2:$B$5,2,FALSE),"")</f>
        <v/>
      </c>
    </row>
    <row r="665" spans="1:21" ht="15.75" thickBot="1" x14ac:dyDescent="0.3">
      <c r="A665" s="121" t="str">
        <f>IF($R665="x2","",IF($R665="x1",IF(OR($K665=Basisblatt!$A$84,$P665="ja"),"ja","nein"),"N/A"))</f>
        <v/>
      </c>
      <c r="B665" s="40"/>
      <c r="C665" s="82"/>
      <c r="D665" s="81"/>
      <c r="E665" s="81"/>
      <c r="F665" s="81"/>
      <c r="G665" s="81"/>
      <c r="H665" s="81"/>
      <c r="I665" s="92"/>
      <c r="J665" s="40"/>
      <c r="K665" s="49" t="s">
        <v>86</v>
      </c>
      <c r="L665" s="81"/>
      <c r="M665" s="81"/>
      <c r="N665" s="83"/>
      <c r="O665" s="40"/>
      <c r="P665" s="106" t="str">
        <f>IF(AND($R665="x1",$K665=Basisblatt!$A$85),IF(OR($L665=Basisblatt!$A$38,AND('Modernisierung 3.2.4'!$M665&lt;&gt;"",'Modernisierung 3.2.4'!$M665&lt;='Modernisierung 3.2.4'!$U665),'Modernisierung 3.2.4'!$N665=Basisblatt!$A693)=TRUE,"ja","nein"),"")</f>
        <v/>
      </c>
      <c r="Q665" s="157"/>
      <c r="R665" s="102" t="str">
        <f t="shared" si="10"/>
        <v>x2</v>
      </c>
      <c r="S665" s="53"/>
      <c r="T665" s="40"/>
      <c r="U665" s="139" t="str">
        <f>IF(AND($R665="x1",$K665=Basisblatt!$A$85),VLOOKUP('EMob_Segmente 3.2.5_3.2.6'!$F665,Basisblatt!$A$2:$B$5,2,FALSE),"")</f>
        <v/>
      </c>
    </row>
    <row r="666" spans="1:21" ht="15.75" thickBot="1" x14ac:dyDescent="0.3">
      <c r="A666" s="121" t="str">
        <f>IF($R666="x2","",IF($R666="x1",IF(OR($K666=Basisblatt!$A$84,$P666="ja"),"ja","nein"),"N/A"))</f>
        <v/>
      </c>
      <c r="B666" s="40"/>
      <c r="C666" s="82"/>
      <c r="D666" s="81"/>
      <c r="E666" s="81"/>
      <c r="F666" s="81"/>
      <c r="G666" s="81"/>
      <c r="H666" s="81"/>
      <c r="I666" s="92"/>
      <c r="J666" s="40"/>
      <c r="K666" s="49" t="s">
        <v>86</v>
      </c>
      <c r="L666" s="81"/>
      <c r="M666" s="81"/>
      <c r="N666" s="83"/>
      <c r="O666" s="40"/>
      <c r="P666" s="106" t="str">
        <f>IF(AND($R666="x1",$K666=Basisblatt!$A$85),IF(OR($L666=Basisblatt!$A$38,AND('Modernisierung 3.2.4'!$M666&lt;&gt;"",'Modernisierung 3.2.4'!$M666&lt;='Modernisierung 3.2.4'!$U666),'Modernisierung 3.2.4'!$N666=Basisblatt!$A694)=TRUE,"ja","nein"),"")</f>
        <v/>
      </c>
      <c r="Q666" s="157"/>
      <c r="R666" s="102" t="str">
        <f t="shared" si="10"/>
        <v>x2</v>
      </c>
      <c r="S666" s="53"/>
      <c r="T666" s="40"/>
      <c r="U666" s="139" t="str">
        <f>IF(AND($R666="x1",$K666=Basisblatt!$A$85),VLOOKUP('EMob_Segmente 3.2.5_3.2.6'!$F666,Basisblatt!$A$2:$B$5,2,FALSE),"")</f>
        <v/>
      </c>
    </row>
    <row r="667" spans="1:21" ht="15.75" thickBot="1" x14ac:dyDescent="0.3">
      <c r="A667" s="121" t="str">
        <f>IF($R667="x2","",IF($R667="x1",IF(OR($K667=Basisblatt!$A$84,$P667="ja"),"ja","nein"),"N/A"))</f>
        <v/>
      </c>
      <c r="B667" s="40"/>
      <c r="C667" s="82"/>
      <c r="D667" s="81"/>
      <c r="E667" s="81"/>
      <c r="F667" s="81"/>
      <c r="G667" s="81"/>
      <c r="H667" s="81"/>
      <c r="I667" s="92"/>
      <c r="J667" s="40"/>
      <c r="K667" s="49" t="s">
        <v>86</v>
      </c>
      <c r="L667" s="81"/>
      <c r="M667" s="81"/>
      <c r="N667" s="83"/>
      <c r="O667" s="40"/>
      <c r="P667" s="106" t="str">
        <f>IF(AND($R667="x1",$K667=Basisblatt!$A$85),IF(OR($L667=Basisblatt!$A$38,AND('Modernisierung 3.2.4'!$M667&lt;&gt;"",'Modernisierung 3.2.4'!$M667&lt;='Modernisierung 3.2.4'!$U667),'Modernisierung 3.2.4'!$N667=Basisblatt!$A695)=TRUE,"ja","nein"),"")</f>
        <v/>
      </c>
      <c r="Q667" s="157"/>
      <c r="R667" s="102" t="str">
        <f t="shared" si="10"/>
        <v>x2</v>
      </c>
      <c r="S667" s="53"/>
      <c r="T667" s="40"/>
      <c r="U667" s="139" t="str">
        <f>IF(AND($R667="x1",$K667=Basisblatt!$A$85),VLOOKUP('EMob_Segmente 3.2.5_3.2.6'!$F667,Basisblatt!$A$2:$B$5,2,FALSE),"")</f>
        <v/>
      </c>
    </row>
    <row r="668" spans="1:21" ht="15.75" thickBot="1" x14ac:dyDescent="0.3">
      <c r="A668" s="121" t="str">
        <f>IF($R668="x2","",IF($R668="x1",IF(OR($K668=Basisblatt!$A$84,$P668="ja"),"ja","nein"),"N/A"))</f>
        <v/>
      </c>
      <c r="B668" s="40"/>
      <c r="C668" s="82"/>
      <c r="D668" s="81"/>
      <c r="E668" s="81"/>
      <c r="F668" s="81"/>
      <c r="G668" s="81"/>
      <c r="H668" s="81"/>
      <c r="I668" s="92"/>
      <c r="J668" s="40"/>
      <c r="K668" s="49" t="s">
        <v>86</v>
      </c>
      <c r="L668" s="81"/>
      <c r="M668" s="81"/>
      <c r="N668" s="83"/>
      <c r="O668" s="40"/>
      <c r="P668" s="106" t="str">
        <f>IF(AND($R668="x1",$K668=Basisblatt!$A$85),IF(OR($L668=Basisblatt!$A$38,AND('Modernisierung 3.2.4'!$M668&lt;&gt;"",'Modernisierung 3.2.4'!$M668&lt;='Modernisierung 3.2.4'!$U668),'Modernisierung 3.2.4'!$N668=Basisblatt!$A696)=TRUE,"ja","nein"),"")</f>
        <v/>
      </c>
      <c r="Q668" s="157"/>
      <c r="R668" s="102" t="str">
        <f t="shared" si="10"/>
        <v>x2</v>
      </c>
      <c r="S668" s="53"/>
      <c r="T668" s="40"/>
      <c r="U668" s="139" t="str">
        <f>IF(AND($R668="x1",$K668=Basisblatt!$A$85),VLOOKUP('EMob_Segmente 3.2.5_3.2.6'!$F668,Basisblatt!$A$2:$B$5,2,FALSE),"")</f>
        <v/>
      </c>
    </row>
    <row r="669" spans="1:21" ht="15.75" thickBot="1" x14ac:dyDescent="0.3">
      <c r="A669" s="121" t="str">
        <f>IF($R669="x2","",IF($R669="x1",IF(OR($K669=Basisblatt!$A$84,$P669="ja"),"ja","nein"),"N/A"))</f>
        <v/>
      </c>
      <c r="B669" s="40"/>
      <c r="C669" s="82"/>
      <c r="D669" s="81"/>
      <c r="E669" s="81"/>
      <c r="F669" s="81"/>
      <c r="G669" s="81"/>
      <c r="H669" s="81"/>
      <c r="I669" s="92"/>
      <c r="J669" s="40"/>
      <c r="K669" s="49" t="s">
        <v>86</v>
      </c>
      <c r="L669" s="81"/>
      <c r="M669" s="81"/>
      <c r="N669" s="83"/>
      <c r="O669" s="40"/>
      <c r="P669" s="106" t="str">
        <f>IF(AND($R669="x1",$K669=Basisblatt!$A$85),IF(OR($L669=Basisblatt!$A$38,AND('Modernisierung 3.2.4'!$M669&lt;&gt;"",'Modernisierung 3.2.4'!$M669&lt;='Modernisierung 3.2.4'!$U669),'Modernisierung 3.2.4'!$N669=Basisblatt!$A697)=TRUE,"ja","nein"),"")</f>
        <v/>
      </c>
      <c r="Q669" s="157"/>
      <c r="R669" s="102" t="str">
        <f t="shared" si="10"/>
        <v>x2</v>
      </c>
      <c r="S669" s="53"/>
      <c r="T669" s="40"/>
      <c r="U669" s="139" t="str">
        <f>IF(AND($R669="x1",$K669=Basisblatt!$A$85),VLOOKUP('EMob_Segmente 3.2.5_3.2.6'!$F669,Basisblatt!$A$2:$B$5,2,FALSE),"")</f>
        <v/>
      </c>
    </row>
    <row r="670" spans="1:21" ht="15.75" thickBot="1" x14ac:dyDescent="0.3">
      <c r="A670" s="121" t="str">
        <f>IF($R670="x2","",IF($R670="x1",IF(OR($K670=Basisblatt!$A$84,$P670="ja"),"ja","nein"),"N/A"))</f>
        <v/>
      </c>
      <c r="B670" s="40"/>
      <c r="C670" s="82"/>
      <c r="D670" s="81"/>
      <c r="E670" s="81"/>
      <c r="F670" s="81"/>
      <c r="G670" s="81"/>
      <c r="H670" s="81"/>
      <c r="I670" s="92"/>
      <c r="J670" s="40"/>
      <c r="K670" s="49" t="s">
        <v>86</v>
      </c>
      <c r="L670" s="81"/>
      <c r="M670" s="81"/>
      <c r="N670" s="83"/>
      <c r="O670" s="40"/>
      <c r="P670" s="106" t="str">
        <f>IF(AND($R670="x1",$K670=Basisblatt!$A$85),IF(OR($L670=Basisblatt!$A$38,AND('Modernisierung 3.2.4'!$M670&lt;&gt;"",'Modernisierung 3.2.4'!$M670&lt;='Modernisierung 3.2.4'!$U670),'Modernisierung 3.2.4'!$N670=Basisblatt!$A698)=TRUE,"ja","nein"),"")</f>
        <v/>
      </c>
      <c r="Q670" s="157"/>
      <c r="R670" s="102" t="str">
        <f t="shared" si="10"/>
        <v>x2</v>
      </c>
      <c r="S670" s="53"/>
      <c r="T670" s="40"/>
      <c r="U670" s="139" t="str">
        <f>IF(AND($R670="x1",$K670=Basisblatt!$A$85),VLOOKUP('EMob_Segmente 3.2.5_3.2.6'!$F670,Basisblatt!$A$2:$B$5,2,FALSE),"")</f>
        <v/>
      </c>
    </row>
    <row r="671" spans="1:21" ht="15.75" thickBot="1" x14ac:dyDescent="0.3">
      <c r="A671" s="121" t="str">
        <f>IF($R671="x2","",IF($R671="x1",IF(OR($K671=Basisblatt!$A$84,$P671="ja"),"ja","nein"),"N/A"))</f>
        <v/>
      </c>
      <c r="B671" s="40"/>
      <c r="C671" s="82"/>
      <c r="D671" s="81"/>
      <c r="E671" s="81"/>
      <c r="F671" s="81"/>
      <c r="G671" s="81"/>
      <c r="H671" s="81"/>
      <c r="I671" s="92"/>
      <c r="J671" s="40"/>
      <c r="K671" s="49" t="s">
        <v>86</v>
      </c>
      <c r="L671" s="81"/>
      <c r="M671" s="81"/>
      <c r="N671" s="83"/>
      <c r="O671" s="40"/>
      <c r="P671" s="106" t="str">
        <f>IF(AND($R671="x1",$K671=Basisblatt!$A$85),IF(OR($L671=Basisblatt!$A$38,AND('Modernisierung 3.2.4'!$M671&lt;&gt;"",'Modernisierung 3.2.4'!$M671&lt;='Modernisierung 3.2.4'!$U671),'Modernisierung 3.2.4'!$N671=Basisblatt!$A699)=TRUE,"ja","nein"),"")</f>
        <v/>
      </c>
      <c r="Q671" s="157"/>
      <c r="R671" s="102" t="str">
        <f t="shared" si="10"/>
        <v>x2</v>
      </c>
      <c r="S671" s="53"/>
      <c r="T671" s="40"/>
      <c r="U671" s="139" t="str">
        <f>IF(AND($R671="x1",$K671=Basisblatt!$A$85),VLOOKUP('EMob_Segmente 3.2.5_3.2.6'!$F671,Basisblatt!$A$2:$B$5,2,FALSE),"")</f>
        <v/>
      </c>
    </row>
    <row r="672" spans="1:21" ht="15.75" thickBot="1" x14ac:dyDescent="0.3">
      <c r="A672" s="121" t="str">
        <f>IF($R672="x2","",IF($R672="x1",IF(OR($K672=Basisblatt!$A$84,$P672="ja"),"ja","nein"),"N/A"))</f>
        <v/>
      </c>
      <c r="B672" s="40"/>
      <c r="C672" s="82"/>
      <c r="D672" s="81"/>
      <c r="E672" s="81"/>
      <c r="F672" s="81"/>
      <c r="G672" s="81"/>
      <c r="H672" s="81"/>
      <c r="I672" s="92"/>
      <c r="J672" s="40"/>
      <c r="K672" s="49" t="s">
        <v>86</v>
      </c>
      <c r="L672" s="81"/>
      <c r="M672" s="81"/>
      <c r="N672" s="83"/>
      <c r="O672" s="40"/>
      <c r="P672" s="106" t="str">
        <f>IF(AND($R672="x1",$K672=Basisblatt!$A$85),IF(OR($L672=Basisblatt!$A$38,AND('Modernisierung 3.2.4'!$M672&lt;&gt;"",'Modernisierung 3.2.4'!$M672&lt;='Modernisierung 3.2.4'!$U672),'Modernisierung 3.2.4'!$N672=Basisblatt!$A700)=TRUE,"ja","nein"),"")</f>
        <v/>
      </c>
      <c r="Q672" s="157"/>
      <c r="R672" s="102" t="str">
        <f t="shared" si="10"/>
        <v>x2</v>
      </c>
      <c r="S672" s="53"/>
      <c r="T672" s="40"/>
      <c r="U672" s="139" t="str">
        <f>IF(AND($R672="x1",$K672=Basisblatt!$A$85),VLOOKUP('EMob_Segmente 3.2.5_3.2.6'!$F672,Basisblatt!$A$2:$B$5,2,FALSE),"")</f>
        <v/>
      </c>
    </row>
    <row r="673" spans="1:21" ht="15.75" thickBot="1" x14ac:dyDescent="0.3">
      <c r="A673" s="121" t="str">
        <f>IF($R673="x2","",IF($R673="x1",IF(OR($K673=Basisblatt!$A$84,$P673="ja"),"ja","nein"),"N/A"))</f>
        <v/>
      </c>
      <c r="B673" s="40"/>
      <c r="C673" s="82"/>
      <c r="D673" s="81"/>
      <c r="E673" s="81"/>
      <c r="F673" s="81"/>
      <c r="G673" s="81"/>
      <c r="H673" s="81"/>
      <c r="I673" s="92"/>
      <c r="J673" s="40"/>
      <c r="K673" s="49" t="s">
        <v>86</v>
      </c>
      <c r="L673" s="81"/>
      <c r="M673" s="81"/>
      <c r="N673" s="83"/>
      <c r="O673" s="40"/>
      <c r="P673" s="106" t="str">
        <f>IF(AND($R673="x1",$K673=Basisblatt!$A$85),IF(OR($L673=Basisblatt!$A$38,AND('Modernisierung 3.2.4'!$M673&lt;&gt;"",'Modernisierung 3.2.4'!$M673&lt;='Modernisierung 3.2.4'!$U673),'Modernisierung 3.2.4'!$N673=Basisblatt!$A701)=TRUE,"ja","nein"),"")</f>
        <v/>
      </c>
      <c r="Q673" s="157"/>
      <c r="R673" s="102" t="str">
        <f t="shared" si="10"/>
        <v>x2</v>
      </c>
      <c r="S673" s="53"/>
      <c r="T673" s="40"/>
      <c r="U673" s="139" t="str">
        <f>IF(AND($R673="x1",$K673=Basisblatt!$A$85),VLOOKUP('EMob_Segmente 3.2.5_3.2.6'!$F673,Basisblatt!$A$2:$B$5,2,FALSE),"")</f>
        <v/>
      </c>
    </row>
    <row r="674" spans="1:21" ht="15.75" thickBot="1" x14ac:dyDescent="0.3">
      <c r="A674" s="121" t="str">
        <f>IF($R674="x2","",IF($R674="x1",IF(OR($K674=Basisblatt!$A$84,$P674="ja"),"ja","nein"),"N/A"))</f>
        <v/>
      </c>
      <c r="B674" s="40"/>
      <c r="C674" s="82"/>
      <c r="D674" s="81"/>
      <c r="E674" s="81"/>
      <c r="F674" s="81"/>
      <c r="G674" s="81"/>
      <c r="H674" s="81"/>
      <c r="I674" s="92"/>
      <c r="J674" s="40"/>
      <c r="K674" s="49" t="s">
        <v>86</v>
      </c>
      <c r="L674" s="81"/>
      <c r="M674" s="81"/>
      <c r="N674" s="83"/>
      <c r="O674" s="40"/>
      <c r="P674" s="106" t="str">
        <f>IF(AND($R674="x1",$K674=Basisblatt!$A$85),IF(OR($L674=Basisblatt!$A$38,AND('Modernisierung 3.2.4'!$M674&lt;&gt;"",'Modernisierung 3.2.4'!$M674&lt;='Modernisierung 3.2.4'!$U674),'Modernisierung 3.2.4'!$N674=Basisblatt!$A702)=TRUE,"ja","nein"),"")</f>
        <v/>
      </c>
      <c r="Q674" s="157"/>
      <c r="R674" s="102" t="str">
        <f t="shared" si="10"/>
        <v>x2</v>
      </c>
      <c r="S674" s="53"/>
      <c r="T674" s="40"/>
      <c r="U674" s="139" t="str">
        <f>IF(AND($R674="x1",$K674=Basisblatt!$A$85),VLOOKUP('EMob_Segmente 3.2.5_3.2.6'!$F674,Basisblatt!$A$2:$B$5,2,FALSE),"")</f>
        <v/>
      </c>
    </row>
    <row r="675" spans="1:21" ht="15.75" thickBot="1" x14ac:dyDescent="0.3">
      <c r="A675" s="121" t="str">
        <f>IF($R675="x2","",IF($R675="x1",IF(OR($K675=Basisblatt!$A$84,$P675="ja"),"ja","nein"),"N/A"))</f>
        <v/>
      </c>
      <c r="B675" s="40"/>
      <c r="C675" s="82"/>
      <c r="D675" s="81"/>
      <c r="E675" s="81"/>
      <c r="F675" s="81"/>
      <c r="G675" s="81"/>
      <c r="H675" s="81"/>
      <c r="I675" s="92"/>
      <c r="J675" s="40"/>
      <c r="K675" s="49" t="s">
        <v>86</v>
      </c>
      <c r="L675" s="81"/>
      <c r="M675" s="81"/>
      <c r="N675" s="83"/>
      <c r="O675" s="40"/>
      <c r="P675" s="106" t="str">
        <f>IF(AND($R675="x1",$K675=Basisblatt!$A$85),IF(OR($L675=Basisblatt!$A$38,AND('Modernisierung 3.2.4'!$M675&lt;&gt;"",'Modernisierung 3.2.4'!$M675&lt;='Modernisierung 3.2.4'!$U675),'Modernisierung 3.2.4'!$N675=Basisblatt!$A703)=TRUE,"ja","nein"),"")</f>
        <v/>
      </c>
      <c r="Q675" s="157"/>
      <c r="R675" s="102" t="str">
        <f t="shared" si="10"/>
        <v>x2</v>
      </c>
      <c r="S675" s="53"/>
      <c r="T675" s="40"/>
      <c r="U675" s="139" t="str">
        <f>IF(AND($R675="x1",$K675=Basisblatt!$A$85),VLOOKUP('EMob_Segmente 3.2.5_3.2.6'!$F675,Basisblatt!$A$2:$B$5,2,FALSE),"")</f>
        <v/>
      </c>
    </row>
    <row r="676" spans="1:21" ht="15.75" thickBot="1" x14ac:dyDescent="0.3">
      <c r="A676" s="121" t="str">
        <f>IF($R676="x2","",IF($R676="x1",IF(OR($K676=Basisblatt!$A$84,$P676="ja"),"ja","nein"),"N/A"))</f>
        <v/>
      </c>
      <c r="B676" s="40"/>
      <c r="C676" s="82"/>
      <c r="D676" s="81"/>
      <c r="E676" s="81"/>
      <c r="F676" s="81"/>
      <c r="G676" s="81"/>
      <c r="H676" s="81"/>
      <c r="I676" s="92"/>
      <c r="J676" s="40"/>
      <c r="K676" s="49" t="s">
        <v>86</v>
      </c>
      <c r="L676" s="81"/>
      <c r="M676" s="81"/>
      <c r="N676" s="83"/>
      <c r="O676" s="40"/>
      <c r="P676" s="106" t="str">
        <f>IF(AND($R676="x1",$K676=Basisblatt!$A$85),IF(OR($L676=Basisblatt!$A$38,AND('Modernisierung 3.2.4'!$M676&lt;&gt;"",'Modernisierung 3.2.4'!$M676&lt;='Modernisierung 3.2.4'!$U676),'Modernisierung 3.2.4'!$N676=Basisblatt!$A704)=TRUE,"ja","nein"),"")</f>
        <v/>
      </c>
      <c r="Q676" s="157"/>
      <c r="R676" s="102" t="str">
        <f t="shared" si="10"/>
        <v>x2</v>
      </c>
      <c r="S676" s="53"/>
      <c r="T676" s="40"/>
      <c r="U676" s="139" t="str">
        <f>IF(AND($R676="x1",$K676=Basisblatt!$A$85),VLOOKUP('EMob_Segmente 3.2.5_3.2.6'!$F676,Basisblatt!$A$2:$B$5,2,FALSE),"")</f>
        <v/>
      </c>
    </row>
    <row r="677" spans="1:21" ht="15.75" thickBot="1" x14ac:dyDescent="0.3">
      <c r="A677" s="121" t="str">
        <f>IF($R677="x2","",IF($R677="x1",IF(OR($K677=Basisblatt!$A$84,$P677="ja"),"ja","nein"),"N/A"))</f>
        <v/>
      </c>
      <c r="B677" s="40"/>
      <c r="C677" s="82"/>
      <c r="D677" s="81"/>
      <c r="E677" s="81"/>
      <c r="F677" s="81"/>
      <c r="G677" s="81"/>
      <c r="H677" s="81"/>
      <c r="I677" s="92"/>
      <c r="J677" s="40"/>
      <c r="K677" s="49" t="s">
        <v>86</v>
      </c>
      <c r="L677" s="81"/>
      <c r="M677" s="81"/>
      <c r="N677" s="83"/>
      <c r="O677" s="40"/>
      <c r="P677" s="106" t="str">
        <f>IF(AND($R677="x1",$K677=Basisblatt!$A$85),IF(OR($L677=Basisblatt!$A$38,AND('Modernisierung 3.2.4'!$M677&lt;&gt;"",'Modernisierung 3.2.4'!$M677&lt;='Modernisierung 3.2.4'!$U677),'Modernisierung 3.2.4'!$N677=Basisblatt!$A705)=TRUE,"ja","nein"),"")</f>
        <v/>
      </c>
      <c r="Q677" s="157"/>
      <c r="R677" s="102" t="str">
        <f t="shared" si="10"/>
        <v>x2</v>
      </c>
      <c r="S677" s="53"/>
      <c r="T677" s="40"/>
      <c r="U677" s="139" t="str">
        <f>IF(AND($R677="x1",$K677=Basisblatt!$A$85),VLOOKUP('EMob_Segmente 3.2.5_3.2.6'!$F677,Basisblatt!$A$2:$B$5,2,FALSE),"")</f>
        <v/>
      </c>
    </row>
    <row r="678" spans="1:21" ht="15.75" thickBot="1" x14ac:dyDescent="0.3">
      <c r="A678" s="121" t="str">
        <f>IF($R678="x2","",IF($R678="x1",IF(OR($K678=Basisblatt!$A$84,$P678="ja"),"ja","nein"),"N/A"))</f>
        <v/>
      </c>
      <c r="B678" s="40"/>
      <c r="C678" s="82"/>
      <c r="D678" s="81"/>
      <c r="E678" s="81"/>
      <c r="F678" s="81"/>
      <c r="G678" s="81"/>
      <c r="H678" s="81"/>
      <c r="I678" s="92"/>
      <c r="J678" s="40"/>
      <c r="K678" s="49" t="s">
        <v>86</v>
      </c>
      <c r="L678" s="81"/>
      <c r="M678" s="81"/>
      <c r="N678" s="83"/>
      <c r="O678" s="40"/>
      <c r="P678" s="106" t="str">
        <f>IF(AND($R678="x1",$K678=Basisblatt!$A$85),IF(OR($L678=Basisblatt!$A$38,AND('Modernisierung 3.2.4'!$M678&lt;&gt;"",'Modernisierung 3.2.4'!$M678&lt;='Modernisierung 3.2.4'!$U678),'Modernisierung 3.2.4'!$N678=Basisblatt!$A706)=TRUE,"ja","nein"),"")</f>
        <v/>
      </c>
      <c r="Q678" s="157"/>
      <c r="R678" s="102" t="str">
        <f t="shared" si="10"/>
        <v>x2</v>
      </c>
      <c r="S678" s="53"/>
      <c r="T678" s="40"/>
      <c r="U678" s="139" t="str">
        <f>IF(AND($R678="x1",$K678=Basisblatt!$A$85),VLOOKUP('EMob_Segmente 3.2.5_3.2.6'!$F678,Basisblatt!$A$2:$B$5,2,FALSE),"")</f>
        <v/>
      </c>
    </row>
    <row r="679" spans="1:21" ht="15.75" thickBot="1" x14ac:dyDescent="0.3">
      <c r="A679" s="121" t="str">
        <f>IF($R679="x2","",IF($R679="x1",IF(OR($K679=Basisblatt!$A$84,$P679="ja"),"ja","nein"),"N/A"))</f>
        <v/>
      </c>
      <c r="B679" s="40"/>
      <c r="C679" s="82"/>
      <c r="D679" s="81"/>
      <c r="E679" s="81"/>
      <c r="F679" s="81"/>
      <c r="G679" s="81"/>
      <c r="H679" s="81"/>
      <c r="I679" s="92"/>
      <c r="J679" s="40"/>
      <c r="K679" s="49" t="s">
        <v>86</v>
      </c>
      <c r="L679" s="81"/>
      <c r="M679" s="81"/>
      <c r="N679" s="83"/>
      <c r="O679" s="40"/>
      <c r="P679" s="106" t="str">
        <f>IF(AND($R679="x1",$K679=Basisblatt!$A$85),IF(OR($L679=Basisblatt!$A$38,AND('Modernisierung 3.2.4'!$M679&lt;&gt;"",'Modernisierung 3.2.4'!$M679&lt;='Modernisierung 3.2.4'!$U679),'Modernisierung 3.2.4'!$N679=Basisblatt!$A707)=TRUE,"ja","nein"),"")</f>
        <v/>
      </c>
      <c r="Q679" s="157"/>
      <c r="R679" s="102" t="str">
        <f t="shared" si="10"/>
        <v>x2</v>
      </c>
      <c r="S679" s="53"/>
      <c r="T679" s="40"/>
      <c r="U679" s="139" t="str">
        <f>IF(AND($R679="x1",$K679=Basisblatt!$A$85),VLOOKUP('EMob_Segmente 3.2.5_3.2.6'!$F679,Basisblatt!$A$2:$B$5,2,FALSE),"")</f>
        <v/>
      </c>
    </row>
    <row r="680" spans="1:21" ht="15.75" thickBot="1" x14ac:dyDescent="0.3">
      <c r="A680" s="121" t="str">
        <f>IF($R680="x2","",IF($R680="x1",IF(OR($K680=Basisblatt!$A$84,$P680="ja"),"ja","nein"),"N/A"))</f>
        <v/>
      </c>
      <c r="B680" s="40"/>
      <c r="C680" s="82"/>
      <c r="D680" s="81"/>
      <c r="E680" s="81"/>
      <c r="F680" s="81"/>
      <c r="G680" s="81"/>
      <c r="H680" s="81"/>
      <c r="I680" s="92"/>
      <c r="J680" s="40"/>
      <c r="K680" s="49" t="s">
        <v>86</v>
      </c>
      <c r="L680" s="81"/>
      <c r="M680" s="81"/>
      <c r="N680" s="83"/>
      <c r="O680" s="40"/>
      <c r="P680" s="106" t="str">
        <f>IF(AND($R680="x1",$K680=Basisblatt!$A$85),IF(OR($L680=Basisblatt!$A$38,AND('Modernisierung 3.2.4'!$M680&lt;&gt;"",'Modernisierung 3.2.4'!$M680&lt;='Modernisierung 3.2.4'!$U680),'Modernisierung 3.2.4'!$N680=Basisblatt!$A708)=TRUE,"ja","nein"),"")</f>
        <v/>
      </c>
      <c r="Q680" s="157"/>
      <c r="R680" s="102" t="str">
        <f t="shared" si="10"/>
        <v>x2</v>
      </c>
      <c r="S680" s="53"/>
      <c r="T680" s="40"/>
      <c r="U680" s="139" t="str">
        <f>IF(AND($R680="x1",$K680=Basisblatt!$A$85),VLOOKUP('EMob_Segmente 3.2.5_3.2.6'!$F680,Basisblatt!$A$2:$B$5,2,FALSE),"")</f>
        <v/>
      </c>
    </row>
    <row r="681" spans="1:21" ht="15.75" thickBot="1" x14ac:dyDescent="0.3">
      <c r="A681" s="121" t="str">
        <f>IF($R681="x2","",IF($R681="x1",IF(OR($K681=Basisblatt!$A$84,$P681="ja"),"ja","nein"),"N/A"))</f>
        <v/>
      </c>
      <c r="B681" s="40"/>
      <c r="C681" s="82"/>
      <c r="D681" s="81"/>
      <c r="E681" s="81"/>
      <c r="F681" s="81"/>
      <c r="G681" s="81"/>
      <c r="H681" s="81"/>
      <c r="I681" s="92"/>
      <c r="J681" s="40"/>
      <c r="K681" s="49" t="s">
        <v>86</v>
      </c>
      <c r="L681" s="81"/>
      <c r="M681" s="81"/>
      <c r="N681" s="83"/>
      <c r="O681" s="40"/>
      <c r="P681" s="106" t="str">
        <f>IF(AND($R681="x1",$K681=Basisblatt!$A$85),IF(OR($L681=Basisblatt!$A$38,AND('Modernisierung 3.2.4'!$M681&lt;&gt;"",'Modernisierung 3.2.4'!$M681&lt;='Modernisierung 3.2.4'!$U681),'Modernisierung 3.2.4'!$N681=Basisblatt!$A709)=TRUE,"ja","nein"),"")</f>
        <v/>
      </c>
      <c r="Q681" s="157"/>
      <c r="R681" s="102" t="str">
        <f t="shared" si="10"/>
        <v>x2</v>
      </c>
      <c r="S681" s="53"/>
      <c r="T681" s="40"/>
      <c r="U681" s="139" t="str">
        <f>IF(AND($R681="x1",$K681=Basisblatt!$A$85),VLOOKUP('EMob_Segmente 3.2.5_3.2.6'!$F681,Basisblatt!$A$2:$B$5,2,FALSE),"")</f>
        <v/>
      </c>
    </row>
    <row r="682" spans="1:21" ht="15.75" thickBot="1" x14ac:dyDescent="0.3">
      <c r="A682" s="121" t="str">
        <f>IF($R682="x2","",IF($R682="x1",IF(OR($K682=Basisblatt!$A$84,$P682="ja"),"ja","nein"),"N/A"))</f>
        <v/>
      </c>
      <c r="B682" s="40"/>
      <c r="C682" s="82"/>
      <c r="D682" s="81"/>
      <c r="E682" s="81"/>
      <c r="F682" s="81"/>
      <c r="G682" s="81"/>
      <c r="H682" s="81"/>
      <c r="I682" s="92"/>
      <c r="J682" s="40"/>
      <c r="K682" s="49" t="s">
        <v>86</v>
      </c>
      <c r="L682" s="81"/>
      <c r="M682" s="81"/>
      <c r="N682" s="83"/>
      <c r="O682" s="40"/>
      <c r="P682" s="106" t="str">
        <f>IF(AND($R682="x1",$K682=Basisblatt!$A$85),IF(OR($L682=Basisblatt!$A$38,AND('Modernisierung 3.2.4'!$M682&lt;&gt;"",'Modernisierung 3.2.4'!$M682&lt;='Modernisierung 3.2.4'!$U682),'Modernisierung 3.2.4'!$N682=Basisblatt!$A710)=TRUE,"ja","nein"),"")</f>
        <v/>
      </c>
      <c r="Q682" s="157"/>
      <c r="R682" s="102" t="str">
        <f t="shared" si="10"/>
        <v>x2</v>
      </c>
      <c r="S682" s="53"/>
      <c r="T682" s="40"/>
      <c r="U682" s="139" t="str">
        <f>IF(AND($R682="x1",$K682=Basisblatt!$A$85),VLOOKUP('EMob_Segmente 3.2.5_3.2.6'!$F682,Basisblatt!$A$2:$B$5,2,FALSE),"")</f>
        <v/>
      </c>
    </row>
    <row r="683" spans="1:21" ht="15.75" thickBot="1" x14ac:dyDescent="0.3">
      <c r="A683" s="121" t="str">
        <f>IF($R683="x2","",IF($R683="x1",IF(OR($K683=Basisblatt!$A$84,$P683="ja"),"ja","nein"),"N/A"))</f>
        <v/>
      </c>
      <c r="B683" s="40"/>
      <c r="C683" s="82"/>
      <c r="D683" s="81"/>
      <c r="E683" s="81"/>
      <c r="F683" s="81"/>
      <c r="G683" s="81"/>
      <c r="H683" s="81"/>
      <c r="I683" s="92"/>
      <c r="J683" s="40"/>
      <c r="K683" s="49" t="s">
        <v>86</v>
      </c>
      <c r="L683" s="81"/>
      <c r="M683" s="81"/>
      <c r="N683" s="83"/>
      <c r="O683" s="40"/>
      <c r="P683" s="106" t="str">
        <f>IF(AND($R683="x1",$K683=Basisblatt!$A$85),IF(OR($L683=Basisblatt!$A$38,AND('Modernisierung 3.2.4'!$M683&lt;&gt;"",'Modernisierung 3.2.4'!$M683&lt;='Modernisierung 3.2.4'!$U683),'Modernisierung 3.2.4'!$N683=Basisblatt!$A711)=TRUE,"ja","nein"),"")</f>
        <v/>
      </c>
      <c r="Q683" s="157"/>
      <c r="R683" s="102" t="str">
        <f t="shared" si="10"/>
        <v>x2</v>
      </c>
      <c r="S683" s="53"/>
      <c r="T683" s="40"/>
      <c r="U683" s="139" t="str">
        <f>IF(AND($R683="x1",$K683=Basisblatt!$A$85),VLOOKUP('EMob_Segmente 3.2.5_3.2.6'!$F683,Basisblatt!$A$2:$B$5,2,FALSE),"")</f>
        <v/>
      </c>
    </row>
    <row r="684" spans="1:21" ht="15.75" thickBot="1" x14ac:dyDescent="0.3">
      <c r="A684" s="121" t="str">
        <f>IF($R684="x2","",IF($R684="x1",IF(OR($K684=Basisblatt!$A$84,$P684="ja"),"ja","nein"),"N/A"))</f>
        <v/>
      </c>
      <c r="B684" s="40"/>
      <c r="C684" s="82"/>
      <c r="D684" s="81"/>
      <c r="E684" s="81"/>
      <c r="F684" s="81"/>
      <c r="G684" s="81"/>
      <c r="H684" s="81"/>
      <c r="I684" s="92"/>
      <c r="J684" s="40"/>
      <c r="K684" s="49" t="s">
        <v>86</v>
      </c>
      <c r="L684" s="81"/>
      <c r="M684" s="81"/>
      <c r="N684" s="83"/>
      <c r="O684" s="40"/>
      <c r="P684" s="106" t="str">
        <f>IF(AND($R684="x1",$K684=Basisblatt!$A$85),IF(OR($L684=Basisblatt!$A$38,AND('Modernisierung 3.2.4'!$M684&lt;&gt;"",'Modernisierung 3.2.4'!$M684&lt;='Modernisierung 3.2.4'!$U684),'Modernisierung 3.2.4'!$N684=Basisblatt!$A712)=TRUE,"ja","nein"),"")</f>
        <v/>
      </c>
      <c r="Q684" s="157"/>
      <c r="R684" s="102" t="str">
        <f t="shared" si="10"/>
        <v>x2</v>
      </c>
      <c r="S684" s="53"/>
      <c r="T684" s="40"/>
      <c r="U684" s="139" t="str">
        <f>IF(AND($R684="x1",$K684=Basisblatt!$A$85),VLOOKUP('EMob_Segmente 3.2.5_3.2.6'!$F684,Basisblatt!$A$2:$B$5,2,FALSE),"")</f>
        <v/>
      </c>
    </row>
    <row r="685" spans="1:21" ht="15.75" thickBot="1" x14ac:dyDescent="0.3">
      <c r="A685" s="121" t="str">
        <f>IF($R685="x2","",IF($R685="x1",IF(OR($K685=Basisblatt!$A$84,$P685="ja"),"ja","nein"),"N/A"))</f>
        <v/>
      </c>
      <c r="B685" s="40"/>
      <c r="C685" s="82"/>
      <c r="D685" s="81"/>
      <c r="E685" s="81"/>
      <c r="F685" s="81"/>
      <c r="G685" s="81"/>
      <c r="H685" s="81"/>
      <c r="I685" s="92"/>
      <c r="J685" s="40"/>
      <c r="K685" s="49" t="s">
        <v>86</v>
      </c>
      <c r="L685" s="81"/>
      <c r="M685" s="81"/>
      <c r="N685" s="83"/>
      <c r="O685" s="40"/>
      <c r="P685" s="106" t="str">
        <f>IF(AND($R685="x1",$K685=Basisblatt!$A$85),IF(OR($L685=Basisblatt!$A$38,AND('Modernisierung 3.2.4'!$M685&lt;&gt;"",'Modernisierung 3.2.4'!$M685&lt;='Modernisierung 3.2.4'!$U685),'Modernisierung 3.2.4'!$N685=Basisblatt!$A713)=TRUE,"ja","nein"),"")</f>
        <v/>
      </c>
      <c r="Q685" s="157"/>
      <c r="R685" s="102" t="str">
        <f t="shared" si="10"/>
        <v>x2</v>
      </c>
      <c r="S685" s="53"/>
      <c r="T685" s="40"/>
      <c r="U685" s="139" t="str">
        <f>IF(AND($R685="x1",$K685=Basisblatt!$A$85),VLOOKUP('EMob_Segmente 3.2.5_3.2.6'!$F685,Basisblatt!$A$2:$B$5,2,FALSE),"")</f>
        <v/>
      </c>
    </row>
    <row r="686" spans="1:21" ht="15.75" thickBot="1" x14ac:dyDescent="0.3">
      <c r="A686" s="121" t="str">
        <f>IF($R686="x2","",IF($R686="x1",IF(OR($K686=Basisblatt!$A$84,$P686="ja"),"ja","nein"),"N/A"))</f>
        <v/>
      </c>
      <c r="B686" s="40"/>
      <c r="C686" s="82"/>
      <c r="D686" s="81"/>
      <c r="E686" s="81"/>
      <c r="F686" s="81"/>
      <c r="G686" s="81"/>
      <c r="H686" s="81"/>
      <c r="I686" s="92"/>
      <c r="J686" s="40"/>
      <c r="K686" s="49" t="s">
        <v>86</v>
      </c>
      <c r="L686" s="81"/>
      <c r="M686" s="81"/>
      <c r="N686" s="83"/>
      <c r="O686" s="40"/>
      <c r="P686" s="106" t="str">
        <f>IF(AND($R686="x1",$K686=Basisblatt!$A$85),IF(OR($L686=Basisblatt!$A$38,AND('Modernisierung 3.2.4'!$M686&lt;&gt;"",'Modernisierung 3.2.4'!$M686&lt;='Modernisierung 3.2.4'!$U686),'Modernisierung 3.2.4'!$N686=Basisblatt!$A714)=TRUE,"ja","nein"),"")</f>
        <v/>
      </c>
      <c r="Q686" s="157"/>
      <c r="R686" s="102" t="str">
        <f t="shared" si="10"/>
        <v>x2</v>
      </c>
      <c r="S686" s="53"/>
      <c r="T686" s="40"/>
      <c r="U686" s="139" t="str">
        <f>IF(AND($R686="x1",$K686=Basisblatt!$A$85),VLOOKUP('EMob_Segmente 3.2.5_3.2.6'!$F686,Basisblatt!$A$2:$B$5,2,FALSE),"")</f>
        <v/>
      </c>
    </row>
    <row r="687" spans="1:21" ht="15.75" thickBot="1" x14ac:dyDescent="0.3">
      <c r="A687" s="121" t="str">
        <f>IF($R687="x2","",IF($R687="x1",IF(OR($K687=Basisblatt!$A$84,$P687="ja"),"ja","nein"),"N/A"))</f>
        <v/>
      </c>
      <c r="B687" s="40"/>
      <c r="C687" s="82"/>
      <c r="D687" s="81"/>
      <c r="E687" s="81"/>
      <c r="F687" s="81"/>
      <c r="G687" s="81"/>
      <c r="H687" s="81"/>
      <c r="I687" s="92"/>
      <c r="J687" s="40"/>
      <c r="K687" s="49" t="s">
        <v>86</v>
      </c>
      <c r="L687" s="81"/>
      <c r="M687" s="81"/>
      <c r="N687" s="83"/>
      <c r="O687" s="40"/>
      <c r="P687" s="106" t="str">
        <f>IF(AND($R687="x1",$K687=Basisblatt!$A$85),IF(OR($L687=Basisblatt!$A$38,AND('Modernisierung 3.2.4'!$M687&lt;&gt;"",'Modernisierung 3.2.4'!$M687&lt;='Modernisierung 3.2.4'!$U687),'Modernisierung 3.2.4'!$N687=Basisblatt!$A715)=TRUE,"ja","nein"),"")</f>
        <v/>
      </c>
      <c r="Q687" s="157"/>
      <c r="R687" s="102" t="str">
        <f t="shared" si="10"/>
        <v>x2</v>
      </c>
      <c r="S687" s="53"/>
      <c r="T687" s="40"/>
      <c r="U687" s="139" t="str">
        <f>IF(AND($R687="x1",$K687=Basisblatt!$A$85),VLOOKUP('EMob_Segmente 3.2.5_3.2.6'!$F687,Basisblatt!$A$2:$B$5,2,FALSE),"")</f>
        <v/>
      </c>
    </row>
    <row r="688" spans="1:21" ht="15.75" thickBot="1" x14ac:dyDescent="0.3">
      <c r="A688" s="121" t="str">
        <f>IF($R688="x2","",IF($R688="x1",IF(OR($K688=Basisblatt!$A$84,$P688="ja"),"ja","nein"),"N/A"))</f>
        <v/>
      </c>
      <c r="B688" s="40"/>
      <c r="C688" s="82"/>
      <c r="D688" s="81"/>
      <c r="E688" s="81"/>
      <c r="F688" s="81"/>
      <c r="G688" s="81"/>
      <c r="H688" s="81"/>
      <c r="I688" s="92"/>
      <c r="J688" s="40"/>
      <c r="K688" s="49" t="s">
        <v>86</v>
      </c>
      <c r="L688" s="81"/>
      <c r="M688" s="81"/>
      <c r="N688" s="83"/>
      <c r="O688" s="40"/>
      <c r="P688" s="106" t="str">
        <f>IF(AND($R688="x1",$K688=Basisblatt!$A$85),IF(OR($L688=Basisblatt!$A$38,AND('Modernisierung 3.2.4'!$M688&lt;&gt;"",'Modernisierung 3.2.4'!$M688&lt;='Modernisierung 3.2.4'!$U688),'Modernisierung 3.2.4'!$N688=Basisblatt!$A716)=TRUE,"ja","nein"),"")</f>
        <v/>
      </c>
      <c r="Q688" s="157"/>
      <c r="R688" s="102" t="str">
        <f t="shared" si="10"/>
        <v>x2</v>
      </c>
      <c r="S688" s="53"/>
      <c r="T688" s="40"/>
      <c r="U688" s="139" t="str">
        <f>IF(AND($R688="x1",$K688=Basisblatt!$A$85),VLOOKUP('EMob_Segmente 3.2.5_3.2.6'!$F688,Basisblatt!$A$2:$B$5,2,FALSE),"")</f>
        <v/>
      </c>
    </row>
    <row r="689" spans="1:21" ht="15.75" thickBot="1" x14ac:dyDescent="0.3">
      <c r="A689" s="121" t="str">
        <f>IF($R689="x2","",IF($R689="x1",IF(OR($K689=Basisblatt!$A$84,$P689="ja"),"ja","nein"),"N/A"))</f>
        <v/>
      </c>
      <c r="B689" s="40"/>
      <c r="C689" s="82"/>
      <c r="D689" s="81"/>
      <c r="E689" s="81"/>
      <c r="F689" s="81"/>
      <c r="G689" s="81"/>
      <c r="H689" s="81"/>
      <c r="I689" s="92"/>
      <c r="J689" s="40"/>
      <c r="K689" s="49" t="s">
        <v>86</v>
      </c>
      <c r="L689" s="81"/>
      <c r="M689" s="81"/>
      <c r="N689" s="83"/>
      <c r="O689" s="40"/>
      <c r="P689" s="106" t="str">
        <f>IF(AND($R689="x1",$K689=Basisblatt!$A$85),IF(OR($L689=Basisblatt!$A$38,AND('Modernisierung 3.2.4'!$M689&lt;&gt;"",'Modernisierung 3.2.4'!$M689&lt;='Modernisierung 3.2.4'!$U689),'Modernisierung 3.2.4'!$N689=Basisblatt!$A717)=TRUE,"ja","nein"),"")</f>
        <v/>
      </c>
      <c r="Q689" s="157"/>
      <c r="R689" s="102" t="str">
        <f t="shared" si="10"/>
        <v>x2</v>
      </c>
      <c r="S689" s="53"/>
      <c r="T689" s="40"/>
      <c r="U689" s="139" t="str">
        <f>IF(AND($R689="x1",$K689=Basisblatt!$A$85),VLOOKUP('EMob_Segmente 3.2.5_3.2.6'!$F689,Basisblatt!$A$2:$B$5,2,FALSE),"")</f>
        <v/>
      </c>
    </row>
    <row r="690" spans="1:21" ht="15.75" thickBot="1" x14ac:dyDescent="0.3">
      <c r="A690" s="121" t="str">
        <f>IF($R690="x2","",IF($R690="x1",IF(OR($K690=Basisblatt!$A$84,$P690="ja"),"ja","nein"),"N/A"))</f>
        <v/>
      </c>
      <c r="B690" s="40"/>
      <c r="C690" s="82"/>
      <c r="D690" s="81"/>
      <c r="E690" s="81"/>
      <c r="F690" s="81"/>
      <c r="G690" s="81"/>
      <c r="H690" s="81"/>
      <c r="I690" s="92"/>
      <c r="J690" s="40"/>
      <c r="K690" s="49" t="s">
        <v>86</v>
      </c>
      <c r="L690" s="81"/>
      <c r="M690" s="81"/>
      <c r="N690" s="83"/>
      <c r="O690" s="40"/>
      <c r="P690" s="106" t="str">
        <f>IF(AND($R690="x1",$K690=Basisblatt!$A$85),IF(OR($L690=Basisblatt!$A$38,AND('Modernisierung 3.2.4'!$M690&lt;&gt;"",'Modernisierung 3.2.4'!$M690&lt;='Modernisierung 3.2.4'!$U690),'Modernisierung 3.2.4'!$N690=Basisblatt!$A718)=TRUE,"ja","nein"),"")</f>
        <v/>
      </c>
      <c r="Q690" s="157"/>
      <c r="R690" s="102" t="str">
        <f t="shared" si="10"/>
        <v>x2</v>
      </c>
      <c r="S690" s="53"/>
      <c r="T690" s="40"/>
      <c r="U690" s="139" t="str">
        <f>IF(AND($R690="x1",$K690=Basisblatt!$A$85),VLOOKUP('EMob_Segmente 3.2.5_3.2.6'!$F690,Basisblatt!$A$2:$B$5,2,FALSE),"")</f>
        <v/>
      </c>
    </row>
    <row r="691" spans="1:21" ht="15.75" thickBot="1" x14ac:dyDescent="0.3">
      <c r="A691" s="121" t="str">
        <f>IF($R691="x2","",IF($R691="x1",IF(OR($K691=Basisblatt!$A$84,$P691="ja"),"ja","nein"),"N/A"))</f>
        <v/>
      </c>
      <c r="B691" s="40"/>
      <c r="C691" s="82"/>
      <c r="D691" s="81"/>
      <c r="E691" s="81"/>
      <c r="F691" s="81"/>
      <c r="G691" s="81"/>
      <c r="H691" s="81"/>
      <c r="I691" s="92"/>
      <c r="J691" s="40"/>
      <c r="K691" s="49" t="s">
        <v>86</v>
      </c>
      <c r="L691" s="81"/>
      <c r="M691" s="81"/>
      <c r="N691" s="83"/>
      <c r="O691" s="40"/>
      <c r="P691" s="106" t="str">
        <f>IF(AND($R691="x1",$K691=Basisblatt!$A$85),IF(OR($L691=Basisblatt!$A$38,AND('Modernisierung 3.2.4'!$M691&lt;&gt;"",'Modernisierung 3.2.4'!$M691&lt;='Modernisierung 3.2.4'!$U691),'Modernisierung 3.2.4'!$N691=Basisblatt!$A719)=TRUE,"ja","nein"),"")</f>
        <v/>
      </c>
      <c r="Q691" s="157"/>
      <c r="R691" s="102" t="str">
        <f t="shared" si="10"/>
        <v>x2</v>
      </c>
      <c r="S691" s="53"/>
      <c r="T691" s="40"/>
      <c r="U691" s="139" t="str">
        <f>IF(AND($R691="x1",$K691=Basisblatt!$A$85),VLOOKUP('EMob_Segmente 3.2.5_3.2.6'!$F691,Basisblatt!$A$2:$B$5,2,FALSE),"")</f>
        <v/>
      </c>
    </row>
    <row r="692" spans="1:21" ht="15.75" thickBot="1" x14ac:dyDescent="0.3">
      <c r="A692" s="121" t="str">
        <f>IF($R692="x2","",IF($R692="x1",IF(OR($K692=Basisblatt!$A$84,$P692="ja"),"ja","nein"),"N/A"))</f>
        <v/>
      </c>
      <c r="B692" s="40"/>
      <c r="C692" s="82"/>
      <c r="D692" s="81"/>
      <c r="E692" s="81"/>
      <c r="F692" s="81"/>
      <c r="G692" s="81"/>
      <c r="H692" s="81"/>
      <c r="I692" s="92"/>
      <c r="J692" s="40"/>
      <c r="K692" s="49" t="s">
        <v>86</v>
      </c>
      <c r="L692" s="81"/>
      <c r="M692" s="81"/>
      <c r="N692" s="83"/>
      <c r="O692" s="40"/>
      <c r="P692" s="106" t="str">
        <f>IF(AND($R692="x1",$K692=Basisblatt!$A$85),IF(OR($L692=Basisblatt!$A$38,AND('Modernisierung 3.2.4'!$M692&lt;&gt;"",'Modernisierung 3.2.4'!$M692&lt;='Modernisierung 3.2.4'!$U692),'Modernisierung 3.2.4'!$N692=Basisblatt!$A720)=TRUE,"ja","nein"),"")</f>
        <v/>
      </c>
      <c r="Q692" s="157"/>
      <c r="R692" s="102" t="str">
        <f t="shared" si="10"/>
        <v>x2</v>
      </c>
      <c r="S692" s="53"/>
      <c r="T692" s="40"/>
      <c r="U692" s="139" t="str">
        <f>IF(AND($R692="x1",$K692=Basisblatt!$A$85),VLOOKUP('EMob_Segmente 3.2.5_3.2.6'!$F692,Basisblatt!$A$2:$B$5,2,FALSE),"")</f>
        <v/>
      </c>
    </row>
    <row r="693" spans="1:21" ht="15.75" thickBot="1" x14ac:dyDescent="0.3">
      <c r="A693" s="121" t="str">
        <f>IF($R693="x2","",IF($R693="x1",IF(OR($K693=Basisblatt!$A$84,$P693="ja"),"ja","nein"),"N/A"))</f>
        <v/>
      </c>
      <c r="B693" s="40"/>
      <c r="C693" s="82"/>
      <c r="D693" s="81"/>
      <c r="E693" s="81"/>
      <c r="F693" s="81"/>
      <c r="G693" s="81"/>
      <c r="H693" s="81"/>
      <c r="I693" s="92"/>
      <c r="J693" s="40"/>
      <c r="K693" s="49" t="s">
        <v>86</v>
      </c>
      <c r="L693" s="81"/>
      <c r="M693" s="81"/>
      <c r="N693" s="83"/>
      <c r="O693" s="40"/>
      <c r="P693" s="106" t="str">
        <f>IF(AND($R693="x1",$K693=Basisblatt!$A$85),IF(OR($L693=Basisblatt!$A$38,AND('Modernisierung 3.2.4'!$M693&lt;&gt;"",'Modernisierung 3.2.4'!$M693&lt;='Modernisierung 3.2.4'!$U693),'Modernisierung 3.2.4'!$N693=Basisblatt!$A721)=TRUE,"ja","nein"),"")</f>
        <v/>
      </c>
      <c r="Q693" s="157"/>
      <c r="R693" s="102" t="str">
        <f t="shared" si="10"/>
        <v>x2</v>
      </c>
      <c r="S693" s="53"/>
      <c r="T693" s="40"/>
      <c r="U693" s="139" t="str">
        <f>IF(AND($R693="x1",$K693=Basisblatt!$A$85),VLOOKUP('EMob_Segmente 3.2.5_3.2.6'!$F693,Basisblatt!$A$2:$B$5,2,FALSE),"")</f>
        <v/>
      </c>
    </row>
    <row r="694" spans="1:21" ht="15.75" thickBot="1" x14ac:dyDescent="0.3">
      <c r="A694" s="121" t="str">
        <f>IF($R694="x2","",IF($R694="x1",IF(OR($K694=Basisblatt!$A$84,$P694="ja"),"ja","nein"),"N/A"))</f>
        <v/>
      </c>
      <c r="B694" s="40"/>
      <c r="C694" s="82"/>
      <c r="D694" s="81"/>
      <c r="E694" s="81"/>
      <c r="F694" s="81"/>
      <c r="G694" s="81"/>
      <c r="H694" s="81"/>
      <c r="I694" s="92"/>
      <c r="J694" s="40"/>
      <c r="K694" s="49" t="s">
        <v>86</v>
      </c>
      <c r="L694" s="81"/>
      <c r="M694" s="81"/>
      <c r="N694" s="83"/>
      <c r="O694" s="40"/>
      <c r="P694" s="106" t="str">
        <f>IF(AND($R694="x1",$K694=Basisblatt!$A$85),IF(OR($L694=Basisblatt!$A$38,AND('Modernisierung 3.2.4'!$M694&lt;&gt;"",'Modernisierung 3.2.4'!$M694&lt;='Modernisierung 3.2.4'!$U694),'Modernisierung 3.2.4'!$N694=Basisblatt!$A722)=TRUE,"ja","nein"),"")</f>
        <v/>
      </c>
      <c r="Q694" s="157"/>
      <c r="R694" s="102" t="str">
        <f t="shared" si="10"/>
        <v>x2</v>
      </c>
      <c r="S694" s="53"/>
      <c r="T694" s="40"/>
      <c r="U694" s="139" t="str">
        <f>IF(AND($R694="x1",$K694=Basisblatt!$A$85),VLOOKUP('EMob_Segmente 3.2.5_3.2.6'!$F694,Basisblatt!$A$2:$B$5,2,FALSE),"")</f>
        <v/>
      </c>
    </row>
    <row r="695" spans="1:21" ht="15.75" thickBot="1" x14ac:dyDescent="0.3">
      <c r="A695" s="121" t="str">
        <f>IF($R695="x2","",IF($R695="x1",IF(OR($K695=Basisblatt!$A$84,$P695="ja"),"ja","nein"),"N/A"))</f>
        <v/>
      </c>
      <c r="B695" s="40"/>
      <c r="C695" s="82"/>
      <c r="D695" s="81"/>
      <c r="E695" s="81"/>
      <c r="F695" s="81"/>
      <c r="G695" s="81"/>
      <c r="H695" s="81"/>
      <c r="I695" s="92"/>
      <c r="J695" s="40"/>
      <c r="K695" s="49" t="s">
        <v>86</v>
      </c>
      <c r="L695" s="81"/>
      <c r="M695" s="81"/>
      <c r="N695" s="83"/>
      <c r="O695" s="40"/>
      <c r="P695" s="106" t="str">
        <f>IF(AND($R695="x1",$K695=Basisblatt!$A$85),IF(OR($L695=Basisblatt!$A$38,AND('Modernisierung 3.2.4'!$M695&lt;&gt;"",'Modernisierung 3.2.4'!$M695&lt;='Modernisierung 3.2.4'!$U695),'Modernisierung 3.2.4'!$N695=Basisblatt!$A723)=TRUE,"ja","nein"),"")</f>
        <v/>
      </c>
      <c r="Q695" s="157"/>
      <c r="R695" s="102" t="str">
        <f t="shared" si="10"/>
        <v>x2</v>
      </c>
      <c r="S695" s="53"/>
      <c r="T695" s="40"/>
      <c r="U695" s="139" t="str">
        <f>IF(AND($R695="x1",$K695=Basisblatt!$A$85),VLOOKUP('EMob_Segmente 3.2.5_3.2.6'!$F695,Basisblatt!$A$2:$B$5,2,FALSE),"")</f>
        <v/>
      </c>
    </row>
    <row r="696" spans="1:21" ht="15.75" thickBot="1" x14ac:dyDescent="0.3">
      <c r="A696" s="121" t="str">
        <f>IF($R696="x2","",IF($R696="x1",IF(OR($K696=Basisblatt!$A$84,$P696="ja"),"ja","nein"),"N/A"))</f>
        <v/>
      </c>
      <c r="B696" s="40"/>
      <c r="C696" s="82"/>
      <c r="D696" s="81"/>
      <c r="E696" s="81"/>
      <c r="F696" s="81"/>
      <c r="G696" s="81"/>
      <c r="H696" s="81"/>
      <c r="I696" s="92"/>
      <c r="J696" s="40"/>
      <c r="K696" s="49" t="s">
        <v>86</v>
      </c>
      <c r="L696" s="81"/>
      <c r="M696" s="81"/>
      <c r="N696" s="83"/>
      <c r="O696" s="40"/>
      <c r="P696" s="106" t="str">
        <f>IF(AND($R696="x1",$K696=Basisblatt!$A$85),IF(OR($L696=Basisblatt!$A$38,AND('Modernisierung 3.2.4'!$M696&lt;&gt;"",'Modernisierung 3.2.4'!$M696&lt;='Modernisierung 3.2.4'!$U696),'Modernisierung 3.2.4'!$N696=Basisblatt!$A724)=TRUE,"ja","nein"),"")</f>
        <v/>
      </c>
      <c r="Q696" s="157"/>
      <c r="R696" s="102" t="str">
        <f t="shared" si="10"/>
        <v>x2</v>
      </c>
      <c r="S696" s="53"/>
      <c r="T696" s="40"/>
      <c r="U696" s="139" t="str">
        <f>IF(AND($R696="x1",$K696=Basisblatt!$A$85),VLOOKUP('EMob_Segmente 3.2.5_3.2.6'!$F696,Basisblatt!$A$2:$B$5,2,FALSE),"")</f>
        <v/>
      </c>
    </row>
    <row r="697" spans="1:21" ht="15.75" thickBot="1" x14ac:dyDescent="0.3">
      <c r="A697" s="121" t="str">
        <f>IF($R697="x2","",IF($R697="x1",IF(OR($K697=Basisblatt!$A$84,$P697="ja"),"ja","nein"),"N/A"))</f>
        <v/>
      </c>
      <c r="B697" s="40"/>
      <c r="C697" s="82"/>
      <c r="D697" s="81"/>
      <c r="E697" s="81"/>
      <c r="F697" s="81"/>
      <c r="G697" s="81"/>
      <c r="H697" s="81"/>
      <c r="I697" s="92"/>
      <c r="J697" s="40"/>
      <c r="K697" s="49" t="s">
        <v>86</v>
      </c>
      <c r="L697" s="81"/>
      <c r="M697" s="81"/>
      <c r="N697" s="83"/>
      <c r="O697" s="40"/>
      <c r="P697" s="106" t="str">
        <f>IF(AND($R697="x1",$K697=Basisblatt!$A$85),IF(OR($L697=Basisblatt!$A$38,AND('Modernisierung 3.2.4'!$M697&lt;&gt;"",'Modernisierung 3.2.4'!$M697&lt;='Modernisierung 3.2.4'!$U697),'Modernisierung 3.2.4'!$N697=Basisblatt!$A725)=TRUE,"ja","nein"),"")</f>
        <v/>
      </c>
      <c r="Q697" s="157"/>
      <c r="R697" s="102" t="str">
        <f t="shared" si="10"/>
        <v>x2</v>
      </c>
      <c r="S697" s="53"/>
      <c r="T697" s="40"/>
      <c r="U697" s="139" t="str">
        <f>IF(AND($R697="x1",$K697=Basisblatt!$A$85),VLOOKUP('EMob_Segmente 3.2.5_3.2.6'!$F697,Basisblatt!$A$2:$B$5,2,FALSE),"")</f>
        <v/>
      </c>
    </row>
    <row r="698" spans="1:21" ht="15.75" thickBot="1" x14ac:dyDescent="0.3">
      <c r="A698" s="121" t="str">
        <f>IF($R698="x2","",IF($R698="x1",IF(OR($K698=Basisblatt!$A$84,$P698="ja"),"ja","nein"),"N/A"))</f>
        <v/>
      </c>
      <c r="B698" s="40"/>
      <c r="C698" s="82"/>
      <c r="D698" s="81"/>
      <c r="E698" s="81"/>
      <c r="F698" s="81"/>
      <c r="G698" s="81"/>
      <c r="H698" s="81"/>
      <c r="I698" s="92"/>
      <c r="J698" s="40"/>
      <c r="K698" s="49" t="s">
        <v>86</v>
      </c>
      <c r="L698" s="81"/>
      <c r="M698" s="81"/>
      <c r="N698" s="83"/>
      <c r="O698" s="40"/>
      <c r="P698" s="106" t="str">
        <f>IF(AND($R698="x1",$K698=Basisblatt!$A$85),IF(OR($L698=Basisblatt!$A$38,AND('Modernisierung 3.2.4'!$M698&lt;&gt;"",'Modernisierung 3.2.4'!$M698&lt;='Modernisierung 3.2.4'!$U698),'Modernisierung 3.2.4'!$N698=Basisblatt!$A726)=TRUE,"ja","nein"),"")</f>
        <v/>
      </c>
      <c r="Q698" s="157"/>
      <c r="R698" s="102" t="str">
        <f t="shared" si="10"/>
        <v>x2</v>
      </c>
      <c r="S698" s="53"/>
      <c r="T698" s="40"/>
      <c r="U698" s="139" t="str">
        <f>IF(AND($R698="x1",$K698=Basisblatt!$A$85),VLOOKUP('EMob_Segmente 3.2.5_3.2.6'!$F698,Basisblatt!$A$2:$B$5,2,FALSE),"")</f>
        <v/>
      </c>
    </row>
    <row r="699" spans="1:21" ht="15.75" thickBot="1" x14ac:dyDescent="0.3">
      <c r="A699" s="121" t="str">
        <f>IF($R699="x2","",IF($R699="x1",IF(OR($K699=Basisblatt!$A$84,$P699="ja"),"ja","nein"),"N/A"))</f>
        <v/>
      </c>
      <c r="B699" s="40"/>
      <c r="C699" s="82"/>
      <c r="D699" s="81"/>
      <c r="E699" s="81"/>
      <c r="F699" s="81"/>
      <c r="G699" s="81"/>
      <c r="H699" s="81"/>
      <c r="I699" s="92"/>
      <c r="J699" s="40"/>
      <c r="K699" s="49" t="s">
        <v>86</v>
      </c>
      <c r="L699" s="81"/>
      <c r="M699" s="81"/>
      <c r="N699" s="83"/>
      <c r="O699" s="40"/>
      <c r="P699" s="106" t="str">
        <f>IF(AND($R699="x1",$K699=Basisblatt!$A$85),IF(OR($L699=Basisblatt!$A$38,AND('Modernisierung 3.2.4'!$M699&lt;&gt;"",'Modernisierung 3.2.4'!$M699&lt;='Modernisierung 3.2.4'!$U699),'Modernisierung 3.2.4'!$N699=Basisblatt!$A727)=TRUE,"ja","nein"),"")</f>
        <v/>
      </c>
      <c r="Q699" s="157"/>
      <c r="R699" s="102" t="str">
        <f t="shared" si="10"/>
        <v>x2</v>
      </c>
      <c r="S699" s="53"/>
      <c r="T699" s="40"/>
      <c r="U699" s="139" t="str">
        <f>IF(AND($R699="x1",$K699=Basisblatt!$A$85),VLOOKUP('EMob_Segmente 3.2.5_3.2.6'!$F699,Basisblatt!$A$2:$B$5,2,FALSE),"")</f>
        <v/>
      </c>
    </row>
    <row r="700" spans="1:21" ht="15.75" thickBot="1" x14ac:dyDescent="0.3">
      <c r="A700" s="121" t="str">
        <f>IF($R700="x2","",IF($R700="x1",IF(OR($K700=Basisblatt!$A$84,$P700="ja"),"ja","nein"),"N/A"))</f>
        <v/>
      </c>
      <c r="B700" s="40"/>
      <c r="C700" s="82"/>
      <c r="D700" s="81"/>
      <c r="E700" s="81"/>
      <c r="F700" s="81"/>
      <c r="G700" s="81"/>
      <c r="H700" s="81"/>
      <c r="I700" s="92"/>
      <c r="J700" s="40"/>
      <c r="K700" s="49" t="s">
        <v>86</v>
      </c>
      <c r="L700" s="81"/>
      <c r="M700" s="81"/>
      <c r="N700" s="83"/>
      <c r="O700" s="40"/>
      <c r="P700" s="106" t="str">
        <f>IF(AND($R700="x1",$K700=Basisblatt!$A$85),IF(OR($L700=Basisblatt!$A$38,AND('Modernisierung 3.2.4'!$M700&lt;&gt;"",'Modernisierung 3.2.4'!$M700&lt;='Modernisierung 3.2.4'!$U700),'Modernisierung 3.2.4'!$N700=Basisblatt!$A728)=TRUE,"ja","nein"),"")</f>
        <v/>
      </c>
      <c r="Q700" s="157"/>
      <c r="R700" s="102" t="str">
        <f t="shared" si="10"/>
        <v>x2</v>
      </c>
      <c r="S700" s="53"/>
      <c r="T700" s="40"/>
      <c r="U700" s="139" t="str">
        <f>IF(AND($R700="x1",$K700=Basisblatt!$A$85),VLOOKUP('EMob_Segmente 3.2.5_3.2.6'!$F700,Basisblatt!$A$2:$B$5,2,FALSE),"")</f>
        <v/>
      </c>
    </row>
    <row r="701" spans="1:21" ht="15.75" thickBot="1" x14ac:dyDescent="0.3">
      <c r="A701" s="121" t="str">
        <f>IF($R701="x2","",IF($R701="x1",IF(OR($K701=Basisblatt!$A$84,$P701="ja"),"ja","nein"),"N/A"))</f>
        <v/>
      </c>
      <c r="B701" s="40"/>
      <c r="C701" s="82"/>
      <c r="D701" s="81"/>
      <c r="E701" s="81"/>
      <c r="F701" s="81"/>
      <c r="G701" s="81"/>
      <c r="H701" s="81"/>
      <c r="I701" s="92"/>
      <c r="J701" s="40"/>
      <c r="K701" s="49" t="s">
        <v>86</v>
      </c>
      <c r="L701" s="81"/>
      <c r="M701" s="81"/>
      <c r="N701" s="83"/>
      <c r="O701" s="40"/>
      <c r="P701" s="106" t="str">
        <f>IF(AND($R701="x1",$K701=Basisblatt!$A$85),IF(OR($L701=Basisblatt!$A$38,AND('Modernisierung 3.2.4'!$M701&lt;&gt;"",'Modernisierung 3.2.4'!$M701&lt;='Modernisierung 3.2.4'!$U701),'Modernisierung 3.2.4'!$N701=Basisblatt!$A729)=TRUE,"ja","nein"),"")</f>
        <v/>
      </c>
      <c r="Q701" s="157"/>
      <c r="R701" s="102" t="str">
        <f t="shared" si="10"/>
        <v>x2</v>
      </c>
      <c r="S701" s="53"/>
      <c r="T701" s="40"/>
      <c r="U701" s="139" t="str">
        <f>IF(AND($R701="x1",$K701=Basisblatt!$A$85),VLOOKUP('EMob_Segmente 3.2.5_3.2.6'!$F701,Basisblatt!$A$2:$B$5,2,FALSE),"")</f>
        <v/>
      </c>
    </row>
    <row r="702" spans="1:21" ht="15.75" thickBot="1" x14ac:dyDescent="0.3">
      <c r="A702" s="121" t="str">
        <f>IF($R702="x2","",IF($R702="x1",IF(OR($K702=Basisblatt!$A$84,$P702="ja"),"ja","nein"),"N/A"))</f>
        <v/>
      </c>
      <c r="B702" s="40"/>
      <c r="C702" s="82"/>
      <c r="D702" s="81"/>
      <c r="E702" s="81"/>
      <c r="F702" s="81"/>
      <c r="G702" s="81"/>
      <c r="H702" s="81"/>
      <c r="I702" s="92"/>
      <c r="J702" s="40"/>
      <c r="K702" s="49" t="s">
        <v>86</v>
      </c>
      <c r="L702" s="81"/>
      <c r="M702" s="81"/>
      <c r="N702" s="83"/>
      <c r="O702" s="40"/>
      <c r="P702" s="106" t="str">
        <f>IF(AND($R702="x1",$K702=Basisblatt!$A$85),IF(OR($L702=Basisblatt!$A$38,AND('Modernisierung 3.2.4'!$M702&lt;&gt;"",'Modernisierung 3.2.4'!$M702&lt;='Modernisierung 3.2.4'!$U702),'Modernisierung 3.2.4'!$N702=Basisblatt!$A730)=TRUE,"ja","nein"),"")</f>
        <v/>
      </c>
      <c r="Q702" s="157"/>
      <c r="R702" s="102" t="str">
        <f t="shared" si="10"/>
        <v>x2</v>
      </c>
      <c r="S702" s="53"/>
      <c r="T702" s="40"/>
      <c r="U702" s="139" t="str">
        <f>IF(AND($R702="x1",$K702=Basisblatt!$A$85),VLOOKUP('EMob_Segmente 3.2.5_3.2.6'!$F702,Basisblatt!$A$2:$B$5,2,FALSE),"")</f>
        <v/>
      </c>
    </row>
    <row r="703" spans="1:21" ht="15.75" thickBot="1" x14ac:dyDescent="0.3">
      <c r="A703" s="121" t="str">
        <f>IF($R703="x2","",IF($R703="x1",IF(OR($K703=Basisblatt!$A$84,$P703="ja"),"ja","nein"),"N/A"))</f>
        <v/>
      </c>
      <c r="B703" s="40"/>
      <c r="C703" s="82"/>
      <c r="D703" s="81"/>
      <c r="E703" s="81"/>
      <c r="F703" s="81"/>
      <c r="G703" s="81"/>
      <c r="H703" s="81"/>
      <c r="I703" s="92"/>
      <c r="J703" s="40"/>
      <c r="K703" s="49" t="s">
        <v>86</v>
      </c>
      <c r="L703" s="81"/>
      <c r="M703" s="81"/>
      <c r="N703" s="83"/>
      <c r="O703" s="40"/>
      <c r="P703" s="106" t="str">
        <f>IF(AND($R703="x1",$K703=Basisblatt!$A$85),IF(OR($L703=Basisblatt!$A$38,AND('Modernisierung 3.2.4'!$M703&lt;&gt;"",'Modernisierung 3.2.4'!$M703&lt;='Modernisierung 3.2.4'!$U703),'Modernisierung 3.2.4'!$N703=Basisblatt!$A731)=TRUE,"ja","nein"),"")</f>
        <v/>
      </c>
      <c r="Q703" s="157"/>
      <c r="R703" s="102" t="str">
        <f t="shared" si="10"/>
        <v>x2</v>
      </c>
      <c r="S703" s="53"/>
      <c r="T703" s="40"/>
      <c r="U703" s="139" t="str">
        <f>IF(AND($R703="x1",$K703=Basisblatt!$A$85),VLOOKUP('EMob_Segmente 3.2.5_3.2.6'!$F703,Basisblatt!$A$2:$B$5,2,FALSE),"")</f>
        <v/>
      </c>
    </row>
    <row r="704" spans="1:21" ht="15.75" thickBot="1" x14ac:dyDescent="0.3">
      <c r="A704" s="121" t="str">
        <f>IF($R704="x2","",IF($R704="x1",IF(OR($K704=Basisblatt!$A$84,$P704="ja"),"ja","nein"),"N/A"))</f>
        <v/>
      </c>
      <c r="B704" s="40"/>
      <c r="C704" s="82"/>
      <c r="D704" s="81"/>
      <c r="E704" s="81"/>
      <c r="F704" s="81"/>
      <c r="G704" s="81"/>
      <c r="H704" s="81"/>
      <c r="I704" s="92"/>
      <c r="J704" s="40"/>
      <c r="K704" s="49" t="s">
        <v>86</v>
      </c>
      <c r="L704" s="81"/>
      <c r="M704" s="81"/>
      <c r="N704" s="83"/>
      <c r="O704" s="40"/>
      <c r="P704" s="106" t="str">
        <f>IF(AND($R704="x1",$K704=Basisblatt!$A$85),IF(OR($L704=Basisblatt!$A$38,AND('Modernisierung 3.2.4'!$M704&lt;&gt;"",'Modernisierung 3.2.4'!$M704&lt;='Modernisierung 3.2.4'!$U704),'Modernisierung 3.2.4'!$N704=Basisblatt!$A732)=TRUE,"ja","nein"),"")</f>
        <v/>
      </c>
      <c r="Q704" s="157"/>
      <c r="R704" s="102" t="str">
        <f t="shared" si="10"/>
        <v>x2</v>
      </c>
      <c r="S704" s="53"/>
      <c r="T704" s="40"/>
      <c r="U704" s="139" t="str">
        <f>IF(AND($R704="x1",$K704=Basisblatt!$A$85),VLOOKUP('EMob_Segmente 3.2.5_3.2.6'!$F704,Basisblatt!$A$2:$B$5,2,FALSE),"")</f>
        <v/>
      </c>
    </row>
    <row r="705" spans="1:21" ht="15.75" thickBot="1" x14ac:dyDescent="0.3">
      <c r="A705" s="121" t="str">
        <f>IF($R705="x2","",IF($R705="x1",IF(OR($K705=Basisblatt!$A$84,$P705="ja"),"ja","nein"),"N/A"))</f>
        <v/>
      </c>
      <c r="B705" s="40"/>
      <c r="C705" s="82"/>
      <c r="D705" s="81"/>
      <c r="E705" s="81"/>
      <c r="F705" s="81"/>
      <c r="G705" s="81"/>
      <c r="H705" s="81"/>
      <c r="I705" s="92"/>
      <c r="J705" s="40"/>
      <c r="K705" s="49" t="s">
        <v>86</v>
      </c>
      <c r="L705" s="81"/>
      <c r="M705" s="81"/>
      <c r="N705" s="83"/>
      <c r="O705" s="40"/>
      <c r="P705" s="106" t="str">
        <f>IF(AND($R705="x1",$K705=Basisblatt!$A$85),IF(OR($L705=Basisblatt!$A$38,AND('Modernisierung 3.2.4'!$M705&lt;&gt;"",'Modernisierung 3.2.4'!$M705&lt;='Modernisierung 3.2.4'!$U705),'Modernisierung 3.2.4'!$N705=Basisblatt!$A733)=TRUE,"ja","nein"),"")</f>
        <v/>
      </c>
      <c r="Q705" s="157"/>
      <c r="R705" s="102" t="str">
        <f t="shared" si="10"/>
        <v>x2</v>
      </c>
      <c r="S705" s="53"/>
      <c r="T705" s="40"/>
      <c r="U705" s="139" t="str">
        <f>IF(AND($R705="x1",$K705=Basisblatt!$A$85),VLOOKUP('EMob_Segmente 3.2.5_3.2.6'!$F705,Basisblatt!$A$2:$B$5,2,FALSE),"")</f>
        <v/>
      </c>
    </row>
    <row r="706" spans="1:21" ht="15.75" thickBot="1" x14ac:dyDescent="0.3">
      <c r="A706" s="121" t="str">
        <f>IF($R706="x2","",IF($R706="x1",IF(OR($K706=Basisblatt!$A$84,$P706="ja"),"ja","nein"),"N/A"))</f>
        <v/>
      </c>
      <c r="B706" s="40"/>
      <c r="C706" s="82"/>
      <c r="D706" s="81"/>
      <c r="E706" s="81"/>
      <c r="F706" s="81"/>
      <c r="G706" s="81"/>
      <c r="H706" s="81"/>
      <c r="I706" s="92"/>
      <c r="J706" s="40"/>
      <c r="K706" s="49" t="s">
        <v>86</v>
      </c>
      <c r="L706" s="81"/>
      <c r="M706" s="81"/>
      <c r="N706" s="83"/>
      <c r="O706" s="40"/>
      <c r="P706" s="106" t="str">
        <f>IF(AND($R706="x1",$K706=Basisblatt!$A$85),IF(OR($L706=Basisblatt!$A$38,AND('Modernisierung 3.2.4'!$M706&lt;&gt;"",'Modernisierung 3.2.4'!$M706&lt;='Modernisierung 3.2.4'!$U706),'Modernisierung 3.2.4'!$N706=Basisblatt!$A734)=TRUE,"ja","nein"),"")</f>
        <v/>
      </c>
      <c r="Q706" s="157"/>
      <c r="R706" s="102" t="str">
        <f t="shared" si="10"/>
        <v>x2</v>
      </c>
      <c r="S706" s="53"/>
      <c r="T706" s="40"/>
      <c r="U706" s="139" t="str">
        <f>IF(AND($R706="x1",$K706=Basisblatt!$A$85),VLOOKUP('EMob_Segmente 3.2.5_3.2.6'!$F706,Basisblatt!$A$2:$B$5,2,FALSE),"")</f>
        <v/>
      </c>
    </row>
    <row r="707" spans="1:21" ht="15.75" thickBot="1" x14ac:dyDescent="0.3">
      <c r="A707" s="121" t="str">
        <f>IF($R707="x2","",IF($R707="x1",IF(OR($K707=Basisblatt!$A$84,$P707="ja"),"ja","nein"),"N/A"))</f>
        <v/>
      </c>
      <c r="B707" s="40"/>
      <c r="C707" s="82"/>
      <c r="D707" s="81"/>
      <c r="E707" s="81"/>
      <c r="F707" s="81"/>
      <c r="G707" s="81"/>
      <c r="H707" s="81"/>
      <c r="I707" s="92"/>
      <c r="J707" s="40"/>
      <c r="K707" s="49" t="s">
        <v>86</v>
      </c>
      <c r="L707" s="81"/>
      <c r="M707" s="81"/>
      <c r="N707" s="83"/>
      <c r="O707" s="40"/>
      <c r="P707" s="106" t="str">
        <f>IF(AND($R707="x1",$K707=Basisblatt!$A$85),IF(OR($L707=Basisblatt!$A$38,AND('Modernisierung 3.2.4'!$M707&lt;&gt;"",'Modernisierung 3.2.4'!$M707&lt;='Modernisierung 3.2.4'!$U707),'Modernisierung 3.2.4'!$N707=Basisblatt!$A735)=TRUE,"ja","nein"),"")</f>
        <v/>
      </c>
      <c r="Q707" s="157"/>
      <c r="R707" s="102" t="str">
        <f t="shared" si="10"/>
        <v>x2</v>
      </c>
      <c r="S707" s="53"/>
      <c r="T707" s="40"/>
      <c r="U707" s="139" t="str">
        <f>IF(AND($R707="x1",$K707=Basisblatt!$A$85),VLOOKUP('EMob_Segmente 3.2.5_3.2.6'!$F707,Basisblatt!$A$2:$B$5,2,FALSE),"")</f>
        <v/>
      </c>
    </row>
    <row r="708" spans="1:21" ht="15.75" thickBot="1" x14ac:dyDescent="0.3">
      <c r="A708" s="121" t="str">
        <f>IF($R708="x2","",IF($R708="x1",IF(OR($K708=Basisblatt!$A$84,$P708="ja"),"ja","nein"),"N/A"))</f>
        <v/>
      </c>
      <c r="B708" s="40"/>
      <c r="C708" s="82"/>
      <c r="D708" s="81"/>
      <c r="E708" s="81"/>
      <c r="F708" s="81"/>
      <c r="G708" s="81"/>
      <c r="H708" s="81"/>
      <c r="I708" s="92"/>
      <c r="J708" s="40"/>
      <c r="K708" s="49" t="s">
        <v>86</v>
      </c>
      <c r="L708" s="81"/>
      <c r="M708" s="81"/>
      <c r="N708" s="83"/>
      <c r="O708" s="40"/>
      <c r="P708" s="106" t="str">
        <f>IF(AND($R708="x1",$K708=Basisblatt!$A$85),IF(OR($L708=Basisblatt!$A$38,AND('Modernisierung 3.2.4'!$M708&lt;&gt;"",'Modernisierung 3.2.4'!$M708&lt;='Modernisierung 3.2.4'!$U708),'Modernisierung 3.2.4'!$N708=Basisblatt!$A736)=TRUE,"ja","nein"),"")</f>
        <v/>
      </c>
      <c r="Q708" s="157"/>
      <c r="R708" s="102" t="str">
        <f t="shared" si="10"/>
        <v>x2</v>
      </c>
      <c r="S708" s="53"/>
      <c r="T708" s="40"/>
      <c r="U708" s="139" t="str">
        <f>IF(AND($R708="x1",$K708=Basisblatt!$A$85),VLOOKUP('EMob_Segmente 3.2.5_3.2.6'!$F708,Basisblatt!$A$2:$B$5,2,FALSE),"")</f>
        <v/>
      </c>
    </row>
    <row r="709" spans="1:21" ht="15.75" thickBot="1" x14ac:dyDescent="0.3">
      <c r="A709" s="121" t="str">
        <f>IF($R709="x2","",IF($R709="x1",IF(OR($K709=Basisblatt!$A$84,$P709="ja"),"ja","nein"),"N/A"))</f>
        <v/>
      </c>
      <c r="B709" s="40"/>
      <c r="C709" s="82"/>
      <c r="D709" s="81"/>
      <c r="E709" s="81"/>
      <c r="F709" s="81"/>
      <c r="G709" s="81"/>
      <c r="H709" s="81"/>
      <c r="I709" s="92"/>
      <c r="J709" s="40"/>
      <c r="K709" s="49" t="s">
        <v>86</v>
      </c>
      <c r="L709" s="81"/>
      <c r="M709" s="81"/>
      <c r="N709" s="83"/>
      <c r="O709" s="40"/>
      <c r="P709" s="106" t="str">
        <f>IF(AND($R709="x1",$K709=Basisblatt!$A$85),IF(OR($L709=Basisblatt!$A$38,AND('Modernisierung 3.2.4'!$M709&lt;&gt;"",'Modernisierung 3.2.4'!$M709&lt;='Modernisierung 3.2.4'!$U709),'Modernisierung 3.2.4'!$N709=Basisblatt!$A737)=TRUE,"ja","nein"),"")</f>
        <v/>
      </c>
      <c r="Q709" s="157"/>
      <c r="R709" s="102" t="str">
        <f t="shared" si="10"/>
        <v>x2</v>
      </c>
      <c r="S709" s="53"/>
      <c r="T709" s="40"/>
      <c r="U709" s="139" t="str">
        <f>IF(AND($R709="x1",$K709=Basisblatt!$A$85),VLOOKUP('EMob_Segmente 3.2.5_3.2.6'!$F709,Basisblatt!$A$2:$B$5,2,FALSE),"")</f>
        <v/>
      </c>
    </row>
    <row r="710" spans="1:21" ht="15.75" thickBot="1" x14ac:dyDescent="0.3">
      <c r="A710" s="121" t="str">
        <f>IF($R710="x2","",IF($R710="x1",IF(OR($K710=Basisblatt!$A$84,$P710="ja"),"ja","nein"),"N/A"))</f>
        <v/>
      </c>
      <c r="B710" s="40"/>
      <c r="C710" s="82"/>
      <c r="D710" s="81"/>
      <c r="E710" s="81"/>
      <c r="F710" s="81"/>
      <c r="G710" s="81"/>
      <c r="H710" s="81"/>
      <c r="I710" s="92"/>
      <c r="J710" s="40"/>
      <c r="K710" s="49" t="s">
        <v>86</v>
      </c>
      <c r="L710" s="81"/>
      <c r="M710" s="81"/>
      <c r="N710" s="83"/>
      <c r="O710" s="40"/>
      <c r="P710" s="106" t="str">
        <f>IF(AND($R710="x1",$K710=Basisblatt!$A$85),IF(OR($L710=Basisblatt!$A$38,AND('Modernisierung 3.2.4'!$M710&lt;&gt;"",'Modernisierung 3.2.4'!$M710&lt;='Modernisierung 3.2.4'!$U710),'Modernisierung 3.2.4'!$N710=Basisblatt!$A738)=TRUE,"ja","nein"),"")</f>
        <v/>
      </c>
      <c r="Q710" s="157"/>
      <c r="R710" s="102" t="str">
        <f t="shared" si="10"/>
        <v>x2</v>
      </c>
      <c r="S710" s="53"/>
      <c r="T710" s="40"/>
      <c r="U710" s="139" t="str">
        <f>IF(AND($R710="x1",$K710=Basisblatt!$A$85),VLOOKUP('EMob_Segmente 3.2.5_3.2.6'!$F710,Basisblatt!$A$2:$B$5,2,FALSE),"")</f>
        <v/>
      </c>
    </row>
    <row r="711" spans="1:21" ht="15.75" thickBot="1" x14ac:dyDescent="0.3">
      <c r="A711" s="121" t="str">
        <f>IF($R711="x2","",IF($R711="x1",IF(OR($K711=Basisblatt!$A$84,$P711="ja"),"ja","nein"),"N/A"))</f>
        <v/>
      </c>
      <c r="B711" s="40"/>
      <c r="C711" s="82"/>
      <c r="D711" s="81"/>
      <c r="E711" s="81"/>
      <c r="F711" s="81"/>
      <c r="G711" s="81"/>
      <c r="H711" s="81"/>
      <c r="I711" s="92"/>
      <c r="J711" s="40"/>
      <c r="K711" s="49" t="s">
        <v>86</v>
      </c>
      <c r="L711" s="81"/>
      <c r="M711" s="81"/>
      <c r="N711" s="83"/>
      <c r="O711" s="40"/>
      <c r="P711" s="106" t="str">
        <f>IF(AND($R711="x1",$K711=Basisblatt!$A$85),IF(OR($L711=Basisblatt!$A$38,AND('Modernisierung 3.2.4'!$M711&lt;&gt;"",'Modernisierung 3.2.4'!$M711&lt;='Modernisierung 3.2.4'!$U711),'Modernisierung 3.2.4'!$N711=Basisblatt!$A739)=TRUE,"ja","nein"),"")</f>
        <v/>
      </c>
      <c r="Q711" s="157"/>
      <c r="R711" s="102" t="str">
        <f t="shared" si="10"/>
        <v>x2</v>
      </c>
      <c r="S711" s="53"/>
      <c r="T711" s="40"/>
      <c r="U711" s="139" t="str">
        <f>IF(AND($R711="x1",$K711=Basisblatt!$A$85),VLOOKUP('EMob_Segmente 3.2.5_3.2.6'!$F711,Basisblatt!$A$2:$B$5,2,FALSE),"")</f>
        <v/>
      </c>
    </row>
    <row r="712" spans="1:21" ht="15.75" thickBot="1" x14ac:dyDescent="0.3">
      <c r="A712" s="121" t="str">
        <f>IF($R712="x2","",IF($R712="x1",IF(OR($K712=Basisblatt!$A$84,$P712="ja"),"ja","nein"),"N/A"))</f>
        <v/>
      </c>
      <c r="B712" s="40"/>
      <c r="C712" s="82"/>
      <c r="D712" s="81"/>
      <c r="E712" s="81"/>
      <c r="F712" s="81"/>
      <c r="G712" s="81"/>
      <c r="H712" s="81"/>
      <c r="I712" s="92"/>
      <c r="J712" s="40"/>
      <c r="K712" s="49" t="s">
        <v>86</v>
      </c>
      <c r="L712" s="81"/>
      <c r="M712" s="81"/>
      <c r="N712" s="83"/>
      <c r="O712" s="40"/>
      <c r="P712" s="106" t="str">
        <f>IF(AND($R712="x1",$K712=Basisblatt!$A$85),IF(OR($L712=Basisblatt!$A$38,AND('Modernisierung 3.2.4'!$M712&lt;&gt;"",'Modernisierung 3.2.4'!$M712&lt;='Modernisierung 3.2.4'!$U712),'Modernisierung 3.2.4'!$N712=Basisblatt!$A740)=TRUE,"ja","nein"),"")</f>
        <v/>
      </c>
      <c r="Q712" s="157"/>
      <c r="R712" s="102" t="str">
        <f t="shared" si="10"/>
        <v>x2</v>
      </c>
      <c r="S712" s="53"/>
      <c r="T712" s="40"/>
      <c r="U712" s="139" t="str">
        <f>IF(AND($R712="x1",$K712=Basisblatt!$A$85),VLOOKUP('EMob_Segmente 3.2.5_3.2.6'!$F712,Basisblatt!$A$2:$B$5,2,FALSE),"")</f>
        <v/>
      </c>
    </row>
    <row r="713" spans="1:21" ht="15.75" thickBot="1" x14ac:dyDescent="0.3">
      <c r="A713" s="121" t="str">
        <f>IF($R713="x2","",IF($R713="x1",IF(OR($K713=Basisblatt!$A$84,$P713="ja"),"ja","nein"),"N/A"))</f>
        <v/>
      </c>
      <c r="B713" s="40"/>
      <c r="C713" s="82"/>
      <c r="D713" s="81"/>
      <c r="E713" s="81"/>
      <c r="F713" s="81"/>
      <c r="G713" s="81"/>
      <c r="H713" s="81"/>
      <c r="I713" s="92"/>
      <c r="J713" s="40"/>
      <c r="K713" s="49" t="s">
        <v>86</v>
      </c>
      <c r="L713" s="81"/>
      <c r="M713" s="81"/>
      <c r="N713" s="83"/>
      <c r="O713" s="40"/>
      <c r="P713" s="106" t="str">
        <f>IF(AND($R713="x1",$K713=Basisblatt!$A$85),IF(OR($L713=Basisblatt!$A$38,AND('Modernisierung 3.2.4'!$M713&lt;&gt;"",'Modernisierung 3.2.4'!$M713&lt;='Modernisierung 3.2.4'!$U713),'Modernisierung 3.2.4'!$N713=Basisblatt!$A741)=TRUE,"ja","nein"),"")</f>
        <v/>
      </c>
      <c r="Q713" s="157"/>
      <c r="R713" s="102" t="str">
        <f t="shared" si="10"/>
        <v>x2</v>
      </c>
      <c r="S713" s="53"/>
      <c r="T713" s="40"/>
      <c r="U713" s="139" t="str">
        <f>IF(AND($R713="x1",$K713=Basisblatt!$A$85),VLOOKUP('EMob_Segmente 3.2.5_3.2.6'!$F713,Basisblatt!$A$2:$B$5,2,FALSE),"")</f>
        <v/>
      </c>
    </row>
    <row r="714" spans="1:21" ht="15.75" thickBot="1" x14ac:dyDescent="0.3">
      <c r="A714" s="121" t="str">
        <f>IF($R714="x2","",IF($R714="x1",IF(OR($K714=Basisblatt!$A$84,$P714="ja"),"ja","nein"),"N/A"))</f>
        <v/>
      </c>
      <c r="B714" s="40"/>
      <c r="C714" s="82"/>
      <c r="D714" s="81"/>
      <c r="E714" s="81"/>
      <c r="F714" s="81"/>
      <c r="G714" s="81"/>
      <c r="H714" s="81"/>
      <c r="I714" s="92"/>
      <c r="J714" s="40"/>
      <c r="K714" s="49" t="s">
        <v>86</v>
      </c>
      <c r="L714" s="81"/>
      <c r="M714" s="81"/>
      <c r="N714" s="83"/>
      <c r="O714" s="40"/>
      <c r="P714" s="106" t="str">
        <f>IF(AND($R714="x1",$K714=Basisblatt!$A$85),IF(OR($L714=Basisblatt!$A$38,AND('Modernisierung 3.2.4'!$M714&lt;&gt;"",'Modernisierung 3.2.4'!$M714&lt;='Modernisierung 3.2.4'!$U714),'Modernisierung 3.2.4'!$N714=Basisblatt!$A742)=TRUE,"ja","nein"),"")</f>
        <v/>
      </c>
      <c r="Q714" s="157"/>
      <c r="R714" s="102" t="str">
        <f t="shared" si="10"/>
        <v>x2</v>
      </c>
      <c r="S714" s="53"/>
      <c r="T714" s="40"/>
      <c r="U714" s="139" t="str">
        <f>IF(AND($R714="x1",$K714=Basisblatt!$A$85),VLOOKUP('EMob_Segmente 3.2.5_3.2.6'!$F714,Basisblatt!$A$2:$B$5,2,FALSE),"")</f>
        <v/>
      </c>
    </row>
    <row r="715" spans="1:21" ht="15.75" thickBot="1" x14ac:dyDescent="0.3">
      <c r="A715" s="121" t="str">
        <f>IF($R715="x2","",IF($R715="x1",IF(OR($K715=Basisblatt!$A$84,$P715="ja"),"ja","nein"),"N/A"))</f>
        <v/>
      </c>
      <c r="B715" s="40"/>
      <c r="C715" s="82"/>
      <c r="D715" s="81"/>
      <c r="E715" s="81"/>
      <c r="F715" s="81"/>
      <c r="G715" s="81"/>
      <c r="H715" s="81"/>
      <c r="I715" s="92"/>
      <c r="J715" s="40"/>
      <c r="K715" s="49" t="s">
        <v>86</v>
      </c>
      <c r="L715" s="81"/>
      <c r="M715" s="81"/>
      <c r="N715" s="83"/>
      <c r="O715" s="40"/>
      <c r="P715" s="106" t="str">
        <f>IF(AND($R715="x1",$K715=Basisblatt!$A$85),IF(OR($L715=Basisblatt!$A$38,AND('Modernisierung 3.2.4'!$M715&lt;&gt;"",'Modernisierung 3.2.4'!$M715&lt;='Modernisierung 3.2.4'!$U715),'Modernisierung 3.2.4'!$N715=Basisblatt!$A743)=TRUE,"ja","nein"),"")</f>
        <v/>
      </c>
      <c r="Q715" s="157"/>
      <c r="R715" s="102" t="str">
        <f t="shared" si="10"/>
        <v>x2</v>
      </c>
      <c r="S715" s="53"/>
      <c r="T715" s="40"/>
      <c r="U715" s="139" t="str">
        <f>IF(AND($R715="x1",$K715=Basisblatt!$A$85),VLOOKUP('EMob_Segmente 3.2.5_3.2.6'!$F715,Basisblatt!$A$2:$B$5,2,FALSE),"")</f>
        <v/>
      </c>
    </row>
    <row r="716" spans="1:21" ht="15.75" thickBot="1" x14ac:dyDescent="0.3">
      <c r="A716" s="121" t="str">
        <f>IF($R716="x2","",IF($R716="x1",IF(OR($K716=Basisblatt!$A$84,$P716="ja"),"ja","nein"),"N/A"))</f>
        <v/>
      </c>
      <c r="B716" s="40"/>
      <c r="C716" s="82"/>
      <c r="D716" s="81"/>
      <c r="E716" s="81"/>
      <c r="F716" s="81"/>
      <c r="G716" s="81"/>
      <c r="H716" s="81"/>
      <c r="I716" s="92"/>
      <c r="J716" s="40"/>
      <c r="K716" s="49" t="s">
        <v>86</v>
      </c>
      <c r="L716" s="81"/>
      <c r="M716" s="81"/>
      <c r="N716" s="83"/>
      <c r="O716" s="40"/>
      <c r="P716" s="106" t="str">
        <f>IF(AND($R716="x1",$K716=Basisblatt!$A$85),IF(OR($L716=Basisblatt!$A$38,AND('Modernisierung 3.2.4'!$M716&lt;&gt;"",'Modernisierung 3.2.4'!$M716&lt;='Modernisierung 3.2.4'!$U716),'Modernisierung 3.2.4'!$N716=Basisblatt!$A744)=TRUE,"ja","nein"),"")</f>
        <v/>
      </c>
      <c r="Q716" s="157"/>
      <c r="R716" s="102" t="str">
        <f t="shared" si="10"/>
        <v>x2</v>
      </c>
      <c r="S716" s="53"/>
      <c r="T716" s="40"/>
      <c r="U716" s="139" t="str">
        <f>IF(AND($R716="x1",$K716=Basisblatt!$A$85),VLOOKUP('EMob_Segmente 3.2.5_3.2.6'!$F716,Basisblatt!$A$2:$B$5,2,FALSE),"")</f>
        <v/>
      </c>
    </row>
    <row r="717" spans="1:21" ht="15.75" thickBot="1" x14ac:dyDescent="0.3">
      <c r="A717" s="121" t="str">
        <f>IF($R717="x2","",IF($R717="x1",IF(OR($K717=Basisblatt!$A$84,$P717="ja"),"ja","nein"),"N/A"))</f>
        <v/>
      </c>
      <c r="B717" s="40"/>
      <c r="C717" s="82"/>
      <c r="D717" s="81"/>
      <c r="E717" s="81"/>
      <c r="F717" s="81"/>
      <c r="G717" s="81"/>
      <c r="H717" s="81"/>
      <c r="I717" s="92"/>
      <c r="J717" s="40"/>
      <c r="K717" s="49" t="s">
        <v>86</v>
      </c>
      <c r="L717" s="81"/>
      <c r="M717" s="81"/>
      <c r="N717" s="83"/>
      <c r="O717" s="40"/>
      <c r="P717" s="106" t="str">
        <f>IF(AND($R717="x1",$K717=Basisblatt!$A$85),IF(OR($L717=Basisblatt!$A$38,AND('Modernisierung 3.2.4'!$M717&lt;&gt;"",'Modernisierung 3.2.4'!$M717&lt;='Modernisierung 3.2.4'!$U717),'Modernisierung 3.2.4'!$N717=Basisblatt!$A745)=TRUE,"ja","nein"),"")</f>
        <v/>
      </c>
      <c r="Q717" s="157"/>
      <c r="R717" s="102" t="str">
        <f t="shared" si="10"/>
        <v>x2</v>
      </c>
      <c r="S717" s="53"/>
      <c r="T717" s="40"/>
      <c r="U717" s="139" t="str">
        <f>IF(AND($R717="x1",$K717=Basisblatt!$A$85),VLOOKUP('EMob_Segmente 3.2.5_3.2.6'!$F717,Basisblatt!$A$2:$B$5,2,FALSE),"")</f>
        <v/>
      </c>
    </row>
    <row r="718" spans="1:21" ht="15.75" thickBot="1" x14ac:dyDescent="0.3">
      <c r="A718" s="121" t="str">
        <f>IF($R718="x2","",IF($R718="x1",IF(OR($K718=Basisblatt!$A$84,$P718="ja"),"ja","nein"),"N/A"))</f>
        <v/>
      </c>
      <c r="B718" s="40"/>
      <c r="C718" s="82"/>
      <c r="D718" s="81"/>
      <c r="E718" s="81"/>
      <c r="F718" s="81"/>
      <c r="G718" s="81"/>
      <c r="H718" s="81"/>
      <c r="I718" s="92"/>
      <c r="J718" s="40"/>
      <c r="K718" s="49" t="s">
        <v>86</v>
      </c>
      <c r="L718" s="81"/>
      <c r="M718" s="81"/>
      <c r="N718" s="83"/>
      <c r="O718" s="40"/>
      <c r="P718" s="106" t="str">
        <f>IF(AND($R718="x1",$K718=Basisblatt!$A$85),IF(OR($L718=Basisblatt!$A$38,AND('Modernisierung 3.2.4'!$M718&lt;&gt;"",'Modernisierung 3.2.4'!$M718&lt;='Modernisierung 3.2.4'!$U718),'Modernisierung 3.2.4'!$N718=Basisblatt!$A746)=TRUE,"ja","nein"),"")</f>
        <v/>
      </c>
      <c r="Q718" s="157"/>
      <c r="R718" s="102" t="str">
        <f t="shared" si="10"/>
        <v>x2</v>
      </c>
      <c r="S718" s="53"/>
      <c r="T718" s="40"/>
      <c r="U718" s="139" t="str">
        <f>IF(AND($R718="x1",$K718=Basisblatt!$A$85),VLOOKUP('EMob_Segmente 3.2.5_3.2.6'!$F718,Basisblatt!$A$2:$B$5,2,FALSE),"")</f>
        <v/>
      </c>
    </row>
    <row r="719" spans="1:21" ht="15.75" thickBot="1" x14ac:dyDescent="0.3">
      <c r="A719" s="121" t="str">
        <f>IF($R719="x2","",IF($R719="x1",IF(OR($K719=Basisblatt!$A$84,$P719="ja"),"ja","nein"),"N/A"))</f>
        <v/>
      </c>
      <c r="B719" s="40"/>
      <c r="C719" s="84"/>
      <c r="D719" s="85"/>
      <c r="E719" s="85"/>
      <c r="F719" s="85"/>
      <c r="G719" s="85"/>
      <c r="H719" s="85"/>
      <c r="I719" s="92"/>
      <c r="J719" s="40"/>
      <c r="K719" s="49" t="s">
        <v>86</v>
      </c>
      <c r="L719" s="81"/>
      <c r="M719" s="81"/>
      <c r="N719" s="83"/>
      <c r="O719" s="40"/>
      <c r="P719" s="106" t="str">
        <f>IF(AND($R719="x1",$K719=Basisblatt!$A$85),IF(OR($L719=Basisblatt!$A$38,AND('Modernisierung 3.2.4'!$M719&lt;&gt;"",'Modernisierung 3.2.4'!$M719&lt;='Modernisierung 3.2.4'!$U719),'Modernisierung 3.2.4'!$N719=Basisblatt!$A747)=TRUE,"ja","nein"),"")</f>
        <v/>
      </c>
      <c r="Q719" s="157"/>
      <c r="R719" s="102" t="str">
        <f t="shared" si="10"/>
        <v>x2</v>
      </c>
      <c r="S719" s="53"/>
      <c r="T719" s="40"/>
      <c r="U719" s="139" t="str">
        <f>IF(AND($R719="x1",$K719=Basisblatt!$A$85),VLOOKUP('EMob_Segmente 3.2.5_3.2.6'!$F719,Basisblatt!$A$2:$B$5,2,FALSE),"")</f>
        <v/>
      </c>
    </row>
    <row r="720" spans="1:21" ht="15.75" thickBot="1" x14ac:dyDescent="0.3">
      <c r="A720" s="121" t="str">
        <f>IF($R720="x2","",IF($R720="x1",IF(OR($K720=Basisblatt!$A$84,$P720="ja"),"ja","nein"),"N/A"))</f>
        <v/>
      </c>
      <c r="B720" s="40"/>
      <c r="C720" s="84"/>
      <c r="D720" s="85"/>
      <c r="E720" s="85"/>
      <c r="F720" s="85"/>
      <c r="G720" s="85"/>
      <c r="H720" s="85"/>
      <c r="I720" s="92"/>
      <c r="J720" s="40"/>
      <c r="K720" s="49" t="s">
        <v>86</v>
      </c>
      <c r="L720" s="81"/>
      <c r="M720" s="81"/>
      <c r="N720" s="83"/>
      <c r="O720" s="40"/>
      <c r="P720" s="106" t="str">
        <f>IF(AND($R720="x1",$K720=Basisblatt!$A$85),IF(OR($L720=Basisblatt!$A$38,AND('Modernisierung 3.2.4'!$M720&lt;&gt;"",'Modernisierung 3.2.4'!$M720&lt;='Modernisierung 3.2.4'!$U720),'Modernisierung 3.2.4'!$N720=Basisblatt!$A748)=TRUE,"ja","nein"),"")</f>
        <v/>
      </c>
      <c r="Q720" s="157"/>
      <c r="R720" s="102" t="str">
        <f t="shared" si="10"/>
        <v>x2</v>
      </c>
      <c r="S720" s="53"/>
      <c r="T720" s="40"/>
      <c r="U720" s="139" t="str">
        <f>IF(AND($R720="x1",$K720=Basisblatt!$A$85),VLOOKUP('EMob_Segmente 3.2.5_3.2.6'!$F720,Basisblatt!$A$2:$B$5,2,FALSE),"")</f>
        <v/>
      </c>
    </row>
    <row r="721" spans="1:21" ht="15.75" thickBot="1" x14ac:dyDescent="0.3">
      <c r="A721" s="121" t="str">
        <f>IF($R721="x2","",IF($R721="x1",IF(OR($K721=Basisblatt!$A$84,$P721="ja"),"ja","nein"),"N/A"))</f>
        <v/>
      </c>
      <c r="B721" s="40"/>
      <c r="C721" s="84"/>
      <c r="D721" s="85"/>
      <c r="E721" s="85"/>
      <c r="F721" s="85"/>
      <c r="G721" s="85"/>
      <c r="H721" s="85"/>
      <c r="I721" s="92"/>
      <c r="J721" s="40"/>
      <c r="K721" s="49" t="s">
        <v>86</v>
      </c>
      <c r="L721" s="81"/>
      <c r="M721" s="81"/>
      <c r="N721" s="83"/>
      <c r="O721" s="40"/>
      <c r="P721" s="106" t="str">
        <f>IF(AND($R721="x1",$K721=Basisblatt!$A$85),IF(OR($L721=Basisblatt!$A$38,AND('Modernisierung 3.2.4'!$M721&lt;&gt;"",'Modernisierung 3.2.4'!$M721&lt;='Modernisierung 3.2.4'!$U721),'Modernisierung 3.2.4'!$N721=Basisblatt!$A749)=TRUE,"ja","nein"),"")</f>
        <v/>
      </c>
      <c r="Q721" s="157"/>
      <c r="R721" s="102" t="str">
        <f t="shared" ref="R721:R784" si="11">IF(COUNTA($C721:$I721)=7,"x1",IF(COUNTA($C721:$I721)=0,"x2","o"))</f>
        <v>x2</v>
      </c>
      <c r="S721" s="53"/>
      <c r="T721" s="40"/>
      <c r="U721" s="139" t="str">
        <f>IF(AND($R721="x1",$K721=Basisblatt!$A$85),VLOOKUP('EMob_Segmente 3.2.5_3.2.6'!$F721,Basisblatt!$A$2:$B$5,2,FALSE),"")</f>
        <v/>
      </c>
    </row>
    <row r="722" spans="1:21" ht="15.75" thickBot="1" x14ac:dyDescent="0.3">
      <c r="A722" s="121" t="str">
        <f>IF($R722="x2","",IF($R722="x1",IF(OR($K722=Basisblatt!$A$84,$P722="ja"),"ja","nein"),"N/A"))</f>
        <v/>
      </c>
      <c r="B722" s="40"/>
      <c r="C722" s="84"/>
      <c r="D722" s="85"/>
      <c r="E722" s="85"/>
      <c r="F722" s="85"/>
      <c r="G722" s="85"/>
      <c r="H722" s="85"/>
      <c r="I722" s="92"/>
      <c r="J722" s="40"/>
      <c r="K722" s="49" t="s">
        <v>86</v>
      </c>
      <c r="L722" s="81"/>
      <c r="M722" s="81"/>
      <c r="N722" s="83"/>
      <c r="O722" s="40"/>
      <c r="P722" s="106" t="str">
        <f>IF(AND($R722="x1",$K722=Basisblatt!$A$85),IF(OR($L722=Basisblatt!$A$38,AND('Modernisierung 3.2.4'!$M722&lt;&gt;"",'Modernisierung 3.2.4'!$M722&lt;='Modernisierung 3.2.4'!$U722),'Modernisierung 3.2.4'!$N722=Basisblatt!$A750)=TRUE,"ja","nein"),"")</f>
        <v/>
      </c>
      <c r="Q722" s="157"/>
      <c r="R722" s="102" t="str">
        <f t="shared" si="11"/>
        <v>x2</v>
      </c>
      <c r="S722" s="53"/>
      <c r="T722" s="40"/>
      <c r="U722" s="139" t="str">
        <f>IF(AND($R722="x1",$K722=Basisblatt!$A$85),VLOOKUP('EMob_Segmente 3.2.5_3.2.6'!$F722,Basisblatt!$A$2:$B$5,2,FALSE),"")</f>
        <v/>
      </c>
    </row>
    <row r="723" spans="1:21" ht="15.75" thickBot="1" x14ac:dyDescent="0.3">
      <c r="A723" s="121" t="str">
        <f>IF($R723="x2","",IF($R723="x1",IF(OR($K723=Basisblatt!$A$84,$P723="ja"),"ja","nein"),"N/A"))</f>
        <v/>
      </c>
      <c r="B723" s="40"/>
      <c r="C723" s="84"/>
      <c r="D723" s="85"/>
      <c r="E723" s="85"/>
      <c r="F723" s="85"/>
      <c r="G723" s="85"/>
      <c r="H723" s="85"/>
      <c r="I723" s="92"/>
      <c r="J723" s="40"/>
      <c r="K723" s="49" t="s">
        <v>86</v>
      </c>
      <c r="L723" s="81"/>
      <c r="M723" s="81"/>
      <c r="N723" s="83"/>
      <c r="O723" s="40"/>
      <c r="P723" s="106" t="str">
        <f>IF(AND($R723="x1",$K723=Basisblatt!$A$85),IF(OR($L723=Basisblatt!$A$38,AND('Modernisierung 3.2.4'!$M723&lt;&gt;"",'Modernisierung 3.2.4'!$M723&lt;='Modernisierung 3.2.4'!$U723),'Modernisierung 3.2.4'!$N723=Basisblatt!$A751)=TRUE,"ja","nein"),"")</f>
        <v/>
      </c>
      <c r="Q723" s="157"/>
      <c r="R723" s="102" t="str">
        <f t="shared" si="11"/>
        <v>x2</v>
      </c>
      <c r="S723" s="53"/>
      <c r="T723" s="40"/>
      <c r="U723" s="139" t="str">
        <f>IF(AND($R723="x1",$K723=Basisblatt!$A$85),VLOOKUP('EMob_Segmente 3.2.5_3.2.6'!$F723,Basisblatt!$A$2:$B$5,2,FALSE),"")</f>
        <v/>
      </c>
    </row>
    <row r="724" spans="1:21" ht="15.75" thickBot="1" x14ac:dyDescent="0.3">
      <c r="A724" s="121" t="str">
        <f>IF($R724="x2","",IF($R724="x1",IF(OR($K724=Basisblatt!$A$84,$P724="ja"),"ja","nein"),"N/A"))</f>
        <v/>
      </c>
      <c r="B724" s="40"/>
      <c r="C724" s="84"/>
      <c r="D724" s="85"/>
      <c r="E724" s="85"/>
      <c r="F724" s="85"/>
      <c r="G724" s="85"/>
      <c r="H724" s="85"/>
      <c r="I724" s="92"/>
      <c r="J724" s="40"/>
      <c r="K724" s="49" t="s">
        <v>86</v>
      </c>
      <c r="L724" s="81"/>
      <c r="M724" s="81"/>
      <c r="N724" s="83"/>
      <c r="O724" s="40"/>
      <c r="P724" s="106" t="str">
        <f>IF(AND($R724="x1",$K724=Basisblatt!$A$85),IF(OR($L724=Basisblatt!$A$38,AND('Modernisierung 3.2.4'!$M724&lt;&gt;"",'Modernisierung 3.2.4'!$M724&lt;='Modernisierung 3.2.4'!$U724),'Modernisierung 3.2.4'!$N724=Basisblatt!$A752)=TRUE,"ja","nein"),"")</f>
        <v/>
      </c>
      <c r="Q724" s="157"/>
      <c r="R724" s="102" t="str">
        <f t="shared" si="11"/>
        <v>x2</v>
      </c>
      <c r="S724" s="53"/>
      <c r="T724" s="40"/>
      <c r="U724" s="139" t="str">
        <f>IF(AND($R724="x1",$K724=Basisblatt!$A$85),VLOOKUP('EMob_Segmente 3.2.5_3.2.6'!$F724,Basisblatt!$A$2:$B$5,2,FALSE),"")</f>
        <v/>
      </c>
    </row>
    <row r="725" spans="1:21" ht="15.75" thickBot="1" x14ac:dyDescent="0.3">
      <c r="A725" s="121" t="str">
        <f>IF($R725="x2","",IF($R725="x1",IF(OR($K725=Basisblatt!$A$84,$P725="ja"),"ja","nein"),"N/A"))</f>
        <v/>
      </c>
      <c r="B725" s="40"/>
      <c r="C725" s="84"/>
      <c r="D725" s="85"/>
      <c r="E725" s="85"/>
      <c r="F725" s="85"/>
      <c r="G725" s="85"/>
      <c r="H725" s="85"/>
      <c r="I725" s="92"/>
      <c r="J725" s="40"/>
      <c r="K725" s="49" t="s">
        <v>86</v>
      </c>
      <c r="L725" s="81"/>
      <c r="M725" s="81"/>
      <c r="N725" s="83"/>
      <c r="O725" s="40"/>
      <c r="P725" s="106" t="str">
        <f>IF(AND($R725="x1",$K725=Basisblatt!$A$85),IF(OR($L725=Basisblatt!$A$38,AND('Modernisierung 3.2.4'!$M725&lt;&gt;"",'Modernisierung 3.2.4'!$M725&lt;='Modernisierung 3.2.4'!$U725),'Modernisierung 3.2.4'!$N725=Basisblatt!$A753)=TRUE,"ja","nein"),"")</f>
        <v/>
      </c>
      <c r="Q725" s="157"/>
      <c r="R725" s="102" t="str">
        <f t="shared" si="11"/>
        <v>x2</v>
      </c>
      <c r="S725" s="53"/>
      <c r="T725" s="40"/>
      <c r="U725" s="139" t="str">
        <f>IF(AND($R725="x1",$K725=Basisblatt!$A$85),VLOOKUP('EMob_Segmente 3.2.5_3.2.6'!$F725,Basisblatt!$A$2:$B$5,2,FALSE),"")</f>
        <v/>
      </c>
    </row>
    <row r="726" spans="1:21" ht="15.75" thickBot="1" x14ac:dyDescent="0.3">
      <c r="A726" s="121" t="str">
        <f>IF($R726="x2","",IF($R726="x1",IF(OR($K726=Basisblatt!$A$84,$P726="ja"),"ja","nein"),"N/A"))</f>
        <v/>
      </c>
      <c r="B726" s="40"/>
      <c r="C726" s="84"/>
      <c r="D726" s="85"/>
      <c r="E726" s="85"/>
      <c r="F726" s="85"/>
      <c r="G726" s="85"/>
      <c r="H726" s="85"/>
      <c r="I726" s="92"/>
      <c r="J726" s="40"/>
      <c r="K726" s="49" t="s">
        <v>86</v>
      </c>
      <c r="L726" s="81"/>
      <c r="M726" s="81"/>
      <c r="N726" s="83"/>
      <c r="O726" s="40"/>
      <c r="P726" s="106" t="str">
        <f>IF(AND($R726="x1",$K726=Basisblatt!$A$85),IF(OR($L726=Basisblatt!$A$38,AND('Modernisierung 3.2.4'!$M726&lt;&gt;"",'Modernisierung 3.2.4'!$M726&lt;='Modernisierung 3.2.4'!$U726),'Modernisierung 3.2.4'!$N726=Basisblatt!$A754)=TRUE,"ja","nein"),"")</f>
        <v/>
      </c>
      <c r="Q726" s="157"/>
      <c r="R726" s="102" t="str">
        <f t="shared" si="11"/>
        <v>x2</v>
      </c>
      <c r="S726" s="53"/>
      <c r="T726" s="40"/>
      <c r="U726" s="139" t="str">
        <f>IF(AND($R726="x1",$K726=Basisblatt!$A$85),VLOOKUP('EMob_Segmente 3.2.5_3.2.6'!$F726,Basisblatt!$A$2:$B$5,2,FALSE),"")</f>
        <v/>
      </c>
    </row>
    <row r="727" spans="1:21" ht="15.75" thickBot="1" x14ac:dyDescent="0.3">
      <c r="A727" s="121" t="str">
        <f>IF($R727="x2","",IF($R727="x1",IF(OR($K727=Basisblatt!$A$84,$P727="ja"),"ja","nein"),"N/A"))</f>
        <v/>
      </c>
      <c r="B727" s="40"/>
      <c r="C727" s="84"/>
      <c r="D727" s="85"/>
      <c r="E727" s="85"/>
      <c r="F727" s="85"/>
      <c r="G727" s="85"/>
      <c r="H727" s="85"/>
      <c r="I727" s="92"/>
      <c r="J727" s="40"/>
      <c r="K727" s="49" t="s">
        <v>86</v>
      </c>
      <c r="L727" s="81"/>
      <c r="M727" s="81"/>
      <c r="N727" s="83"/>
      <c r="O727" s="40"/>
      <c r="P727" s="106" t="str">
        <f>IF(AND($R727="x1",$K727=Basisblatt!$A$85),IF(OR($L727=Basisblatt!$A$38,AND('Modernisierung 3.2.4'!$M727&lt;&gt;"",'Modernisierung 3.2.4'!$M727&lt;='Modernisierung 3.2.4'!$U727),'Modernisierung 3.2.4'!$N727=Basisblatt!$A755)=TRUE,"ja","nein"),"")</f>
        <v/>
      </c>
      <c r="Q727" s="157"/>
      <c r="R727" s="102" t="str">
        <f t="shared" si="11"/>
        <v>x2</v>
      </c>
      <c r="S727" s="53"/>
      <c r="T727" s="40"/>
      <c r="U727" s="139" t="str">
        <f>IF(AND($R727="x1",$K727=Basisblatt!$A$85),VLOOKUP('EMob_Segmente 3.2.5_3.2.6'!$F727,Basisblatt!$A$2:$B$5,2,FALSE),"")</f>
        <v/>
      </c>
    </row>
    <row r="728" spans="1:21" ht="15.75" thickBot="1" x14ac:dyDescent="0.3">
      <c r="A728" s="121" t="str">
        <f>IF($R728="x2","",IF($R728="x1",IF(OR($K728=Basisblatt!$A$84,$P728="ja"),"ja","nein"),"N/A"))</f>
        <v/>
      </c>
      <c r="B728" s="40"/>
      <c r="C728" s="84"/>
      <c r="D728" s="85"/>
      <c r="E728" s="85"/>
      <c r="F728" s="85"/>
      <c r="G728" s="85"/>
      <c r="H728" s="85"/>
      <c r="I728" s="92"/>
      <c r="J728" s="40"/>
      <c r="K728" s="49" t="s">
        <v>86</v>
      </c>
      <c r="L728" s="81"/>
      <c r="M728" s="81"/>
      <c r="N728" s="83"/>
      <c r="O728" s="40"/>
      <c r="P728" s="106" t="str">
        <f>IF(AND($R728="x1",$K728=Basisblatt!$A$85),IF(OR($L728=Basisblatt!$A$38,AND('Modernisierung 3.2.4'!$M728&lt;&gt;"",'Modernisierung 3.2.4'!$M728&lt;='Modernisierung 3.2.4'!$U728),'Modernisierung 3.2.4'!$N728=Basisblatt!$A756)=TRUE,"ja","nein"),"")</f>
        <v/>
      </c>
      <c r="Q728" s="157"/>
      <c r="R728" s="102" t="str">
        <f t="shared" si="11"/>
        <v>x2</v>
      </c>
      <c r="S728" s="53"/>
      <c r="T728" s="40"/>
      <c r="U728" s="139" t="str">
        <f>IF(AND($R728="x1",$K728=Basisblatt!$A$85),VLOOKUP('EMob_Segmente 3.2.5_3.2.6'!$F728,Basisblatt!$A$2:$B$5,2,FALSE),"")</f>
        <v/>
      </c>
    </row>
    <row r="729" spans="1:21" ht="15.75" thickBot="1" x14ac:dyDescent="0.3">
      <c r="A729" s="121" t="str">
        <f>IF($R729="x2","",IF($R729="x1",IF(OR($K729=Basisblatt!$A$84,$P729="ja"),"ja","nein"),"N/A"))</f>
        <v/>
      </c>
      <c r="B729" s="40"/>
      <c r="C729" s="84"/>
      <c r="D729" s="85"/>
      <c r="E729" s="85"/>
      <c r="F729" s="85"/>
      <c r="G729" s="85"/>
      <c r="H729" s="85"/>
      <c r="I729" s="92"/>
      <c r="J729" s="40"/>
      <c r="K729" s="49" t="s">
        <v>86</v>
      </c>
      <c r="L729" s="81"/>
      <c r="M729" s="81"/>
      <c r="N729" s="83"/>
      <c r="O729" s="40"/>
      <c r="P729" s="106" t="str">
        <f>IF(AND($R729="x1",$K729=Basisblatt!$A$85),IF(OR($L729=Basisblatt!$A$38,AND('Modernisierung 3.2.4'!$M729&lt;&gt;"",'Modernisierung 3.2.4'!$M729&lt;='Modernisierung 3.2.4'!$U729),'Modernisierung 3.2.4'!$N729=Basisblatt!$A757)=TRUE,"ja","nein"),"")</f>
        <v/>
      </c>
      <c r="Q729" s="157"/>
      <c r="R729" s="102" t="str">
        <f t="shared" si="11"/>
        <v>x2</v>
      </c>
      <c r="S729" s="53"/>
      <c r="T729" s="40"/>
      <c r="U729" s="139" t="str">
        <f>IF(AND($R729="x1",$K729=Basisblatt!$A$85),VLOOKUP('EMob_Segmente 3.2.5_3.2.6'!$F729,Basisblatt!$A$2:$B$5,2,FALSE),"")</f>
        <v/>
      </c>
    </row>
    <row r="730" spans="1:21" ht="15.75" thickBot="1" x14ac:dyDescent="0.3">
      <c r="A730" s="121" t="str">
        <f>IF($R730="x2","",IF($R730="x1",IF(OR($K730=Basisblatt!$A$84,$P730="ja"),"ja","nein"),"N/A"))</f>
        <v/>
      </c>
      <c r="B730" s="40"/>
      <c r="C730" s="84"/>
      <c r="D730" s="85"/>
      <c r="E730" s="85"/>
      <c r="F730" s="85"/>
      <c r="G730" s="85"/>
      <c r="H730" s="85"/>
      <c r="I730" s="92"/>
      <c r="J730" s="40"/>
      <c r="K730" s="49" t="s">
        <v>86</v>
      </c>
      <c r="L730" s="81"/>
      <c r="M730" s="81"/>
      <c r="N730" s="83"/>
      <c r="O730" s="40"/>
      <c r="P730" s="106" t="str">
        <f>IF(AND($R730="x1",$K730=Basisblatt!$A$85),IF(OR($L730=Basisblatt!$A$38,AND('Modernisierung 3.2.4'!$M730&lt;&gt;"",'Modernisierung 3.2.4'!$M730&lt;='Modernisierung 3.2.4'!$U730),'Modernisierung 3.2.4'!$N730=Basisblatt!$A758)=TRUE,"ja","nein"),"")</f>
        <v/>
      </c>
      <c r="Q730" s="157"/>
      <c r="R730" s="102" t="str">
        <f t="shared" si="11"/>
        <v>x2</v>
      </c>
      <c r="S730" s="53"/>
      <c r="T730" s="40"/>
      <c r="U730" s="139" t="str">
        <f>IF(AND($R730="x1",$K730=Basisblatt!$A$85),VLOOKUP('EMob_Segmente 3.2.5_3.2.6'!$F730,Basisblatt!$A$2:$B$5,2,FALSE),"")</f>
        <v/>
      </c>
    </row>
    <row r="731" spans="1:21" ht="15.75" thickBot="1" x14ac:dyDescent="0.3">
      <c r="A731" s="121" t="str">
        <f>IF($R731="x2","",IF($R731="x1",IF(OR($K731=Basisblatt!$A$84,$P731="ja"),"ja","nein"),"N/A"))</f>
        <v/>
      </c>
      <c r="B731" s="40"/>
      <c r="C731" s="84"/>
      <c r="D731" s="85"/>
      <c r="E731" s="85"/>
      <c r="F731" s="85"/>
      <c r="G731" s="85"/>
      <c r="H731" s="85"/>
      <c r="I731" s="92"/>
      <c r="J731" s="40"/>
      <c r="K731" s="49" t="s">
        <v>86</v>
      </c>
      <c r="L731" s="81"/>
      <c r="M731" s="81"/>
      <c r="N731" s="83"/>
      <c r="O731" s="40"/>
      <c r="P731" s="106" t="str">
        <f>IF(AND($R731="x1",$K731=Basisblatt!$A$85),IF(OR($L731=Basisblatt!$A$38,AND('Modernisierung 3.2.4'!$M731&lt;&gt;"",'Modernisierung 3.2.4'!$M731&lt;='Modernisierung 3.2.4'!$U731),'Modernisierung 3.2.4'!$N731=Basisblatt!$A759)=TRUE,"ja","nein"),"")</f>
        <v/>
      </c>
      <c r="Q731" s="157"/>
      <c r="R731" s="102" t="str">
        <f t="shared" si="11"/>
        <v>x2</v>
      </c>
      <c r="S731" s="53"/>
      <c r="T731" s="40"/>
      <c r="U731" s="139" t="str">
        <f>IF(AND($R731="x1",$K731=Basisblatt!$A$85),VLOOKUP('EMob_Segmente 3.2.5_3.2.6'!$F731,Basisblatt!$A$2:$B$5,2,FALSE),"")</f>
        <v/>
      </c>
    </row>
    <row r="732" spans="1:21" ht="15.75" thickBot="1" x14ac:dyDescent="0.3">
      <c r="A732" s="121" t="str">
        <f>IF($R732="x2","",IF($R732="x1",IF(OR($K732=Basisblatt!$A$84,$P732="ja"),"ja","nein"),"N/A"))</f>
        <v/>
      </c>
      <c r="B732" s="40"/>
      <c r="C732" s="84"/>
      <c r="D732" s="85"/>
      <c r="E732" s="85"/>
      <c r="F732" s="85"/>
      <c r="G732" s="85"/>
      <c r="H732" s="85"/>
      <c r="I732" s="92"/>
      <c r="J732" s="40"/>
      <c r="K732" s="49" t="s">
        <v>86</v>
      </c>
      <c r="L732" s="81"/>
      <c r="M732" s="81"/>
      <c r="N732" s="83"/>
      <c r="O732" s="40"/>
      <c r="P732" s="106" t="str">
        <f>IF(AND($R732="x1",$K732=Basisblatt!$A$85),IF(OR($L732=Basisblatt!$A$38,AND('Modernisierung 3.2.4'!$M732&lt;&gt;"",'Modernisierung 3.2.4'!$M732&lt;='Modernisierung 3.2.4'!$U732),'Modernisierung 3.2.4'!$N732=Basisblatt!$A760)=TRUE,"ja","nein"),"")</f>
        <v/>
      </c>
      <c r="Q732" s="157"/>
      <c r="R732" s="102" t="str">
        <f t="shared" si="11"/>
        <v>x2</v>
      </c>
      <c r="S732" s="53"/>
      <c r="T732" s="40"/>
      <c r="U732" s="139" t="str">
        <f>IF(AND($R732="x1",$K732=Basisblatt!$A$85),VLOOKUP('EMob_Segmente 3.2.5_3.2.6'!$F732,Basisblatt!$A$2:$B$5,2,FALSE),"")</f>
        <v/>
      </c>
    </row>
    <row r="733" spans="1:21" ht="15.75" thickBot="1" x14ac:dyDescent="0.3">
      <c r="A733" s="121" t="str">
        <f>IF($R733="x2","",IF($R733="x1",IF(OR($K733=Basisblatt!$A$84,$P733="ja"),"ja","nein"),"N/A"))</f>
        <v/>
      </c>
      <c r="B733" s="40"/>
      <c r="C733" s="84"/>
      <c r="D733" s="85"/>
      <c r="E733" s="85"/>
      <c r="F733" s="85"/>
      <c r="G733" s="85"/>
      <c r="H733" s="85"/>
      <c r="I733" s="92"/>
      <c r="J733" s="40"/>
      <c r="K733" s="49" t="s">
        <v>86</v>
      </c>
      <c r="L733" s="81"/>
      <c r="M733" s="81"/>
      <c r="N733" s="83"/>
      <c r="O733" s="40"/>
      <c r="P733" s="106" t="str">
        <f>IF(AND($R733="x1",$K733=Basisblatt!$A$85),IF(OR($L733=Basisblatt!$A$38,AND('Modernisierung 3.2.4'!$M733&lt;&gt;"",'Modernisierung 3.2.4'!$M733&lt;='Modernisierung 3.2.4'!$U733),'Modernisierung 3.2.4'!$N733=Basisblatt!$A761)=TRUE,"ja","nein"),"")</f>
        <v/>
      </c>
      <c r="Q733" s="157"/>
      <c r="R733" s="102" t="str">
        <f t="shared" si="11"/>
        <v>x2</v>
      </c>
      <c r="S733" s="53"/>
      <c r="T733" s="40"/>
      <c r="U733" s="139" t="str">
        <f>IF(AND($R733="x1",$K733=Basisblatt!$A$85),VLOOKUP('EMob_Segmente 3.2.5_3.2.6'!$F733,Basisblatt!$A$2:$B$5,2,FALSE),"")</f>
        <v/>
      </c>
    </row>
    <row r="734" spans="1:21" ht="15.75" thickBot="1" x14ac:dyDescent="0.3">
      <c r="A734" s="121" t="str">
        <f>IF($R734="x2","",IF($R734="x1",IF(OR($K734=Basisblatt!$A$84,$P734="ja"),"ja","nein"),"N/A"))</f>
        <v/>
      </c>
      <c r="B734" s="40"/>
      <c r="C734" s="84"/>
      <c r="D734" s="85"/>
      <c r="E734" s="85"/>
      <c r="F734" s="85"/>
      <c r="G734" s="85"/>
      <c r="H734" s="85"/>
      <c r="I734" s="92"/>
      <c r="J734" s="40"/>
      <c r="K734" s="49" t="s">
        <v>86</v>
      </c>
      <c r="L734" s="81"/>
      <c r="M734" s="81"/>
      <c r="N734" s="83"/>
      <c r="O734" s="40"/>
      <c r="P734" s="106" t="str">
        <f>IF(AND($R734="x1",$K734=Basisblatt!$A$85),IF(OR($L734=Basisblatt!$A$38,AND('Modernisierung 3.2.4'!$M734&lt;&gt;"",'Modernisierung 3.2.4'!$M734&lt;='Modernisierung 3.2.4'!$U734),'Modernisierung 3.2.4'!$N734=Basisblatt!$A762)=TRUE,"ja","nein"),"")</f>
        <v/>
      </c>
      <c r="Q734" s="157"/>
      <c r="R734" s="102" t="str">
        <f t="shared" si="11"/>
        <v>x2</v>
      </c>
      <c r="S734" s="53"/>
      <c r="T734" s="40"/>
      <c r="U734" s="139" t="str">
        <f>IF(AND($R734="x1",$K734=Basisblatt!$A$85),VLOOKUP('EMob_Segmente 3.2.5_3.2.6'!$F734,Basisblatt!$A$2:$B$5,2,FALSE),"")</f>
        <v/>
      </c>
    </row>
    <row r="735" spans="1:21" ht="15.75" thickBot="1" x14ac:dyDescent="0.3">
      <c r="A735" s="121" t="str">
        <f>IF($R735="x2","",IF($R735="x1",IF(OR($K735=Basisblatt!$A$84,$P735="ja"),"ja","nein"),"N/A"))</f>
        <v/>
      </c>
      <c r="B735" s="40"/>
      <c r="C735" s="84"/>
      <c r="D735" s="85"/>
      <c r="E735" s="85"/>
      <c r="F735" s="85"/>
      <c r="G735" s="85"/>
      <c r="H735" s="85"/>
      <c r="I735" s="92"/>
      <c r="J735" s="40"/>
      <c r="K735" s="49" t="s">
        <v>86</v>
      </c>
      <c r="L735" s="81"/>
      <c r="M735" s="81"/>
      <c r="N735" s="83"/>
      <c r="O735" s="40"/>
      <c r="P735" s="106" t="str">
        <f>IF(AND($R735="x1",$K735=Basisblatt!$A$85),IF(OR($L735=Basisblatt!$A$38,AND('Modernisierung 3.2.4'!$M735&lt;&gt;"",'Modernisierung 3.2.4'!$M735&lt;='Modernisierung 3.2.4'!$U735),'Modernisierung 3.2.4'!$N735=Basisblatt!$A763)=TRUE,"ja","nein"),"")</f>
        <v/>
      </c>
      <c r="Q735" s="157"/>
      <c r="R735" s="102" t="str">
        <f t="shared" si="11"/>
        <v>x2</v>
      </c>
      <c r="S735" s="53"/>
      <c r="T735" s="40"/>
      <c r="U735" s="139" t="str">
        <f>IF(AND($R735="x1",$K735=Basisblatt!$A$85),VLOOKUP('EMob_Segmente 3.2.5_3.2.6'!$F735,Basisblatt!$A$2:$B$5,2,FALSE),"")</f>
        <v/>
      </c>
    </row>
    <row r="736" spans="1:21" ht="15.75" thickBot="1" x14ac:dyDescent="0.3">
      <c r="A736" s="121" t="str">
        <f>IF($R736="x2","",IF($R736="x1",IF(OR($K736=Basisblatt!$A$84,$P736="ja"),"ja","nein"),"N/A"))</f>
        <v/>
      </c>
      <c r="B736" s="40"/>
      <c r="C736" s="84"/>
      <c r="D736" s="85"/>
      <c r="E736" s="85"/>
      <c r="F736" s="85"/>
      <c r="G736" s="85"/>
      <c r="H736" s="85"/>
      <c r="I736" s="92"/>
      <c r="J736" s="40"/>
      <c r="K736" s="49" t="s">
        <v>86</v>
      </c>
      <c r="L736" s="81"/>
      <c r="M736" s="81"/>
      <c r="N736" s="83"/>
      <c r="O736" s="40"/>
      <c r="P736" s="106" t="str">
        <f>IF(AND($R736="x1",$K736=Basisblatt!$A$85),IF(OR($L736=Basisblatt!$A$38,AND('Modernisierung 3.2.4'!$M736&lt;&gt;"",'Modernisierung 3.2.4'!$M736&lt;='Modernisierung 3.2.4'!$U736),'Modernisierung 3.2.4'!$N736=Basisblatt!$A764)=TRUE,"ja","nein"),"")</f>
        <v/>
      </c>
      <c r="Q736" s="157"/>
      <c r="R736" s="102" t="str">
        <f t="shared" si="11"/>
        <v>x2</v>
      </c>
      <c r="S736" s="53"/>
      <c r="T736" s="40"/>
      <c r="U736" s="139" t="str">
        <f>IF(AND($R736="x1",$K736=Basisblatt!$A$85),VLOOKUP('EMob_Segmente 3.2.5_3.2.6'!$F736,Basisblatt!$A$2:$B$5,2,FALSE),"")</f>
        <v/>
      </c>
    </row>
    <row r="737" spans="1:21" ht="15.75" thickBot="1" x14ac:dyDescent="0.3">
      <c r="A737" s="121" t="str">
        <f>IF($R737="x2","",IF($R737="x1",IF(OR($K737=Basisblatt!$A$84,$P737="ja"),"ja","nein"),"N/A"))</f>
        <v/>
      </c>
      <c r="B737" s="40"/>
      <c r="C737" s="84"/>
      <c r="D737" s="85"/>
      <c r="E737" s="85"/>
      <c r="F737" s="85"/>
      <c r="G737" s="85"/>
      <c r="H737" s="85"/>
      <c r="I737" s="92"/>
      <c r="J737" s="40"/>
      <c r="K737" s="49" t="s">
        <v>86</v>
      </c>
      <c r="L737" s="81"/>
      <c r="M737" s="81"/>
      <c r="N737" s="83"/>
      <c r="O737" s="40"/>
      <c r="P737" s="106" t="str">
        <f>IF(AND($R737="x1",$K737=Basisblatt!$A$85),IF(OR($L737=Basisblatt!$A$38,AND('Modernisierung 3.2.4'!$M737&lt;&gt;"",'Modernisierung 3.2.4'!$M737&lt;='Modernisierung 3.2.4'!$U737),'Modernisierung 3.2.4'!$N737=Basisblatt!$A765)=TRUE,"ja","nein"),"")</f>
        <v/>
      </c>
      <c r="Q737" s="157"/>
      <c r="R737" s="102" t="str">
        <f t="shared" si="11"/>
        <v>x2</v>
      </c>
      <c r="S737" s="53"/>
      <c r="T737" s="40"/>
      <c r="U737" s="139" t="str">
        <f>IF(AND($R737="x1",$K737=Basisblatt!$A$85),VLOOKUP('EMob_Segmente 3.2.5_3.2.6'!$F737,Basisblatt!$A$2:$B$5,2,FALSE),"")</f>
        <v/>
      </c>
    </row>
    <row r="738" spans="1:21" ht="15.75" thickBot="1" x14ac:dyDescent="0.3">
      <c r="A738" s="121" t="str">
        <f>IF($R738="x2","",IF($R738="x1",IF(OR($K738=Basisblatt!$A$84,$P738="ja"),"ja","nein"),"N/A"))</f>
        <v/>
      </c>
      <c r="B738" s="40"/>
      <c r="C738" s="84"/>
      <c r="D738" s="85"/>
      <c r="E738" s="85"/>
      <c r="F738" s="85"/>
      <c r="G738" s="85"/>
      <c r="H738" s="85"/>
      <c r="I738" s="92"/>
      <c r="J738" s="40"/>
      <c r="K738" s="49" t="s">
        <v>86</v>
      </c>
      <c r="L738" s="81"/>
      <c r="M738" s="81"/>
      <c r="N738" s="83"/>
      <c r="O738" s="40"/>
      <c r="P738" s="106" t="str">
        <f>IF(AND($R738="x1",$K738=Basisblatt!$A$85),IF(OR($L738=Basisblatt!$A$38,AND('Modernisierung 3.2.4'!$M738&lt;&gt;"",'Modernisierung 3.2.4'!$M738&lt;='Modernisierung 3.2.4'!$U738),'Modernisierung 3.2.4'!$N738=Basisblatt!$A766)=TRUE,"ja","nein"),"")</f>
        <v/>
      </c>
      <c r="Q738" s="157"/>
      <c r="R738" s="102" t="str">
        <f t="shared" si="11"/>
        <v>x2</v>
      </c>
      <c r="S738" s="53"/>
      <c r="T738" s="40"/>
      <c r="U738" s="139" t="str">
        <f>IF(AND($R738="x1",$K738=Basisblatt!$A$85),VLOOKUP('EMob_Segmente 3.2.5_3.2.6'!$F738,Basisblatt!$A$2:$B$5,2,FALSE),"")</f>
        <v/>
      </c>
    </row>
    <row r="739" spans="1:21" ht="15.75" thickBot="1" x14ac:dyDescent="0.3">
      <c r="A739" s="121" t="str">
        <f>IF($R739="x2","",IF($R739="x1",IF(OR($K739=Basisblatt!$A$84,$P739="ja"),"ja","nein"),"N/A"))</f>
        <v/>
      </c>
      <c r="B739" s="40"/>
      <c r="C739" s="84"/>
      <c r="D739" s="85"/>
      <c r="E739" s="85"/>
      <c r="F739" s="85"/>
      <c r="G739" s="85"/>
      <c r="H739" s="85"/>
      <c r="I739" s="92"/>
      <c r="J739" s="40"/>
      <c r="K739" s="49" t="s">
        <v>86</v>
      </c>
      <c r="L739" s="81"/>
      <c r="M739" s="81"/>
      <c r="N739" s="83"/>
      <c r="O739" s="40"/>
      <c r="P739" s="106" t="str">
        <f>IF(AND($R739="x1",$K739=Basisblatt!$A$85),IF(OR($L739=Basisblatt!$A$38,AND('Modernisierung 3.2.4'!$M739&lt;&gt;"",'Modernisierung 3.2.4'!$M739&lt;='Modernisierung 3.2.4'!$U739),'Modernisierung 3.2.4'!$N739=Basisblatt!$A767)=TRUE,"ja","nein"),"")</f>
        <v/>
      </c>
      <c r="Q739" s="157"/>
      <c r="R739" s="102" t="str">
        <f t="shared" si="11"/>
        <v>x2</v>
      </c>
      <c r="S739" s="53"/>
      <c r="T739" s="40"/>
      <c r="U739" s="139" t="str">
        <f>IF(AND($R739="x1",$K739=Basisblatt!$A$85),VLOOKUP('EMob_Segmente 3.2.5_3.2.6'!$F739,Basisblatt!$A$2:$B$5,2,FALSE),"")</f>
        <v/>
      </c>
    </row>
    <row r="740" spans="1:21" ht="15.75" thickBot="1" x14ac:dyDescent="0.3">
      <c r="A740" s="121" t="str">
        <f>IF($R740="x2","",IF($R740="x1",IF(OR($K740=Basisblatt!$A$84,$P740="ja"),"ja","nein"),"N/A"))</f>
        <v/>
      </c>
      <c r="B740" s="40"/>
      <c r="C740" s="84"/>
      <c r="D740" s="85"/>
      <c r="E740" s="85"/>
      <c r="F740" s="85"/>
      <c r="G740" s="85"/>
      <c r="H740" s="85"/>
      <c r="I740" s="92"/>
      <c r="J740" s="40"/>
      <c r="K740" s="49" t="s">
        <v>86</v>
      </c>
      <c r="L740" s="81"/>
      <c r="M740" s="81"/>
      <c r="N740" s="83"/>
      <c r="O740" s="40"/>
      <c r="P740" s="106" t="str">
        <f>IF(AND($R740="x1",$K740=Basisblatt!$A$85),IF(OR($L740=Basisblatt!$A$38,AND('Modernisierung 3.2.4'!$M740&lt;&gt;"",'Modernisierung 3.2.4'!$M740&lt;='Modernisierung 3.2.4'!$U740),'Modernisierung 3.2.4'!$N740=Basisblatt!$A768)=TRUE,"ja","nein"),"")</f>
        <v/>
      </c>
      <c r="Q740" s="157"/>
      <c r="R740" s="102" t="str">
        <f t="shared" si="11"/>
        <v>x2</v>
      </c>
      <c r="S740" s="53"/>
      <c r="T740" s="40"/>
      <c r="U740" s="139" t="str">
        <f>IF(AND($R740="x1",$K740=Basisblatt!$A$85),VLOOKUP('EMob_Segmente 3.2.5_3.2.6'!$F740,Basisblatt!$A$2:$B$5,2,FALSE),"")</f>
        <v/>
      </c>
    </row>
    <row r="741" spans="1:21" ht="15.75" thickBot="1" x14ac:dyDescent="0.3">
      <c r="A741" s="121" t="str">
        <f>IF($R741="x2","",IF($R741="x1",IF(OR($K741=Basisblatt!$A$84,$P741="ja"),"ja","nein"),"N/A"))</f>
        <v/>
      </c>
      <c r="B741" s="40"/>
      <c r="C741" s="84"/>
      <c r="D741" s="85"/>
      <c r="E741" s="85"/>
      <c r="F741" s="85"/>
      <c r="G741" s="85"/>
      <c r="H741" s="85"/>
      <c r="I741" s="92"/>
      <c r="J741" s="40"/>
      <c r="K741" s="49" t="s">
        <v>86</v>
      </c>
      <c r="L741" s="81"/>
      <c r="M741" s="81"/>
      <c r="N741" s="83"/>
      <c r="O741" s="40"/>
      <c r="P741" s="106" t="str">
        <f>IF(AND($R741="x1",$K741=Basisblatt!$A$85),IF(OR($L741=Basisblatt!$A$38,AND('Modernisierung 3.2.4'!$M741&lt;&gt;"",'Modernisierung 3.2.4'!$M741&lt;='Modernisierung 3.2.4'!$U741),'Modernisierung 3.2.4'!$N741=Basisblatt!$A769)=TRUE,"ja","nein"),"")</f>
        <v/>
      </c>
      <c r="Q741" s="157"/>
      <c r="R741" s="102" t="str">
        <f t="shared" si="11"/>
        <v>x2</v>
      </c>
      <c r="S741" s="53"/>
      <c r="T741" s="40"/>
      <c r="U741" s="139" t="str">
        <f>IF(AND($R741="x1",$K741=Basisblatt!$A$85),VLOOKUP('EMob_Segmente 3.2.5_3.2.6'!$F741,Basisblatt!$A$2:$B$5,2,FALSE),"")</f>
        <v/>
      </c>
    </row>
    <row r="742" spans="1:21" ht="15.75" thickBot="1" x14ac:dyDescent="0.3">
      <c r="A742" s="121" t="str">
        <f>IF($R742="x2","",IF($R742="x1",IF(OR($K742=Basisblatt!$A$84,$P742="ja"),"ja","nein"),"N/A"))</f>
        <v/>
      </c>
      <c r="B742" s="40"/>
      <c r="C742" s="84"/>
      <c r="D742" s="85"/>
      <c r="E742" s="85"/>
      <c r="F742" s="85"/>
      <c r="G742" s="85"/>
      <c r="H742" s="85"/>
      <c r="I742" s="92"/>
      <c r="J742" s="40"/>
      <c r="K742" s="49" t="s">
        <v>86</v>
      </c>
      <c r="L742" s="81"/>
      <c r="M742" s="81"/>
      <c r="N742" s="83"/>
      <c r="O742" s="40"/>
      <c r="P742" s="106" t="str">
        <f>IF(AND($R742="x1",$K742=Basisblatt!$A$85),IF(OR($L742=Basisblatt!$A$38,AND('Modernisierung 3.2.4'!$M742&lt;&gt;"",'Modernisierung 3.2.4'!$M742&lt;='Modernisierung 3.2.4'!$U742),'Modernisierung 3.2.4'!$N742=Basisblatt!$A770)=TRUE,"ja","nein"),"")</f>
        <v/>
      </c>
      <c r="Q742" s="157"/>
      <c r="R742" s="102" t="str">
        <f t="shared" si="11"/>
        <v>x2</v>
      </c>
      <c r="S742" s="53"/>
      <c r="T742" s="40"/>
      <c r="U742" s="139" t="str">
        <f>IF(AND($R742="x1",$K742=Basisblatt!$A$85),VLOOKUP('EMob_Segmente 3.2.5_3.2.6'!$F742,Basisblatt!$A$2:$B$5,2,FALSE),"")</f>
        <v/>
      </c>
    </row>
    <row r="743" spans="1:21" ht="15.75" thickBot="1" x14ac:dyDescent="0.3">
      <c r="A743" s="121" t="str">
        <f>IF($R743="x2","",IF($R743="x1",IF(OR($K743=Basisblatt!$A$84,$P743="ja"),"ja","nein"),"N/A"))</f>
        <v/>
      </c>
      <c r="B743" s="40"/>
      <c r="C743" s="84"/>
      <c r="D743" s="85"/>
      <c r="E743" s="85"/>
      <c r="F743" s="85"/>
      <c r="G743" s="85"/>
      <c r="H743" s="85"/>
      <c r="I743" s="92"/>
      <c r="J743" s="40"/>
      <c r="K743" s="49" t="s">
        <v>86</v>
      </c>
      <c r="L743" s="81"/>
      <c r="M743" s="81"/>
      <c r="N743" s="83"/>
      <c r="O743" s="40"/>
      <c r="P743" s="106" t="str">
        <f>IF(AND($R743="x1",$K743=Basisblatt!$A$85),IF(OR($L743=Basisblatt!$A$38,AND('Modernisierung 3.2.4'!$M743&lt;&gt;"",'Modernisierung 3.2.4'!$M743&lt;='Modernisierung 3.2.4'!$U743),'Modernisierung 3.2.4'!$N743=Basisblatt!$A771)=TRUE,"ja","nein"),"")</f>
        <v/>
      </c>
      <c r="Q743" s="157"/>
      <c r="R743" s="102" t="str">
        <f t="shared" si="11"/>
        <v>x2</v>
      </c>
      <c r="S743" s="53"/>
      <c r="T743" s="40"/>
      <c r="U743" s="139" t="str">
        <f>IF(AND($R743="x1",$K743=Basisblatt!$A$85),VLOOKUP('EMob_Segmente 3.2.5_3.2.6'!$F743,Basisblatt!$A$2:$B$5,2,FALSE),"")</f>
        <v/>
      </c>
    </row>
    <row r="744" spans="1:21" ht="15.75" thickBot="1" x14ac:dyDescent="0.3">
      <c r="A744" s="121" t="str">
        <f>IF($R744="x2","",IF($R744="x1",IF(OR($K744=Basisblatt!$A$84,$P744="ja"),"ja","nein"),"N/A"))</f>
        <v/>
      </c>
      <c r="B744" s="40"/>
      <c r="C744" s="84"/>
      <c r="D744" s="85"/>
      <c r="E744" s="85"/>
      <c r="F744" s="85"/>
      <c r="G744" s="85"/>
      <c r="H744" s="85"/>
      <c r="I744" s="92"/>
      <c r="J744" s="40"/>
      <c r="K744" s="49" t="s">
        <v>86</v>
      </c>
      <c r="L744" s="81"/>
      <c r="M744" s="81"/>
      <c r="N744" s="83"/>
      <c r="O744" s="40"/>
      <c r="P744" s="106" t="str">
        <f>IF(AND($R744="x1",$K744=Basisblatt!$A$85),IF(OR($L744=Basisblatt!$A$38,AND('Modernisierung 3.2.4'!$M744&lt;&gt;"",'Modernisierung 3.2.4'!$M744&lt;='Modernisierung 3.2.4'!$U744),'Modernisierung 3.2.4'!$N744=Basisblatt!$A772)=TRUE,"ja","nein"),"")</f>
        <v/>
      </c>
      <c r="Q744" s="157"/>
      <c r="R744" s="102" t="str">
        <f t="shared" si="11"/>
        <v>x2</v>
      </c>
      <c r="S744" s="53"/>
      <c r="T744" s="40"/>
      <c r="U744" s="139" t="str">
        <f>IF(AND($R744="x1",$K744=Basisblatt!$A$85),VLOOKUP('EMob_Segmente 3.2.5_3.2.6'!$F744,Basisblatt!$A$2:$B$5,2,FALSE),"")</f>
        <v/>
      </c>
    </row>
    <row r="745" spans="1:21" ht="15.75" thickBot="1" x14ac:dyDescent="0.3">
      <c r="A745" s="121" t="str">
        <f>IF($R745="x2","",IF($R745="x1",IF(OR($K745=Basisblatt!$A$84,$P745="ja"),"ja","nein"),"N/A"))</f>
        <v/>
      </c>
      <c r="B745" s="40"/>
      <c r="C745" s="84"/>
      <c r="D745" s="85"/>
      <c r="E745" s="85"/>
      <c r="F745" s="85"/>
      <c r="G745" s="85"/>
      <c r="H745" s="85"/>
      <c r="I745" s="92"/>
      <c r="J745" s="40"/>
      <c r="K745" s="49" t="s">
        <v>86</v>
      </c>
      <c r="L745" s="81"/>
      <c r="M745" s="81"/>
      <c r="N745" s="83"/>
      <c r="O745" s="40"/>
      <c r="P745" s="106" t="str">
        <f>IF(AND($R745="x1",$K745=Basisblatt!$A$85),IF(OR($L745=Basisblatt!$A$38,AND('Modernisierung 3.2.4'!$M745&lt;&gt;"",'Modernisierung 3.2.4'!$M745&lt;='Modernisierung 3.2.4'!$U745),'Modernisierung 3.2.4'!$N745=Basisblatt!$A773)=TRUE,"ja","nein"),"")</f>
        <v/>
      </c>
      <c r="Q745" s="157"/>
      <c r="R745" s="102" t="str">
        <f t="shared" si="11"/>
        <v>x2</v>
      </c>
      <c r="S745" s="53"/>
      <c r="T745" s="40"/>
      <c r="U745" s="139" t="str">
        <f>IF(AND($R745="x1",$K745=Basisblatt!$A$85),VLOOKUP('EMob_Segmente 3.2.5_3.2.6'!$F745,Basisblatt!$A$2:$B$5,2,FALSE),"")</f>
        <v/>
      </c>
    </row>
    <row r="746" spans="1:21" ht="15.75" thickBot="1" x14ac:dyDescent="0.3">
      <c r="A746" s="121" t="str">
        <f>IF($R746="x2","",IF($R746="x1",IF(OR($K746=Basisblatt!$A$84,$P746="ja"),"ja","nein"),"N/A"))</f>
        <v/>
      </c>
      <c r="B746" s="40"/>
      <c r="C746" s="84"/>
      <c r="D746" s="85"/>
      <c r="E746" s="85"/>
      <c r="F746" s="85"/>
      <c r="G746" s="85"/>
      <c r="H746" s="85"/>
      <c r="I746" s="92"/>
      <c r="J746" s="40"/>
      <c r="K746" s="49" t="s">
        <v>86</v>
      </c>
      <c r="L746" s="81"/>
      <c r="M746" s="81"/>
      <c r="N746" s="83"/>
      <c r="O746" s="40"/>
      <c r="P746" s="106" t="str">
        <f>IF(AND($R746="x1",$K746=Basisblatt!$A$85),IF(OR($L746=Basisblatt!$A$38,AND('Modernisierung 3.2.4'!$M746&lt;&gt;"",'Modernisierung 3.2.4'!$M746&lt;='Modernisierung 3.2.4'!$U746),'Modernisierung 3.2.4'!$N746=Basisblatt!$A774)=TRUE,"ja","nein"),"")</f>
        <v/>
      </c>
      <c r="Q746" s="157"/>
      <c r="R746" s="102" t="str">
        <f t="shared" si="11"/>
        <v>x2</v>
      </c>
      <c r="S746" s="53"/>
      <c r="T746" s="40"/>
      <c r="U746" s="139" t="str">
        <f>IF(AND($R746="x1",$K746=Basisblatt!$A$85),VLOOKUP('EMob_Segmente 3.2.5_3.2.6'!$F746,Basisblatt!$A$2:$B$5,2,FALSE),"")</f>
        <v/>
      </c>
    </row>
    <row r="747" spans="1:21" ht="15.75" thickBot="1" x14ac:dyDescent="0.3">
      <c r="A747" s="121" t="str">
        <f>IF($R747="x2","",IF($R747="x1",IF(OR($K747=Basisblatt!$A$84,$P747="ja"),"ja","nein"),"N/A"))</f>
        <v/>
      </c>
      <c r="B747" s="40"/>
      <c r="C747" s="84"/>
      <c r="D747" s="85"/>
      <c r="E747" s="85"/>
      <c r="F747" s="85"/>
      <c r="G747" s="85"/>
      <c r="H747" s="85"/>
      <c r="I747" s="92"/>
      <c r="J747" s="40"/>
      <c r="K747" s="49" t="s">
        <v>86</v>
      </c>
      <c r="L747" s="81"/>
      <c r="M747" s="81"/>
      <c r="N747" s="83"/>
      <c r="O747" s="40"/>
      <c r="P747" s="106" t="str">
        <f>IF(AND($R747="x1",$K747=Basisblatt!$A$85),IF(OR($L747=Basisblatt!$A$38,AND('Modernisierung 3.2.4'!$M747&lt;&gt;"",'Modernisierung 3.2.4'!$M747&lt;='Modernisierung 3.2.4'!$U747),'Modernisierung 3.2.4'!$N747=Basisblatt!$A775)=TRUE,"ja","nein"),"")</f>
        <v/>
      </c>
      <c r="Q747" s="157"/>
      <c r="R747" s="102" t="str">
        <f t="shared" si="11"/>
        <v>x2</v>
      </c>
      <c r="S747" s="53"/>
      <c r="T747" s="40"/>
      <c r="U747" s="139" t="str">
        <f>IF(AND($R747="x1",$K747=Basisblatt!$A$85),VLOOKUP('EMob_Segmente 3.2.5_3.2.6'!$F747,Basisblatt!$A$2:$B$5,2,FALSE),"")</f>
        <v/>
      </c>
    </row>
    <row r="748" spans="1:21" ht="15.75" thickBot="1" x14ac:dyDescent="0.3">
      <c r="A748" s="121" t="str">
        <f>IF($R748="x2","",IF($R748="x1",IF(OR($K748=Basisblatt!$A$84,$P748="ja"),"ja","nein"),"N/A"))</f>
        <v/>
      </c>
      <c r="B748" s="40"/>
      <c r="C748" s="84"/>
      <c r="D748" s="85"/>
      <c r="E748" s="85"/>
      <c r="F748" s="85"/>
      <c r="G748" s="85"/>
      <c r="H748" s="85"/>
      <c r="I748" s="92"/>
      <c r="J748" s="40"/>
      <c r="K748" s="49" t="s">
        <v>86</v>
      </c>
      <c r="L748" s="81"/>
      <c r="M748" s="81"/>
      <c r="N748" s="83"/>
      <c r="O748" s="40"/>
      <c r="P748" s="106" t="str">
        <f>IF(AND($R748="x1",$K748=Basisblatt!$A$85),IF(OR($L748=Basisblatt!$A$38,AND('Modernisierung 3.2.4'!$M748&lt;&gt;"",'Modernisierung 3.2.4'!$M748&lt;='Modernisierung 3.2.4'!$U748),'Modernisierung 3.2.4'!$N748=Basisblatt!$A776)=TRUE,"ja","nein"),"")</f>
        <v/>
      </c>
      <c r="Q748" s="157"/>
      <c r="R748" s="102" t="str">
        <f t="shared" si="11"/>
        <v>x2</v>
      </c>
      <c r="S748" s="53"/>
      <c r="T748" s="40"/>
      <c r="U748" s="139" t="str">
        <f>IF(AND($R748="x1",$K748=Basisblatt!$A$85),VLOOKUP('EMob_Segmente 3.2.5_3.2.6'!$F748,Basisblatt!$A$2:$B$5,2,FALSE),"")</f>
        <v/>
      </c>
    </row>
    <row r="749" spans="1:21" ht="15.75" thickBot="1" x14ac:dyDescent="0.3">
      <c r="A749" s="121" t="str">
        <f>IF($R749="x2","",IF($R749="x1",IF(OR($K749=Basisblatt!$A$84,$P749="ja"),"ja","nein"),"N/A"))</f>
        <v/>
      </c>
      <c r="B749" s="40"/>
      <c r="C749" s="84"/>
      <c r="D749" s="85"/>
      <c r="E749" s="85"/>
      <c r="F749" s="85"/>
      <c r="G749" s="85"/>
      <c r="H749" s="85"/>
      <c r="I749" s="92"/>
      <c r="J749" s="40"/>
      <c r="K749" s="49" t="s">
        <v>86</v>
      </c>
      <c r="L749" s="81"/>
      <c r="M749" s="81"/>
      <c r="N749" s="83"/>
      <c r="O749" s="40"/>
      <c r="P749" s="106" t="str">
        <f>IF(AND($R749="x1",$K749=Basisblatt!$A$85),IF(OR($L749=Basisblatt!$A$38,AND('Modernisierung 3.2.4'!$M749&lt;&gt;"",'Modernisierung 3.2.4'!$M749&lt;='Modernisierung 3.2.4'!$U749),'Modernisierung 3.2.4'!$N749=Basisblatt!$A777)=TRUE,"ja","nein"),"")</f>
        <v/>
      </c>
      <c r="Q749" s="157"/>
      <c r="R749" s="102" t="str">
        <f t="shared" si="11"/>
        <v>x2</v>
      </c>
      <c r="S749" s="53"/>
      <c r="T749" s="40"/>
      <c r="U749" s="139" t="str">
        <f>IF(AND($R749="x1",$K749=Basisblatt!$A$85),VLOOKUP('EMob_Segmente 3.2.5_3.2.6'!$F749,Basisblatt!$A$2:$B$5,2,FALSE),"")</f>
        <v/>
      </c>
    </row>
    <row r="750" spans="1:21" ht="15.75" thickBot="1" x14ac:dyDescent="0.3">
      <c r="A750" s="121" t="str">
        <f>IF($R750="x2","",IF($R750="x1",IF(OR($K750=Basisblatt!$A$84,$P750="ja"),"ja","nein"),"N/A"))</f>
        <v/>
      </c>
      <c r="B750" s="40"/>
      <c r="C750" s="84"/>
      <c r="D750" s="85"/>
      <c r="E750" s="85"/>
      <c r="F750" s="85"/>
      <c r="G750" s="85"/>
      <c r="H750" s="85"/>
      <c r="I750" s="92"/>
      <c r="J750" s="40"/>
      <c r="K750" s="49" t="s">
        <v>86</v>
      </c>
      <c r="L750" s="81"/>
      <c r="M750" s="81"/>
      <c r="N750" s="83"/>
      <c r="O750" s="40"/>
      <c r="P750" s="106" t="str">
        <f>IF(AND($R750="x1",$K750=Basisblatt!$A$85),IF(OR($L750=Basisblatt!$A$38,AND('Modernisierung 3.2.4'!$M750&lt;&gt;"",'Modernisierung 3.2.4'!$M750&lt;='Modernisierung 3.2.4'!$U750),'Modernisierung 3.2.4'!$N750=Basisblatt!$A778)=TRUE,"ja","nein"),"")</f>
        <v/>
      </c>
      <c r="Q750" s="157"/>
      <c r="R750" s="102" t="str">
        <f t="shared" si="11"/>
        <v>x2</v>
      </c>
      <c r="S750" s="53"/>
      <c r="T750" s="40"/>
      <c r="U750" s="139" t="str">
        <f>IF(AND($R750="x1",$K750=Basisblatt!$A$85),VLOOKUP('EMob_Segmente 3.2.5_3.2.6'!$F750,Basisblatt!$A$2:$B$5,2,FALSE),"")</f>
        <v/>
      </c>
    </row>
    <row r="751" spans="1:21" ht="15.75" thickBot="1" x14ac:dyDescent="0.3">
      <c r="A751" s="121" t="str">
        <f>IF($R751="x2","",IF($R751="x1",IF(OR($K751=Basisblatt!$A$84,$P751="ja"),"ja","nein"),"N/A"))</f>
        <v/>
      </c>
      <c r="B751" s="40"/>
      <c r="C751" s="84"/>
      <c r="D751" s="85"/>
      <c r="E751" s="85"/>
      <c r="F751" s="85"/>
      <c r="G751" s="85"/>
      <c r="H751" s="85"/>
      <c r="I751" s="92"/>
      <c r="J751" s="40"/>
      <c r="K751" s="49" t="s">
        <v>86</v>
      </c>
      <c r="L751" s="81"/>
      <c r="M751" s="81"/>
      <c r="N751" s="83"/>
      <c r="O751" s="40"/>
      <c r="P751" s="106" t="str">
        <f>IF(AND($R751="x1",$K751=Basisblatt!$A$85),IF(OR($L751=Basisblatt!$A$38,AND('Modernisierung 3.2.4'!$M751&lt;&gt;"",'Modernisierung 3.2.4'!$M751&lt;='Modernisierung 3.2.4'!$U751),'Modernisierung 3.2.4'!$N751=Basisblatt!$A779)=TRUE,"ja","nein"),"")</f>
        <v/>
      </c>
      <c r="Q751" s="157"/>
      <c r="R751" s="102" t="str">
        <f t="shared" si="11"/>
        <v>x2</v>
      </c>
      <c r="S751" s="53"/>
      <c r="T751" s="40"/>
      <c r="U751" s="139" t="str">
        <f>IF(AND($R751="x1",$K751=Basisblatt!$A$85),VLOOKUP('EMob_Segmente 3.2.5_3.2.6'!$F751,Basisblatt!$A$2:$B$5,2,FALSE),"")</f>
        <v/>
      </c>
    </row>
    <row r="752" spans="1:21" ht="15.75" thickBot="1" x14ac:dyDescent="0.3">
      <c r="A752" s="121" t="str">
        <f>IF($R752="x2","",IF($R752="x1",IF(OR($K752=Basisblatt!$A$84,$P752="ja"),"ja","nein"),"N/A"))</f>
        <v/>
      </c>
      <c r="B752" s="40"/>
      <c r="C752" s="84"/>
      <c r="D752" s="85"/>
      <c r="E752" s="85"/>
      <c r="F752" s="85"/>
      <c r="G752" s="85"/>
      <c r="H752" s="85"/>
      <c r="I752" s="92"/>
      <c r="J752" s="40"/>
      <c r="K752" s="49" t="s">
        <v>86</v>
      </c>
      <c r="L752" s="81"/>
      <c r="M752" s="81"/>
      <c r="N752" s="83"/>
      <c r="O752" s="40"/>
      <c r="P752" s="106" t="str">
        <f>IF(AND($R752="x1",$K752=Basisblatt!$A$85),IF(OR($L752=Basisblatt!$A$38,AND('Modernisierung 3.2.4'!$M752&lt;&gt;"",'Modernisierung 3.2.4'!$M752&lt;='Modernisierung 3.2.4'!$U752),'Modernisierung 3.2.4'!$N752=Basisblatt!$A780)=TRUE,"ja","nein"),"")</f>
        <v/>
      </c>
      <c r="Q752" s="157"/>
      <c r="R752" s="102" t="str">
        <f t="shared" si="11"/>
        <v>x2</v>
      </c>
      <c r="S752" s="53"/>
      <c r="T752" s="40"/>
      <c r="U752" s="139" t="str">
        <f>IF(AND($R752="x1",$K752=Basisblatt!$A$85),VLOOKUP('EMob_Segmente 3.2.5_3.2.6'!$F752,Basisblatt!$A$2:$B$5,2,FALSE),"")</f>
        <v/>
      </c>
    </row>
    <row r="753" spans="1:21" ht="15.75" thickBot="1" x14ac:dyDescent="0.3">
      <c r="A753" s="121" t="str">
        <f>IF($R753="x2","",IF($R753="x1",IF(OR($K753=Basisblatt!$A$84,$P753="ja"),"ja","nein"),"N/A"))</f>
        <v/>
      </c>
      <c r="B753" s="40"/>
      <c r="C753" s="84"/>
      <c r="D753" s="85"/>
      <c r="E753" s="85"/>
      <c r="F753" s="85"/>
      <c r="G753" s="85"/>
      <c r="H753" s="85"/>
      <c r="I753" s="92"/>
      <c r="J753" s="40"/>
      <c r="K753" s="49" t="s">
        <v>86</v>
      </c>
      <c r="L753" s="81"/>
      <c r="M753" s="81"/>
      <c r="N753" s="83"/>
      <c r="O753" s="40"/>
      <c r="P753" s="106" t="str">
        <f>IF(AND($R753="x1",$K753=Basisblatt!$A$85),IF(OR($L753=Basisblatt!$A$38,AND('Modernisierung 3.2.4'!$M753&lt;&gt;"",'Modernisierung 3.2.4'!$M753&lt;='Modernisierung 3.2.4'!$U753),'Modernisierung 3.2.4'!$N753=Basisblatt!$A781)=TRUE,"ja","nein"),"")</f>
        <v/>
      </c>
      <c r="Q753" s="157"/>
      <c r="R753" s="102" t="str">
        <f t="shared" si="11"/>
        <v>x2</v>
      </c>
      <c r="S753" s="53"/>
      <c r="T753" s="40"/>
      <c r="U753" s="139" t="str">
        <f>IF(AND($R753="x1",$K753=Basisblatt!$A$85),VLOOKUP('EMob_Segmente 3.2.5_3.2.6'!$F753,Basisblatt!$A$2:$B$5,2,FALSE),"")</f>
        <v/>
      </c>
    </row>
    <row r="754" spans="1:21" ht="15.75" thickBot="1" x14ac:dyDescent="0.3">
      <c r="A754" s="121" t="str">
        <f>IF($R754="x2","",IF($R754="x1",IF(OR($K754=Basisblatt!$A$84,$P754="ja"),"ja","nein"),"N/A"))</f>
        <v/>
      </c>
      <c r="B754" s="40"/>
      <c r="C754" s="84"/>
      <c r="D754" s="85"/>
      <c r="E754" s="85"/>
      <c r="F754" s="85"/>
      <c r="G754" s="85"/>
      <c r="H754" s="85"/>
      <c r="I754" s="92"/>
      <c r="J754" s="40"/>
      <c r="K754" s="49" t="s">
        <v>86</v>
      </c>
      <c r="L754" s="81"/>
      <c r="M754" s="81"/>
      <c r="N754" s="83"/>
      <c r="O754" s="40"/>
      <c r="P754" s="106" t="str">
        <f>IF(AND($R754="x1",$K754=Basisblatt!$A$85),IF(OR($L754=Basisblatt!$A$38,AND('Modernisierung 3.2.4'!$M754&lt;&gt;"",'Modernisierung 3.2.4'!$M754&lt;='Modernisierung 3.2.4'!$U754),'Modernisierung 3.2.4'!$N754=Basisblatt!$A782)=TRUE,"ja","nein"),"")</f>
        <v/>
      </c>
      <c r="Q754" s="157"/>
      <c r="R754" s="102" t="str">
        <f t="shared" si="11"/>
        <v>x2</v>
      </c>
      <c r="S754" s="53"/>
      <c r="T754" s="40"/>
      <c r="U754" s="139" t="str">
        <f>IF(AND($R754="x1",$K754=Basisblatt!$A$85),VLOOKUP('EMob_Segmente 3.2.5_3.2.6'!$F754,Basisblatt!$A$2:$B$5,2,FALSE),"")</f>
        <v/>
      </c>
    </row>
    <row r="755" spans="1:21" ht="15.75" thickBot="1" x14ac:dyDescent="0.3">
      <c r="A755" s="121" t="str">
        <f>IF($R755="x2","",IF($R755="x1",IF(OR($K755=Basisblatt!$A$84,$P755="ja"),"ja","nein"),"N/A"))</f>
        <v/>
      </c>
      <c r="B755" s="40"/>
      <c r="C755" s="84"/>
      <c r="D755" s="85"/>
      <c r="E755" s="85"/>
      <c r="F755" s="85"/>
      <c r="G755" s="85"/>
      <c r="H755" s="85"/>
      <c r="I755" s="92"/>
      <c r="J755" s="40"/>
      <c r="K755" s="49" t="s">
        <v>86</v>
      </c>
      <c r="L755" s="81"/>
      <c r="M755" s="81"/>
      <c r="N755" s="83"/>
      <c r="O755" s="40"/>
      <c r="P755" s="106" t="str">
        <f>IF(AND($R755="x1",$K755=Basisblatt!$A$85),IF(OR($L755=Basisblatt!$A$38,AND('Modernisierung 3.2.4'!$M755&lt;&gt;"",'Modernisierung 3.2.4'!$M755&lt;='Modernisierung 3.2.4'!$U755),'Modernisierung 3.2.4'!$N755=Basisblatt!$A783)=TRUE,"ja","nein"),"")</f>
        <v/>
      </c>
      <c r="Q755" s="157"/>
      <c r="R755" s="102" t="str">
        <f t="shared" si="11"/>
        <v>x2</v>
      </c>
      <c r="S755" s="53"/>
      <c r="T755" s="40"/>
      <c r="U755" s="139" t="str">
        <f>IF(AND($R755="x1",$K755=Basisblatt!$A$85),VLOOKUP('EMob_Segmente 3.2.5_3.2.6'!$F755,Basisblatt!$A$2:$B$5,2,FALSE),"")</f>
        <v/>
      </c>
    </row>
    <row r="756" spans="1:21" ht="15.75" thickBot="1" x14ac:dyDescent="0.3">
      <c r="A756" s="121" t="str">
        <f>IF($R756="x2","",IF($R756="x1",IF(OR($K756=Basisblatt!$A$84,$P756="ja"),"ja","nein"),"N/A"))</f>
        <v/>
      </c>
      <c r="B756" s="40"/>
      <c r="C756" s="84"/>
      <c r="D756" s="85"/>
      <c r="E756" s="85"/>
      <c r="F756" s="85"/>
      <c r="G756" s="85"/>
      <c r="H756" s="85"/>
      <c r="I756" s="92"/>
      <c r="J756" s="40"/>
      <c r="K756" s="49" t="s">
        <v>86</v>
      </c>
      <c r="L756" s="81"/>
      <c r="M756" s="81"/>
      <c r="N756" s="83"/>
      <c r="O756" s="40"/>
      <c r="P756" s="106" t="str">
        <f>IF(AND($R756="x1",$K756=Basisblatt!$A$85),IF(OR($L756=Basisblatt!$A$38,AND('Modernisierung 3.2.4'!$M756&lt;&gt;"",'Modernisierung 3.2.4'!$M756&lt;='Modernisierung 3.2.4'!$U756),'Modernisierung 3.2.4'!$N756=Basisblatt!$A784)=TRUE,"ja","nein"),"")</f>
        <v/>
      </c>
      <c r="Q756" s="157"/>
      <c r="R756" s="102" t="str">
        <f t="shared" si="11"/>
        <v>x2</v>
      </c>
      <c r="S756" s="53"/>
      <c r="T756" s="40"/>
      <c r="U756" s="139" t="str">
        <f>IF(AND($R756="x1",$K756=Basisblatt!$A$85),VLOOKUP('EMob_Segmente 3.2.5_3.2.6'!$F756,Basisblatt!$A$2:$B$5,2,FALSE),"")</f>
        <v/>
      </c>
    </row>
    <row r="757" spans="1:21" ht="15.75" thickBot="1" x14ac:dyDescent="0.3">
      <c r="A757" s="121" t="str">
        <f>IF($R757="x2","",IF($R757="x1",IF(OR($K757=Basisblatt!$A$84,$P757="ja"),"ja","nein"),"N/A"))</f>
        <v/>
      </c>
      <c r="B757" s="40"/>
      <c r="C757" s="84"/>
      <c r="D757" s="85"/>
      <c r="E757" s="85"/>
      <c r="F757" s="85"/>
      <c r="G757" s="85"/>
      <c r="H757" s="85"/>
      <c r="I757" s="92"/>
      <c r="J757" s="40"/>
      <c r="K757" s="49" t="s">
        <v>86</v>
      </c>
      <c r="L757" s="81"/>
      <c r="M757" s="81"/>
      <c r="N757" s="83"/>
      <c r="O757" s="40"/>
      <c r="P757" s="106" t="str">
        <f>IF(AND($R757="x1",$K757=Basisblatt!$A$85),IF(OR($L757=Basisblatt!$A$38,AND('Modernisierung 3.2.4'!$M757&lt;&gt;"",'Modernisierung 3.2.4'!$M757&lt;='Modernisierung 3.2.4'!$U757),'Modernisierung 3.2.4'!$N757=Basisblatt!$A785)=TRUE,"ja","nein"),"")</f>
        <v/>
      </c>
      <c r="Q757" s="157"/>
      <c r="R757" s="102" t="str">
        <f t="shared" si="11"/>
        <v>x2</v>
      </c>
      <c r="S757" s="53"/>
      <c r="T757" s="40"/>
      <c r="U757" s="139" t="str">
        <f>IF(AND($R757="x1",$K757=Basisblatt!$A$85),VLOOKUP('EMob_Segmente 3.2.5_3.2.6'!$F757,Basisblatt!$A$2:$B$5,2,FALSE),"")</f>
        <v/>
      </c>
    </row>
    <row r="758" spans="1:21" ht="15.75" thickBot="1" x14ac:dyDescent="0.3">
      <c r="A758" s="121" t="str">
        <f>IF($R758="x2","",IF($R758="x1",IF(OR($K758=Basisblatt!$A$84,$P758="ja"),"ja","nein"),"N/A"))</f>
        <v/>
      </c>
      <c r="B758" s="40"/>
      <c r="C758" s="84"/>
      <c r="D758" s="85"/>
      <c r="E758" s="85"/>
      <c r="F758" s="85"/>
      <c r="G758" s="85"/>
      <c r="H758" s="85"/>
      <c r="I758" s="92"/>
      <c r="J758" s="40"/>
      <c r="K758" s="49" t="s">
        <v>86</v>
      </c>
      <c r="L758" s="81"/>
      <c r="M758" s="81"/>
      <c r="N758" s="83"/>
      <c r="O758" s="40"/>
      <c r="P758" s="106" t="str">
        <f>IF(AND($R758="x1",$K758=Basisblatt!$A$85),IF(OR($L758=Basisblatt!$A$38,AND('Modernisierung 3.2.4'!$M758&lt;&gt;"",'Modernisierung 3.2.4'!$M758&lt;='Modernisierung 3.2.4'!$U758),'Modernisierung 3.2.4'!$N758=Basisblatt!$A786)=TRUE,"ja","nein"),"")</f>
        <v/>
      </c>
      <c r="Q758" s="157"/>
      <c r="R758" s="102" t="str">
        <f t="shared" si="11"/>
        <v>x2</v>
      </c>
      <c r="S758" s="53"/>
      <c r="T758" s="40"/>
      <c r="U758" s="139" t="str">
        <f>IF(AND($R758="x1",$K758=Basisblatt!$A$85),VLOOKUP('EMob_Segmente 3.2.5_3.2.6'!$F758,Basisblatt!$A$2:$B$5,2,FALSE),"")</f>
        <v/>
      </c>
    </row>
    <row r="759" spans="1:21" ht="15.75" thickBot="1" x14ac:dyDescent="0.3">
      <c r="A759" s="121" t="str">
        <f>IF($R759="x2","",IF($R759="x1",IF(OR($K759=Basisblatt!$A$84,$P759="ja"),"ja","nein"),"N/A"))</f>
        <v/>
      </c>
      <c r="B759" s="40"/>
      <c r="C759" s="84"/>
      <c r="D759" s="85"/>
      <c r="E759" s="85"/>
      <c r="F759" s="85"/>
      <c r="G759" s="85"/>
      <c r="H759" s="85"/>
      <c r="I759" s="92"/>
      <c r="J759" s="40"/>
      <c r="K759" s="49" t="s">
        <v>86</v>
      </c>
      <c r="L759" s="81"/>
      <c r="M759" s="81"/>
      <c r="N759" s="83"/>
      <c r="O759" s="40"/>
      <c r="P759" s="106" t="str">
        <f>IF(AND($R759="x1",$K759=Basisblatt!$A$85),IF(OR($L759=Basisblatt!$A$38,AND('Modernisierung 3.2.4'!$M759&lt;&gt;"",'Modernisierung 3.2.4'!$M759&lt;='Modernisierung 3.2.4'!$U759),'Modernisierung 3.2.4'!$N759=Basisblatt!$A787)=TRUE,"ja","nein"),"")</f>
        <v/>
      </c>
      <c r="Q759" s="157"/>
      <c r="R759" s="102" t="str">
        <f t="shared" si="11"/>
        <v>x2</v>
      </c>
      <c r="S759" s="53"/>
      <c r="T759" s="40"/>
      <c r="U759" s="139" t="str">
        <f>IF(AND($R759="x1",$K759=Basisblatt!$A$85),VLOOKUP('EMob_Segmente 3.2.5_3.2.6'!$F759,Basisblatt!$A$2:$B$5,2,FALSE),"")</f>
        <v/>
      </c>
    </row>
    <row r="760" spans="1:21" ht="15.75" thickBot="1" x14ac:dyDescent="0.3">
      <c r="A760" s="121" t="str">
        <f>IF($R760="x2","",IF($R760="x1",IF(OR($K760=Basisblatt!$A$84,$P760="ja"),"ja","nein"),"N/A"))</f>
        <v/>
      </c>
      <c r="B760" s="40"/>
      <c r="C760" s="84"/>
      <c r="D760" s="85"/>
      <c r="E760" s="85"/>
      <c r="F760" s="85"/>
      <c r="G760" s="85"/>
      <c r="H760" s="85"/>
      <c r="I760" s="92"/>
      <c r="J760" s="40"/>
      <c r="K760" s="49" t="s">
        <v>86</v>
      </c>
      <c r="L760" s="81"/>
      <c r="M760" s="81"/>
      <c r="N760" s="83"/>
      <c r="O760" s="40"/>
      <c r="P760" s="106" t="str">
        <f>IF(AND($R760="x1",$K760=Basisblatt!$A$85),IF(OR($L760=Basisblatt!$A$38,AND('Modernisierung 3.2.4'!$M760&lt;&gt;"",'Modernisierung 3.2.4'!$M760&lt;='Modernisierung 3.2.4'!$U760),'Modernisierung 3.2.4'!$N760=Basisblatt!$A788)=TRUE,"ja","nein"),"")</f>
        <v/>
      </c>
      <c r="Q760" s="157"/>
      <c r="R760" s="102" t="str">
        <f t="shared" si="11"/>
        <v>x2</v>
      </c>
      <c r="S760" s="53"/>
      <c r="T760" s="40"/>
      <c r="U760" s="139" t="str">
        <f>IF(AND($R760="x1",$K760=Basisblatt!$A$85),VLOOKUP('EMob_Segmente 3.2.5_3.2.6'!$F760,Basisblatt!$A$2:$B$5,2,FALSE),"")</f>
        <v/>
      </c>
    </row>
    <row r="761" spans="1:21" ht="15.75" thickBot="1" x14ac:dyDescent="0.3">
      <c r="A761" s="121" t="str">
        <f>IF($R761="x2","",IF($R761="x1",IF(OR($K761=Basisblatt!$A$84,$P761="ja"),"ja","nein"),"N/A"))</f>
        <v/>
      </c>
      <c r="B761" s="40"/>
      <c r="C761" s="84"/>
      <c r="D761" s="85"/>
      <c r="E761" s="85"/>
      <c r="F761" s="85"/>
      <c r="G761" s="85"/>
      <c r="H761" s="85"/>
      <c r="I761" s="92"/>
      <c r="J761" s="40"/>
      <c r="K761" s="49" t="s">
        <v>86</v>
      </c>
      <c r="L761" s="81"/>
      <c r="M761" s="81"/>
      <c r="N761" s="83"/>
      <c r="O761" s="40"/>
      <c r="P761" s="106" t="str">
        <f>IF(AND($R761="x1",$K761=Basisblatt!$A$85),IF(OR($L761=Basisblatt!$A$38,AND('Modernisierung 3.2.4'!$M761&lt;&gt;"",'Modernisierung 3.2.4'!$M761&lt;='Modernisierung 3.2.4'!$U761),'Modernisierung 3.2.4'!$N761=Basisblatt!$A789)=TRUE,"ja","nein"),"")</f>
        <v/>
      </c>
      <c r="Q761" s="157"/>
      <c r="R761" s="102" t="str">
        <f t="shared" si="11"/>
        <v>x2</v>
      </c>
      <c r="S761" s="53"/>
      <c r="T761" s="40"/>
      <c r="U761" s="139" t="str">
        <f>IF(AND($R761="x1",$K761=Basisblatt!$A$85),VLOOKUP('EMob_Segmente 3.2.5_3.2.6'!$F761,Basisblatt!$A$2:$B$5,2,FALSE),"")</f>
        <v/>
      </c>
    </row>
    <row r="762" spans="1:21" ht="15.75" thickBot="1" x14ac:dyDescent="0.3">
      <c r="A762" s="121" t="str">
        <f>IF($R762="x2","",IF($R762="x1",IF(OR($K762=Basisblatt!$A$84,$P762="ja"),"ja","nein"),"N/A"))</f>
        <v/>
      </c>
      <c r="B762" s="40"/>
      <c r="C762" s="84"/>
      <c r="D762" s="85"/>
      <c r="E762" s="85"/>
      <c r="F762" s="85"/>
      <c r="G762" s="85"/>
      <c r="H762" s="85"/>
      <c r="I762" s="92"/>
      <c r="J762" s="40"/>
      <c r="K762" s="49" t="s">
        <v>86</v>
      </c>
      <c r="L762" s="81"/>
      <c r="M762" s="81"/>
      <c r="N762" s="83"/>
      <c r="O762" s="40"/>
      <c r="P762" s="106" t="str">
        <f>IF(AND($R762="x1",$K762=Basisblatt!$A$85),IF(OR($L762=Basisblatt!$A$38,AND('Modernisierung 3.2.4'!$M762&lt;&gt;"",'Modernisierung 3.2.4'!$M762&lt;='Modernisierung 3.2.4'!$U762),'Modernisierung 3.2.4'!$N762=Basisblatt!$A790)=TRUE,"ja","nein"),"")</f>
        <v/>
      </c>
      <c r="Q762" s="157"/>
      <c r="R762" s="102" t="str">
        <f t="shared" si="11"/>
        <v>x2</v>
      </c>
      <c r="S762" s="53"/>
      <c r="T762" s="40"/>
      <c r="U762" s="139" t="str">
        <f>IF(AND($R762="x1",$K762=Basisblatt!$A$85),VLOOKUP('EMob_Segmente 3.2.5_3.2.6'!$F762,Basisblatt!$A$2:$B$5,2,FALSE),"")</f>
        <v/>
      </c>
    </row>
    <row r="763" spans="1:21" ht="15.75" thickBot="1" x14ac:dyDescent="0.3">
      <c r="A763" s="121" t="str">
        <f>IF($R763="x2","",IF($R763="x1",IF(OR($K763=Basisblatt!$A$84,$P763="ja"),"ja","nein"),"N/A"))</f>
        <v/>
      </c>
      <c r="B763" s="40"/>
      <c r="C763" s="84"/>
      <c r="D763" s="85"/>
      <c r="E763" s="85"/>
      <c r="F763" s="85"/>
      <c r="G763" s="85"/>
      <c r="H763" s="85"/>
      <c r="I763" s="92"/>
      <c r="J763" s="40"/>
      <c r="K763" s="49" t="s">
        <v>86</v>
      </c>
      <c r="L763" s="81"/>
      <c r="M763" s="81"/>
      <c r="N763" s="83"/>
      <c r="O763" s="40"/>
      <c r="P763" s="106" t="str">
        <f>IF(AND($R763="x1",$K763=Basisblatt!$A$85),IF(OR($L763=Basisblatt!$A$38,AND('Modernisierung 3.2.4'!$M763&lt;&gt;"",'Modernisierung 3.2.4'!$M763&lt;='Modernisierung 3.2.4'!$U763),'Modernisierung 3.2.4'!$N763=Basisblatt!$A791)=TRUE,"ja","nein"),"")</f>
        <v/>
      </c>
      <c r="Q763" s="157"/>
      <c r="R763" s="102" t="str">
        <f t="shared" si="11"/>
        <v>x2</v>
      </c>
      <c r="S763" s="53"/>
      <c r="T763" s="40"/>
      <c r="U763" s="139" t="str">
        <f>IF(AND($R763="x1",$K763=Basisblatt!$A$85),VLOOKUP('EMob_Segmente 3.2.5_3.2.6'!$F763,Basisblatt!$A$2:$B$5,2,FALSE),"")</f>
        <v/>
      </c>
    </row>
    <row r="764" spans="1:21" ht="15.75" thickBot="1" x14ac:dyDescent="0.3">
      <c r="A764" s="121" t="str">
        <f>IF($R764="x2","",IF($R764="x1",IF(OR($K764=Basisblatt!$A$84,$P764="ja"),"ja","nein"),"N/A"))</f>
        <v/>
      </c>
      <c r="B764" s="40"/>
      <c r="C764" s="84"/>
      <c r="D764" s="85"/>
      <c r="E764" s="85"/>
      <c r="F764" s="85"/>
      <c r="G764" s="85"/>
      <c r="H764" s="85"/>
      <c r="I764" s="92"/>
      <c r="J764" s="40"/>
      <c r="K764" s="49" t="s">
        <v>86</v>
      </c>
      <c r="L764" s="81"/>
      <c r="M764" s="81"/>
      <c r="N764" s="83"/>
      <c r="O764" s="40"/>
      <c r="P764" s="106" t="str">
        <f>IF(AND($R764="x1",$K764=Basisblatt!$A$85),IF(OR($L764=Basisblatt!$A$38,AND('Modernisierung 3.2.4'!$M764&lt;&gt;"",'Modernisierung 3.2.4'!$M764&lt;='Modernisierung 3.2.4'!$U764),'Modernisierung 3.2.4'!$N764=Basisblatt!$A792)=TRUE,"ja","nein"),"")</f>
        <v/>
      </c>
      <c r="Q764" s="157"/>
      <c r="R764" s="102" t="str">
        <f t="shared" si="11"/>
        <v>x2</v>
      </c>
      <c r="S764" s="53"/>
      <c r="T764" s="40"/>
      <c r="U764" s="139" t="str">
        <f>IF(AND($R764="x1",$K764=Basisblatt!$A$85),VLOOKUP('EMob_Segmente 3.2.5_3.2.6'!$F764,Basisblatt!$A$2:$B$5,2,FALSE),"")</f>
        <v/>
      </c>
    </row>
    <row r="765" spans="1:21" ht="15.75" thickBot="1" x14ac:dyDescent="0.3">
      <c r="A765" s="121" t="str">
        <f>IF($R765="x2","",IF($R765="x1",IF(OR($K765=Basisblatt!$A$84,$P765="ja"),"ja","nein"),"N/A"))</f>
        <v/>
      </c>
      <c r="B765" s="40"/>
      <c r="C765" s="84"/>
      <c r="D765" s="85"/>
      <c r="E765" s="85"/>
      <c r="F765" s="85"/>
      <c r="G765" s="85"/>
      <c r="H765" s="85"/>
      <c r="I765" s="92"/>
      <c r="J765" s="40"/>
      <c r="K765" s="49" t="s">
        <v>86</v>
      </c>
      <c r="L765" s="81"/>
      <c r="M765" s="81"/>
      <c r="N765" s="83"/>
      <c r="O765" s="40"/>
      <c r="P765" s="106" t="str">
        <f>IF(AND($R765="x1",$K765=Basisblatt!$A$85),IF(OR($L765=Basisblatt!$A$38,AND('Modernisierung 3.2.4'!$M765&lt;&gt;"",'Modernisierung 3.2.4'!$M765&lt;='Modernisierung 3.2.4'!$U765),'Modernisierung 3.2.4'!$N765=Basisblatt!$A793)=TRUE,"ja","nein"),"")</f>
        <v/>
      </c>
      <c r="Q765" s="157"/>
      <c r="R765" s="102" t="str">
        <f t="shared" si="11"/>
        <v>x2</v>
      </c>
      <c r="S765" s="53"/>
      <c r="T765" s="40"/>
      <c r="U765" s="139" t="str">
        <f>IF(AND($R765="x1",$K765=Basisblatt!$A$85),VLOOKUP('EMob_Segmente 3.2.5_3.2.6'!$F765,Basisblatt!$A$2:$B$5,2,FALSE),"")</f>
        <v/>
      </c>
    </row>
    <row r="766" spans="1:21" ht="15.75" thickBot="1" x14ac:dyDescent="0.3">
      <c r="A766" s="121" t="str">
        <f>IF($R766="x2","",IF($R766="x1",IF(OR($K766=Basisblatt!$A$84,$P766="ja"),"ja","nein"),"N/A"))</f>
        <v/>
      </c>
      <c r="B766" s="40"/>
      <c r="C766" s="84"/>
      <c r="D766" s="85"/>
      <c r="E766" s="85"/>
      <c r="F766" s="85"/>
      <c r="G766" s="85"/>
      <c r="H766" s="85"/>
      <c r="I766" s="92"/>
      <c r="J766" s="40"/>
      <c r="K766" s="49" t="s">
        <v>86</v>
      </c>
      <c r="L766" s="81"/>
      <c r="M766" s="81"/>
      <c r="N766" s="83"/>
      <c r="O766" s="40"/>
      <c r="P766" s="106" t="str">
        <f>IF(AND($R766="x1",$K766=Basisblatt!$A$85),IF(OR($L766=Basisblatt!$A$38,AND('Modernisierung 3.2.4'!$M766&lt;&gt;"",'Modernisierung 3.2.4'!$M766&lt;='Modernisierung 3.2.4'!$U766),'Modernisierung 3.2.4'!$N766=Basisblatt!$A794)=TRUE,"ja","nein"),"")</f>
        <v/>
      </c>
      <c r="Q766" s="157"/>
      <c r="R766" s="102" t="str">
        <f t="shared" si="11"/>
        <v>x2</v>
      </c>
      <c r="S766" s="53"/>
      <c r="T766" s="40"/>
      <c r="U766" s="139" t="str">
        <f>IF(AND($R766="x1",$K766=Basisblatt!$A$85),VLOOKUP('EMob_Segmente 3.2.5_3.2.6'!$F766,Basisblatt!$A$2:$B$5,2,FALSE),"")</f>
        <v/>
      </c>
    </row>
    <row r="767" spans="1:21" ht="15.75" thickBot="1" x14ac:dyDescent="0.3">
      <c r="A767" s="121" t="str">
        <f>IF($R767="x2","",IF($R767="x1",IF(OR($K767=Basisblatt!$A$84,$P767="ja"),"ja","nein"),"N/A"))</f>
        <v/>
      </c>
      <c r="B767" s="40"/>
      <c r="C767" s="84"/>
      <c r="D767" s="85"/>
      <c r="E767" s="85"/>
      <c r="F767" s="85"/>
      <c r="G767" s="85"/>
      <c r="H767" s="85"/>
      <c r="I767" s="92"/>
      <c r="J767" s="40"/>
      <c r="K767" s="49" t="s">
        <v>86</v>
      </c>
      <c r="L767" s="81"/>
      <c r="M767" s="81"/>
      <c r="N767" s="83"/>
      <c r="O767" s="40"/>
      <c r="P767" s="106" t="str">
        <f>IF(AND($R767="x1",$K767=Basisblatt!$A$85),IF(OR($L767=Basisblatt!$A$38,AND('Modernisierung 3.2.4'!$M767&lt;&gt;"",'Modernisierung 3.2.4'!$M767&lt;='Modernisierung 3.2.4'!$U767),'Modernisierung 3.2.4'!$N767=Basisblatt!$A795)=TRUE,"ja","nein"),"")</f>
        <v/>
      </c>
      <c r="Q767" s="157"/>
      <c r="R767" s="102" t="str">
        <f t="shared" si="11"/>
        <v>x2</v>
      </c>
      <c r="S767" s="53"/>
      <c r="T767" s="40"/>
      <c r="U767" s="139" t="str">
        <f>IF(AND($R767="x1",$K767=Basisblatt!$A$85),VLOOKUP('EMob_Segmente 3.2.5_3.2.6'!$F767,Basisblatt!$A$2:$B$5,2,FALSE),"")</f>
        <v/>
      </c>
    </row>
    <row r="768" spans="1:21" ht="15.75" thickBot="1" x14ac:dyDescent="0.3">
      <c r="A768" s="121" t="str">
        <f>IF($R768="x2","",IF($R768="x1",IF(OR($K768=Basisblatt!$A$84,$P768="ja"),"ja","nein"),"N/A"))</f>
        <v/>
      </c>
      <c r="B768" s="40"/>
      <c r="C768" s="84"/>
      <c r="D768" s="85"/>
      <c r="E768" s="85"/>
      <c r="F768" s="85"/>
      <c r="G768" s="85"/>
      <c r="H768" s="85"/>
      <c r="I768" s="92"/>
      <c r="J768" s="40"/>
      <c r="K768" s="49" t="s">
        <v>86</v>
      </c>
      <c r="L768" s="81"/>
      <c r="M768" s="81"/>
      <c r="N768" s="83"/>
      <c r="O768" s="40"/>
      <c r="P768" s="106" t="str">
        <f>IF(AND($R768="x1",$K768=Basisblatt!$A$85),IF(OR($L768=Basisblatt!$A$38,AND('Modernisierung 3.2.4'!$M768&lt;&gt;"",'Modernisierung 3.2.4'!$M768&lt;='Modernisierung 3.2.4'!$U768),'Modernisierung 3.2.4'!$N768=Basisblatt!$A796)=TRUE,"ja","nein"),"")</f>
        <v/>
      </c>
      <c r="Q768" s="157"/>
      <c r="R768" s="102" t="str">
        <f t="shared" si="11"/>
        <v>x2</v>
      </c>
      <c r="S768" s="53"/>
      <c r="T768" s="40"/>
      <c r="U768" s="139" t="str">
        <f>IF(AND($R768="x1",$K768=Basisblatt!$A$85),VLOOKUP('EMob_Segmente 3.2.5_3.2.6'!$F768,Basisblatt!$A$2:$B$5,2,FALSE),"")</f>
        <v/>
      </c>
    </row>
    <row r="769" spans="1:21" ht="15.75" thickBot="1" x14ac:dyDescent="0.3">
      <c r="A769" s="121" t="str">
        <f>IF($R769="x2","",IF($R769="x1",IF(OR($K769=Basisblatt!$A$84,$P769="ja"),"ja","nein"),"N/A"))</f>
        <v/>
      </c>
      <c r="B769" s="40"/>
      <c r="C769" s="84"/>
      <c r="D769" s="85"/>
      <c r="E769" s="85"/>
      <c r="F769" s="85"/>
      <c r="G769" s="85"/>
      <c r="H769" s="85"/>
      <c r="I769" s="92"/>
      <c r="J769" s="40"/>
      <c r="K769" s="49" t="s">
        <v>86</v>
      </c>
      <c r="L769" s="81"/>
      <c r="M769" s="81"/>
      <c r="N769" s="83"/>
      <c r="O769" s="40"/>
      <c r="P769" s="106" t="str">
        <f>IF(AND($R769="x1",$K769=Basisblatt!$A$85),IF(OR($L769=Basisblatt!$A$38,AND('Modernisierung 3.2.4'!$M769&lt;&gt;"",'Modernisierung 3.2.4'!$M769&lt;='Modernisierung 3.2.4'!$U769),'Modernisierung 3.2.4'!$N769=Basisblatt!$A797)=TRUE,"ja","nein"),"")</f>
        <v/>
      </c>
      <c r="Q769" s="157"/>
      <c r="R769" s="102" t="str">
        <f t="shared" si="11"/>
        <v>x2</v>
      </c>
      <c r="S769" s="53"/>
      <c r="T769" s="40"/>
      <c r="U769" s="139" t="str">
        <f>IF(AND($R769="x1",$K769=Basisblatt!$A$85),VLOOKUP('EMob_Segmente 3.2.5_3.2.6'!$F769,Basisblatt!$A$2:$B$5,2,FALSE),"")</f>
        <v/>
      </c>
    </row>
    <row r="770" spans="1:21" ht="15.75" thickBot="1" x14ac:dyDescent="0.3">
      <c r="A770" s="121" t="str">
        <f>IF($R770="x2","",IF($R770="x1",IF(OR($K770=Basisblatt!$A$84,$P770="ja"),"ja","nein"),"N/A"))</f>
        <v/>
      </c>
      <c r="B770" s="40"/>
      <c r="C770" s="84"/>
      <c r="D770" s="85"/>
      <c r="E770" s="85"/>
      <c r="F770" s="85"/>
      <c r="G770" s="85"/>
      <c r="H770" s="85"/>
      <c r="I770" s="92"/>
      <c r="J770" s="40"/>
      <c r="K770" s="49" t="s">
        <v>86</v>
      </c>
      <c r="L770" s="81"/>
      <c r="M770" s="81"/>
      <c r="N770" s="83"/>
      <c r="O770" s="40"/>
      <c r="P770" s="106" t="str">
        <f>IF(AND($R770="x1",$K770=Basisblatt!$A$85),IF(OR($L770=Basisblatt!$A$38,AND('Modernisierung 3.2.4'!$M770&lt;&gt;"",'Modernisierung 3.2.4'!$M770&lt;='Modernisierung 3.2.4'!$U770),'Modernisierung 3.2.4'!$N770=Basisblatt!$A798)=TRUE,"ja","nein"),"")</f>
        <v/>
      </c>
      <c r="Q770" s="157"/>
      <c r="R770" s="102" t="str">
        <f t="shared" si="11"/>
        <v>x2</v>
      </c>
      <c r="S770" s="53"/>
      <c r="T770" s="40"/>
      <c r="U770" s="139" t="str">
        <f>IF(AND($R770="x1",$K770=Basisblatt!$A$85),VLOOKUP('EMob_Segmente 3.2.5_3.2.6'!$F770,Basisblatt!$A$2:$B$5,2,FALSE),"")</f>
        <v/>
      </c>
    </row>
    <row r="771" spans="1:21" ht="15.75" thickBot="1" x14ac:dyDescent="0.3">
      <c r="A771" s="121" t="str">
        <f>IF($R771="x2","",IF($R771="x1",IF(OR($K771=Basisblatt!$A$84,$P771="ja"),"ja","nein"),"N/A"))</f>
        <v/>
      </c>
      <c r="B771" s="40"/>
      <c r="C771" s="84"/>
      <c r="D771" s="85"/>
      <c r="E771" s="85"/>
      <c r="F771" s="85"/>
      <c r="G771" s="85"/>
      <c r="H771" s="85"/>
      <c r="I771" s="92"/>
      <c r="J771" s="40"/>
      <c r="K771" s="49" t="s">
        <v>86</v>
      </c>
      <c r="L771" s="81"/>
      <c r="M771" s="81"/>
      <c r="N771" s="83"/>
      <c r="O771" s="40"/>
      <c r="P771" s="106" t="str">
        <f>IF(AND($R771="x1",$K771=Basisblatt!$A$85),IF(OR($L771=Basisblatt!$A$38,AND('Modernisierung 3.2.4'!$M771&lt;&gt;"",'Modernisierung 3.2.4'!$M771&lt;='Modernisierung 3.2.4'!$U771),'Modernisierung 3.2.4'!$N771=Basisblatt!$A799)=TRUE,"ja","nein"),"")</f>
        <v/>
      </c>
      <c r="Q771" s="157"/>
      <c r="R771" s="102" t="str">
        <f t="shared" si="11"/>
        <v>x2</v>
      </c>
      <c r="S771" s="53"/>
      <c r="T771" s="40"/>
      <c r="U771" s="139" t="str">
        <f>IF(AND($R771="x1",$K771=Basisblatt!$A$85),VLOOKUP('EMob_Segmente 3.2.5_3.2.6'!$F771,Basisblatt!$A$2:$B$5,2,FALSE),"")</f>
        <v/>
      </c>
    </row>
    <row r="772" spans="1:21" ht="15.75" thickBot="1" x14ac:dyDescent="0.3">
      <c r="A772" s="121" t="str">
        <f>IF($R772="x2","",IF($R772="x1",IF(OR($K772=Basisblatt!$A$84,$P772="ja"),"ja","nein"),"N/A"))</f>
        <v/>
      </c>
      <c r="B772" s="40"/>
      <c r="C772" s="84"/>
      <c r="D772" s="85"/>
      <c r="E772" s="85"/>
      <c r="F772" s="85"/>
      <c r="G772" s="85"/>
      <c r="H772" s="85"/>
      <c r="I772" s="92"/>
      <c r="J772" s="40"/>
      <c r="K772" s="49" t="s">
        <v>86</v>
      </c>
      <c r="L772" s="81"/>
      <c r="M772" s="81"/>
      <c r="N772" s="83"/>
      <c r="O772" s="40"/>
      <c r="P772" s="106" t="str">
        <f>IF(AND($R772="x1",$K772=Basisblatt!$A$85),IF(OR($L772=Basisblatt!$A$38,AND('Modernisierung 3.2.4'!$M772&lt;&gt;"",'Modernisierung 3.2.4'!$M772&lt;='Modernisierung 3.2.4'!$U772),'Modernisierung 3.2.4'!$N772=Basisblatt!$A800)=TRUE,"ja","nein"),"")</f>
        <v/>
      </c>
      <c r="Q772" s="157"/>
      <c r="R772" s="102" t="str">
        <f t="shared" si="11"/>
        <v>x2</v>
      </c>
      <c r="S772" s="53"/>
      <c r="T772" s="40"/>
      <c r="U772" s="139" t="str">
        <f>IF(AND($R772="x1",$K772=Basisblatt!$A$85),VLOOKUP('EMob_Segmente 3.2.5_3.2.6'!$F772,Basisblatt!$A$2:$B$5,2,FALSE),"")</f>
        <v/>
      </c>
    </row>
    <row r="773" spans="1:21" ht="15.75" thickBot="1" x14ac:dyDescent="0.3">
      <c r="A773" s="121" t="str">
        <f>IF($R773="x2","",IF($R773="x1",IF(OR($K773=Basisblatt!$A$84,$P773="ja"),"ja","nein"),"N/A"))</f>
        <v/>
      </c>
      <c r="B773" s="40"/>
      <c r="C773" s="84"/>
      <c r="D773" s="85"/>
      <c r="E773" s="85"/>
      <c r="F773" s="85"/>
      <c r="G773" s="85"/>
      <c r="H773" s="85"/>
      <c r="I773" s="92"/>
      <c r="J773" s="40"/>
      <c r="K773" s="49" t="s">
        <v>86</v>
      </c>
      <c r="L773" s="81"/>
      <c r="M773" s="81"/>
      <c r="N773" s="83"/>
      <c r="O773" s="40"/>
      <c r="P773" s="106" t="str">
        <f>IF(AND($R773="x1",$K773=Basisblatt!$A$85),IF(OR($L773=Basisblatt!$A$38,AND('Modernisierung 3.2.4'!$M773&lt;&gt;"",'Modernisierung 3.2.4'!$M773&lt;='Modernisierung 3.2.4'!$U773),'Modernisierung 3.2.4'!$N773=Basisblatt!$A801)=TRUE,"ja","nein"),"")</f>
        <v/>
      </c>
      <c r="Q773" s="157"/>
      <c r="R773" s="102" t="str">
        <f t="shared" si="11"/>
        <v>x2</v>
      </c>
      <c r="S773" s="53"/>
      <c r="T773" s="40"/>
      <c r="U773" s="139" t="str">
        <f>IF(AND($R773="x1",$K773=Basisblatt!$A$85),VLOOKUP('EMob_Segmente 3.2.5_3.2.6'!$F773,Basisblatt!$A$2:$B$5,2,FALSE),"")</f>
        <v/>
      </c>
    </row>
    <row r="774" spans="1:21" ht="15.75" thickBot="1" x14ac:dyDescent="0.3">
      <c r="A774" s="121" t="str">
        <f>IF($R774="x2","",IF($R774="x1",IF(OR($K774=Basisblatt!$A$84,$P774="ja"),"ja","nein"),"N/A"))</f>
        <v/>
      </c>
      <c r="B774" s="40"/>
      <c r="C774" s="84"/>
      <c r="D774" s="85"/>
      <c r="E774" s="85"/>
      <c r="F774" s="85"/>
      <c r="G774" s="85"/>
      <c r="H774" s="85"/>
      <c r="I774" s="92"/>
      <c r="J774" s="40"/>
      <c r="K774" s="49" t="s">
        <v>86</v>
      </c>
      <c r="L774" s="81"/>
      <c r="M774" s="81"/>
      <c r="N774" s="83"/>
      <c r="O774" s="40"/>
      <c r="P774" s="106" t="str">
        <f>IF(AND($R774="x1",$K774=Basisblatt!$A$85),IF(OR($L774=Basisblatt!$A$38,AND('Modernisierung 3.2.4'!$M774&lt;&gt;"",'Modernisierung 3.2.4'!$M774&lt;='Modernisierung 3.2.4'!$U774),'Modernisierung 3.2.4'!$N774=Basisblatt!$A802)=TRUE,"ja","nein"),"")</f>
        <v/>
      </c>
      <c r="Q774" s="157"/>
      <c r="R774" s="102" t="str">
        <f t="shared" si="11"/>
        <v>x2</v>
      </c>
      <c r="S774" s="53"/>
      <c r="T774" s="40"/>
      <c r="U774" s="139" t="str">
        <f>IF(AND($R774="x1",$K774=Basisblatt!$A$85),VLOOKUP('EMob_Segmente 3.2.5_3.2.6'!$F774,Basisblatt!$A$2:$B$5,2,FALSE),"")</f>
        <v/>
      </c>
    </row>
    <row r="775" spans="1:21" ht="15.75" thickBot="1" x14ac:dyDescent="0.3">
      <c r="A775" s="121" t="str">
        <f>IF($R775="x2","",IF($R775="x1",IF(OR($K775=Basisblatt!$A$84,$P775="ja"),"ja","nein"),"N/A"))</f>
        <v/>
      </c>
      <c r="B775" s="40"/>
      <c r="C775" s="84"/>
      <c r="D775" s="85"/>
      <c r="E775" s="85"/>
      <c r="F775" s="85"/>
      <c r="G775" s="85"/>
      <c r="H775" s="85"/>
      <c r="I775" s="92"/>
      <c r="J775" s="40"/>
      <c r="K775" s="49" t="s">
        <v>86</v>
      </c>
      <c r="L775" s="81"/>
      <c r="M775" s="81"/>
      <c r="N775" s="83"/>
      <c r="O775" s="40"/>
      <c r="P775" s="106" t="str">
        <f>IF(AND($R775="x1",$K775=Basisblatt!$A$85),IF(OR($L775=Basisblatt!$A$38,AND('Modernisierung 3.2.4'!$M775&lt;&gt;"",'Modernisierung 3.2.4'!$M775&lt;='Modernisierung 3.2.4'!$U775),'Modernisierung 3.2.4'!$N775=Basisblatt!$A803)=TRUE,"ja","nein"),"")</f>
        <v/>
      </c>
      <c r="Q775" s="157"/>
      <c r="R775" s="102" t="str">
        <f t="shared" si="11"/>
        <v>x2</v>
      </c>
      <c r="S775" s="53"/>
      <c r="T775" s="40"/>
      <c r="U775" s="139" t="str">
        <f>IF(AND($R775="x1",$K775=Basisblatt!$A$85),VLOOKUP('EMob_Segmente 3.2.5_3.2.6'!$F775,Basisblatt!$A$2:$B$5,2,FALSE),"")</f>
        <v/>
      </c>
    </row>
    <row r="776" spans="1:21" ht="15.75" thickBot="1" x14ac:dyDescent="0.3">
      <c r="A776" s="121" t="str">
        <f>IF($R776="x2","",IF($R776="x1",IF(OR($K776=Basisblatt!$A$84,$P776="ja"),"ja","nein"),"N/A"))</f>
        <v/>
      </c>
      <c r="B776" s="40"/>
      <c r="C776" s="84"/>
      <c r="D776" s="85"/>
      <c r="E776" s="85"/>
      <c r="F776" s="85"/>
      <c r="G776" s="85"/>
      <c r="H776" s="85"/>
      <c r="I776" s="92"/>
      <c r="J776" s="40"/>
      <c r="K776" s="49" t="s">
        <v>86</v>
      </c>
      <c r="L776" s="81"/>
      <c r="M776" s="81"/>
      <c r="N776" s="83"/>
      <c r="O776" s="40"/>
      <c r="P776" s="106" t="str">
        <f>IF(AND($R776="x1",$K776=Basisblatt!$A$85),IF(OR($L776=Basisblatt!$A$38,AND('Modernisierung 3.2.4'!$M776&lt;&gt;"",'Modernisierung 3.2.4'!$M776&lt;='Modernisierung 3.2.4'!$U776),'Modernisierung 3.2.4'!$N776=Basisblatt!$A804)=TRUE,"ja","nein"),"")</f>
        <v/>
      </c>
      <c r="Q776" s="157"/>
      <c r="R776" s="102" t="str">
        <f t="shared" si="11"/>
        <v>x2</v>
      </c>
      <c r="S776" s="53"/>
      <c r="T776" s="40"/>
      <c r="U776" s="139" t="str">
        <f>IF(AND($R776="x1",$K776=Basisblatt!$A$85),VLOOKUP('EMob_Segmente 3.2.5_3.2.6'!$F776,Basisblatt!$A$2:$B$5,2,FALSE),"")</f>
        <v/>
      </c>
    </row>
    <row r="777" spans="1:21" ht="15.75" thickBot="1" x14ac:dyDescent="0.3">
      <c r="A777" s="121" t="str">
        <f>IF($R777="x2","",IF($R777="x1",IF(OR($K777=Basisblatt!$A$84,$P777="ja"),"ja","nein"),"N/A"))</f>
        <v/>
      </c>
      <c r="B777" s="40"/>
      <c r="C777" s="84"/>
      <c r="D777" s="85"/>
      <c r="E777" s="85"/>
      <c r="F777" s="85"/>
      <c r="G777" s="85"/>
      <c r="H777" s="85"/>
      <c r="I777" s="92"/>
      <c r="J777" s="40"/>
      <c r="K777" s="49" t="s">
        <v>86</v>
      </c>
      <c r="L777" s="81"/>
      <c r="M777" s="81"/>
      <c r="N777" s="83"/>
      <c r="O777" s="40"/>
      <c r="P777" s="106" t="str">
        <f>IF(AND($R777="x1",$K777=Basisblatt!$A$85),IF(OR($L777=Basisblatt!$A$38,AND('Modernisierung 3.2.4'!$M777&lt;&gt;"",'Modernisierung 3.2.4'!$M777&lt;='Modernisierung 3.2.4'!$U777),'Modernisierung 3.2.4'!$N777=Basisblatt!$A805)=TRUE,"ja","nein"),"")</f>
        <v/>
      </c>
      <c r="Q777" s="157"/>
      <c r="R777" s="102" t="str">
        <f t="shared" si="11"/>
        <v>x2</v>
      </c>
      <c r="S777" s="53"/>
      <c r="T777" s="40"/>
      <c r="U777" s="139" t="str">
        <f>IF(AND($R777="x1",$K777=Basisblatt!$A$85),VLOOKUP('EMob_Segmente 3.2.5_3.2.6'!$F777,Basisblatt!$A$2:$B$5,2,FALSE),"")</f>
        <v/>
      </c>
    </row>
    <row r="778" spans="1:21" ht="15.75" thickBot="1" x14ac:dyDescent="0.3">
      <c r="A778" s="121" t="str">
        <f>IF($R778="x2","",IF($R778="x1",IF(OR($K778=Basisblatt!$A$84,$P778="ja"),"ja","nein"),"N/A"))</f>
        <v/>
      </c>
      <c r="B778" s="40"/>
      <c r="C778" s="84"/>
      <c r="D778" s="85"/>
      <c r="E778" s="85"/>
      <c r="F778" s="85"/>
      <c r="G778" s="85"/>
      <c r="H778" s="85"/>
      <c r="I778" s="92"/>
      <c r="J778" s="40"/>
      <c r="K778" s="49" t="s">
        <v>86</v>
      </c>
      <c r="L778" s="81"/>
      <c r="M778" s="81"/>
      <c r="N778" s="83"/>
      <c r="O778" s="40"/>
      <c r="P778" s="106" t="str">
        <f>IF(AND($R778="x1",$K778=Basisblatt!$A$85),IF(OR($L778=Basisblatt!$A$38,AND('Modernisierung 3.2.4'!$M778&lt;&gt;"",'Modernisierung 3.2.4'!$M778&lt;='Modernisierung 3.2.4'!$U778),'Modernisierung 3.2.4'!$N778=Basisblatt!$A806)=TRUE,"ja","nein"),"")</f>
        <v/>
      </c>
      <c r="Q778" s="157"/>
      <c r="R778" s="102" t="str">
        <f t="shared" si="11"/>
        <v>x2</v>
      </c>
      <c r="S778" s="53"/>
      <c r="T778" s="40"/>
      <c r="U778" s="139" t="str">
        <f>IF(AND($R778="x1",$K778=Basisblatt!$A$85),VLOOKUP('EMob_Segmente 3.2.5_3.2.6'!$F778,Basisblatt!$A$2:$B$5,2,FALSE),"")</f>
        <v/>
      </c>
    </row>
    <row r="779" spans="1:21" ht="15.75" thickBot="1" x14ac:dyDescent="0.3">
      <c r="A779" s="121" t="str">
        <f>IF($R779="x2","",IF($R779="x1",IF(OR($K779=Basisblatt!$A$84,$P779="ja"),"ja","nein"),"N/A"))</f>
        <v/>
      </c>
      <c r="B779" s="40"/>
      <c r="C779" s="84"/>
      <c r="D779" s="85"/>
      <c r="E779" s="85"/>
      <c r="F779" s="85"/>
      <c r="G779" s="85"/>
      <c r="H779" s="85"/>
      <c r="I779" s="92"/>
      <c r="J779" s="40"/>
      <c r="K779" s="49" t="s">
        <v>86</v>
      </c>
      <c r="L779" s="81"/>
      <c r="M779" s="81"/>
      <c r="N779" s="83"/>
      <c r="O779" s="40"/>
      <c r="P779" s="106" t="str">
        <f>IF(AND($R779="x1",$K779=Basisblatt!$A$85),IF(OR($L779=Basisblatt!$A$38,AND('Modernisierung 3.2.4'!$M779&lt;&gt;"",'Modernisierung 3.2.4'!$M779&lt;='Modernisierung 3.2.4'!$U779),'Modernisierung 3.2.4'!$N779=Basisblatt!$A807)=TRUE,"ja","nein"),"")</f>
        <v/>
      </c>
      <c r="Q779" s="157"/>
      <c r="R779" s="102" t="str">
        <f t="shared" si="11"/>
        <v>x2</v>
      </c>
      <c r="S779" s="53"/>
      <c r="T779" s="40"/>
      <c r="U779" s="139" t="str">
        <f>IF(AND($R779="x1",$K779=Basisblatt!$A$85),VLOOKUP('EMob_Segmente 3.2.5_3.2.6'!$F779,Basisblatt!$A$2:$B$5,2,FALSE),"")</f>
        <v/>
      </c>
    </row>
    <row r="780" spans="1:21" ht="15.75" thickBot="1" x14ac:dyDescent="0.3">
      <c r="A780" s="121" t="str">
        <f>IF($R780="x2","",IF($R780="x1",IF(OR($K780=Basisblatt!$A$84,$P780="ja"),"ja","nein"),"N/A"))</f>
        <v/>
      </c>
      <c r="B780" s="40"/>
      <c r="C780" s="84"/>
      <c r="D780" s="85"/>
      <c r="E780" s="85"/>
      <c r="F780" s="85"/>
      <c r="G780" s="85"/>
      <c r="H780" s="85"/>
      <c r="I780" s="92"/>
      <c r="J780" s="40"/>
      <c r="K780" s="49" t="s">
        <v>86</v>
      </c>
      <c r="L780" s="81"/>
      <c r="M780" s="81"/>
      <c r="N780" s="83"/>
      <c r="O780" s="40"/>
      <c r="P780" s="106" t="str">
        <f>IF(AND($R780="x1",$K780=Basisblatt!$A$85),IF(OR($L780=Basisblatt!$A$38,AND('Modernisierung 3.2.4'!$M780&lt;&gt;"",'Modernisierung 3.2.4'!$M780&lt;='Modernisierung 3.2.4'!$U780),'Modernisierung 3.2.4'!$N780=Basisblatt!$A808)=TRUE,"ja","nein"),"")</f>
        <v/>
      </c>
      <c r="Q780" s="157"/>
      <c r="R780" s="102" t="str">
        <f t="shared" si="11"/>
        <v>x2</v>
      </c>
      <c r="S780" s="53"/>
      <c r="T780" s="40"/>
      <c r="U780" s="139" t="str">
        <f>IF(AND($R780="x1",$K780=Basisblatt!$A$85),VLOOKUP('EMob_Segmente 3.2.5_3.2.6'!$F780,Basisblatt!$A$2:$B$5,2,FALSE),"")</f>
        <v/>
      </c>
    </row>
    <row r="781" spans="1:21" ht="15.75" thickBot="1" x14ac:dyDescent="0.3">
      <c r="A781" s="121" t="str">
        <f>IF($R781="x2","",IF($R781="x1",IF(OR($K781=Basisblatt!$A$84,$P781="ja"),"ja","nein"),"N/A"))</f>
        <v/>
      </c>
      <c r="B781" s="40"/>
      <c r="C781" s="84"/>
      <c r="D781" s="85"/>
      <c r="E781" s="85"/>
      <c r="F781" s="85"/>
      <c r="G781" s="85"/>
      <c r="H781" s="85"/>
      <c r="I781" s="92"/>
      <c r="J781" s="40"/>
      <c r="K781" s="49" t="s">
        <v>86</v>
      </c>
      <c r="L781" s="81"/>
      <c r="M781" s="81"/>
      <c r="N781" s="83"/>
      <c r="O781" s="40"/>
      <c r="P781" s="106" t="str">
        <f>IF(AND($R781="x1",$K781=Basisblatt!$A$85),IF(OR($L781=Basisblatt!$A$38,AND('Modernisierung 3.2.4'!$M781&lt;&gt;"",'Modernisierung 3.2.4'!$M781&lt;='Modernisierung 3.2.4'!$U781),'Modernisierung 3.2.4'!$N781=Basisblatt!$A809)=TRUE,"ja","nein"),"")</f>
        <v/>
      </c>
      <c r="Q781" s="157"/>
      <c r="R781" s="102" t="str">
        <f t="shared" si="11"/>
        <v>x2</v>
      </c>
      <c r="S781" s="53"/>
      <c r="T781" s="40"/>
      <c r="U781" s="139" t="str">
        <f>IF(AND($R781="x1",$K781=Basisblatt!$A$85),VLOOKUP('EMob_Segmente 3.2.5_3.2.6'!$F781,Basisblatt!$A$2:$B$5,2,FALSE),"")</f>
        <v/>
      </c>
    </row>
    <row r="782" spans="1:21" ht="15.75" thickBot="1" x14ac:dyDescent="0.3">
      <c r="A782" s="121" t="str">
        <f>IF($R782="x2","",IF($R782="x1",IF(OR($K782=Basisblatt!$A$84,$P782="ja"),"ja","nein"),"N/A"))</f>
        <v/>
      </c>
      <c r="B782" s="40"/>
      <c r="C782" s="84"/>
      <c r="D782" s="85"/>
      <c r="E782" s="85"/>
      <c r="F782" s="85"/>
      <c r="G782" s="85"/>
      <c r="H782" s="85"/>
      <c r="I782" s="92"/>
      <c r="J782" s="40"/>
      <c r="K782" s="49" t="s">
        <v>86</v>
      </c>
      <c r="L782" s="81"/>
      <c r="M782" s="81"/>
      <c r="N782" s="83"/>
      <c r="O782" s="40"/>
      <c r="P782" s="106" t="str">
        <f>IF(AND($R782="x1",$K782=Basisblatt!$A$85),IF(OR($L782=Basisblatt!$A$38,AND('Modernisierung 3.2.4'!$M782&lt;&gt;"",'Modernisierung 3.2.4'!$M782&lt;='Modernisierung 3.2.4'!$U782),'Modernisierung 3.2.4'!$N782=Basisblatt!$A810)=TRUE,"ja","nein"),"")</f>
        <v/>
      </c>
      <c r="Q782" s="157"/>
      <c r="R782" s="102" t="str">
        <f t="shared" si="11"/>
        <v>x2</v>
      </c>
      <c r="S782" s="53"/>
      <c r="T782" s="40"/>
      <c r="U782" s="139" t="str">
        <f>IF(AND($R782="x1",$K782=Basisblatt!$A$85),VLOOKUP('EMob_Segmente 3.2.5_3.2.6'!$F782,Basisblatt!$A$2:$B$5,2,FALSE),"")</f>
        <v/>
      </c>
    </row>
    <row r="783" spans="1:21" ht="15.75" thickBot="1" x14ac:dyDescent="0.3">
      <c r="A783" s="121" t="str">
        <f>IF($R783="x2","",IF($R783="x1",IF(OR($K783=Basisblatt!$A$84,$P783="ja"),"ja","nein"),"N/A"))</f>
        <v/>
      </c>
      <c r="B783" s="40"/>
      <c r="C783" s="84"/>
      <c r="D783" s="85"/>
      <c r="E783" s="85"/>
      <c r="F783" s="85"/>
      <c r="G783" s="85"/>
      <c r="H783" s="85"/>
      <c r="I783" s="92"/>
      <c r="J783" s="40"/>
      <c r="K783" s="49" t="s">
        <v>86</v>
      </c>
      <c r="L783" s="81"/>
      <c r="M783" s="81"/>
      <c r="N783" s="83"/>
      <c r="O783" s="40"/>
      <c r="P783" s="106" t="str">
        <f>IF(AND($R783="x1",$K783=Basisblatt!$A$85),IF(OR($L783=Basisblatt!$A$38,AND('Modernisierung 3.2.4'!$M783&lt;&gt;"",'Modernisierung 3.2.4'!$M783&lt;='Modernisierung 3.2.4'!$U783),'Modernisierung 3.2.4'!$N783=Basisblatt!$A811)=TRUE,"ja","nein"),"")</f>
        <v/>
      </c>
      <c r="Q783" s="157"/>
      <c r="R783" s="102" t="str">
        <f t="shared" si="11"/>
        <v>x2</v>
      </c>
      <c r="S783" s="53"/>
      <c r="T783" s="40"/>
      <c r="U783" s="139" t="str">
        <f>IF(AND($R783="x1",$K783=Basisblatt!$A$85),VLOOKUP('EMob_Segmente 3.2.5_3.2.6'!$F783,Basisblatt!$A$2:$B$5,2,FALSE),"")</f>
        <v/>
      </c>
    </row>
    <row r="784" spans="1:21" ht="15.75" thickBot="1" x14ac:dyDescent="0.3">
      <c r="A784" s="121" t="str">
        <f>IF($R784="x2","",IF($R784="x1",IF(OR($K784=Basisblatt!$A$84,$P784="ja"),"ja","nein"),"N/A"))</f>
        <v/>
      </c>
      <c r="B784" s="40"/>
      <c r="C784" s="84"/>
      <c r="D784" s="85"/>
      <c r="E784" s="85"/>
      <c r="F784" s="85"/>
      <c r="G784" s="85"/>
      <c r="H784" s="85"/>
      <c r="I784" s="92"/>
      <c r="J784" s="40"/>
      <c r="K784" s="49" t="s">
        <v>86</v>
      </c>
      <c r="L784" s="81"/>
      <c r="M784" s="81"/>
      <c r="N784" s="83"/>
      <c r="O784" s="40"/>
      <c r="P784" s="106" t="str">
        <f>IF(AND($R784="x1",$K784=Basisblatt!$A$85),IF(OR($L784=Basisblatt!$A$38,AND('Modernisierung 3.2.4'!$M784&lt;&gt;"",'Modernisierung 3.2.4'!$M784&lt;='Modernisierung 3.2.4'!$U784),'Modernisierung 3.2.4'!$N784=Basisblatt!$A812)=TRUE,"ja","nein"),"")</f>
        <v/>
      </c>
      <c r="Q784" s="157"/>
      <c r="R784" s="102" t="str">
        <f t="shared" si="11"/>
        <v>x2</v>
      </c>
      <c r="S784" s="53"/>
      <c r="T784" s="40"/>
      <c r="U784" s="139" t="str">
        <f>IF(AND($R784="x1",$K784=Basisblatt!$A$85),VLOOKUP('EMob_Segmente 3.2.5_3.2.6'!$F784,Basisblatt!$A$2:$B$5,2,FALSE),"")</f>
        <v/>
      </c>
    </row>
    <row r="785" spans="1:21" ht="15.75" thickBot="1" x14ac:dyDescent="0.3">
      <c r="A785" s="121" t="str">
        <f>IF($R785="x2","",IF($R785="x1",IF(OR($K785=Basisblatt!$A$84,$P785="ja"),"ja","nein"),"N/A"))</f>
        <v/>
      </c>
      <c r="B785" s="40"/>
      <c r="C785" s="84"/>
      <c r="D785" s="85"/>
      <c r="E785" s="85"/>
      <c r="F785" s="85"/>
      <c r="G785" s="85"/>
      <c r="H785" s="85"/>
      <c r="I785" s="92"/>
      <c r="J785" s="40"/>
      <c r="K785" s="49" t="s">
        <v>86</v>
      </c>
      <c r="L785" s="81"/>
      <c r="M785" s="81"/>
      <c r="N785" s="83"/>
      <c r="O785" s="40"/>
      <c r="P785" s="106" t="str">
        <f>IF(AND($R785="x1",$K785=Basisblatt!$A$85),IF(OR($L785=Basisblatt!$A$38,AND('Modernisierung 3.2.4'!$M785&lt;&gt;"",'Modernisierung 3.2.4'!$M785&lt;='Modernisierung 3.2.4'!$U785),'Modernisierung 3.2.4'!$N785=Basisblatt!$A813)=TRUE,"ja","nein"),"")</f>
        <v/>
      </c>
      <c r="Q785" s="157"/>
      <c r="R785" s="102" t="str">
        <f t="shared" ref="R785:R848" si="12">IF(COUNTA($C785:$I785)=7,"x1",IF(COUNTA($C785:$I785)=0,"x2","o"))</f>
        <v>x2</v>
      </c>
      <c r="S785" s="53"/>
      <c r="T785" s="40"/>
      <c r="U785" s="139" t="str">
        <f>IF(AND($R785="x1",$K785=Basisblatt!$A$85),VLOOKUP('EMob_Segmente 3.2.5_3.2.6'!$F785,Basisblatt!$A$2:$B$5,2,FALSE),"")</f>
        <v/>
      </c>
    </row>
    <row r="786" spans="1:21" ht="15.75" thickBot="1" x14ac:dyDescent="0.3">
      <c r="A786" s="121" t="str">
        <f>IF($R786="x2","",IF($R786="x1",IF(OR($K786=Basisblatt!$A$84,$P786="ja"),"ja","nein"),"N/A"))</f>
        <v/>
      </c>
      <c r="B786" s="40"/>
      <c r="C786" s="84"/>
      <c r="D786" s="85"/>
      <c r="E786" s="85"/>
      <c r="F786" s="85"/>
      <c r="G786" s="85"/>
      <c r="H786" s="85"/>
      <c r="I786" s="92"/>
      <c r="J786" s="40"/>
      <c r="K786" s="49" t="s">
        <v>86</v>
      </c>
      <c r="L786" s="81"/>
      <c r="M786" s="81"/>
      <c r="N786" s="83"/>
      <c r="O786" s="40"/>
      <c r="P786" s="106" t="str">
        <f>IF(AND($R786="x1",$K786=Basisblatt!$A$85),IF(OR($L786=Basisblatt!$A$38,AND('Modernisierung 3.2.4'!$M786&lt;&gt;"",'Modernisierung 3.2.4'!$M786&lt;='Modernisierung 3.2.4'!$U786),'Modernisierung 3.2.4'!$N786=Basisblatt!$A814)=TRUE,"ja","nein"),"")</f>
        <v/>
      </c>
      <c r="Q786" s="157"/>
      <c r="R786" s="102" t="str">
        <f t="shared" si="12"/>
        <v>x2</v>
      </c>
      <c r="S786" s="53"/>
      <c r="T786" s="40"/>
      <c r="U786" s="139" t="str">
        <f>IF(AND($R786="x1",$K786=Basisblatt!$A$85),VLOOKUP('EMob_Segmente 3.2.5_3.2.6'!$F786,Basisblatt!$A$2:$B$5,2,FALSE),"")</f>
        <v/>
      </c>
    </row>
    <row r="787" spans="1:21" ht="15.75" thickBot="1" x14ac:dyDescent="0.3">
      <c r="A787" s="121" t="str">
        <f>IF($R787="x2","",IF($R787="x1",IF(OR($K787=Basisblatt!$A$84,$P787="ja"),"ja","nein"),"N/A"))</f>
        <v/>
      </c>
      <c r="B787" s="40"/>
      <c r="C787" s="84"/>
      <c r="D787" s="85"/>
      <c r="E787" s="85"/>
      <c r="F787" s="85"/>
      <c r="G787" s="85"/>
      <c r="H787" s="85"/>
      <c r="I787" s="92"/>
      <c r="J787" s="40"/>
      <c r="K787" s="49" t="s">
        <v>86</v>
      </c>
      <c r="L787" s="81"/>
      <c r="M787" s="81"/>
      <c r="N787" s="83"/>
      <c r="O787" s="40"/>
      <c r="P787" s="106" t="str">
        <f>IF(AND($R787="x1",$K787=Basisblatt!$A$85),IF(OR($L787=Basisblatt!$A$38,AND('Modernisierung 3.2.4'!$M787&lt;&gt;"",'Modernisierung 3.2.4'!$M787&lt;='Modernisierung 3.2.4'!$U787),'Modernisierung 3.2.4'!$N787=Basisblatt!$A815)=TRUE,"ja","nein"),"")</f>
        <v/>
      </c>
      <c r="Q787" s="157"/>
      <c r="R787" s="102" t="str">
        <f t="shared" si="12"/>
        <v>x2</v>
      </c>
      <c r="S787" s="53"/>
      <c r="T787" s="40"/>
      <c r="U787" s="139" t="str">
        <f>IF(AND($R787="x1",$K787=Basisblatt!$A$85),VLOOKUP('EMob_Segmente 3.2.5_3.2.6'!$F787,Basisblatt!$A$2:$B$5,2,FALSE),"")</f>
        <v/>
      </c>
    </row>
    <row r="788" spans="1:21" ht="15.75" thickBot="1" x14ac:dyDescent="0.3">
      <c r="A788" s="121" t="str">
        <f>IF($R788="x2","",IF($R788="x1",IF(OR($K788=Basisblatt!$A$84,$P788="ja"),"ja","nein"),"N/A"))</f>
        <v/>
      </c>
      <c r="B788" s="40"/>
      <c r="C788" s="84"/>
      <c r="D788" s="85"/>
      <c r="E788" s="85"/>
      <c r="F788" s="85"/>
      <c r="G788" s="85"/>
      <c r="H788" s="85"/>
      <c r="I788" s="92"/>
      <c r="J788" s="40"/>
      <c r="K788" s="49" t="s">
        <v>86</v>
      </c>
      <c r="L788" s="81"/>
      <c r="M788" s="81"/>
      <c r="N788" s="83"/>
      <c r="O788" s="40"/>
      <c r="P788" s="106" t="str">
        <f>IF(AND($R788="x1",$K788=Basisblatt!$A$85),IF(OR($L788=Basisblatt!$A$38,AND('Modernisierung 3.2.4'!$M788&lt;&gt;"",'Modernisierung 3.2.4'!$M788&lt;='Modernisierung 3.2.4'!$U788),'Modernisierung 3.2.4'!$N788=Basisblatt!$A816)=TRUE,"ja","nein"),"")</f>
        <v/>
      </c>
      <c r="Q788" s="157"/>
      <c r="R788" s="102" t="str">
        <f t="shared" si="12"/>
        <v>x2</v>
      </c>
      <c r="S788" s="53"/>
      <c r="T788" s="40"/>
      <c r="U788" s="139" t="str">
        <f>IF(AND($R788="x1",$K788=Basisblatt!$A$85),VLOOKUP('EMob_Segmente 3.2.5_3.2.6'!$F788,Basisblatt!$A$2:$B$5,2,FALSE),"")</f>
        <v/>
      </c>
    </row>
    <row r="789" spans="1:21" ht="15.75" thickBot="1" x14ac:dyDescent="0.3">
      <c r="A789" s="121" t="str">
        <f>IF($R789="x2","",IF($R789="x1",IF(OR($K789=Basisblatt!$A$84,$P789="ja"),"ja","nein"),"N/A"))</f>
        <v/>
      </c>
      <c r="B789" s="40"/>
      <c r="C789" s="84"/>
      <c r="D789" s="85"/>
      <c r="E789" s="85"/>
      <c r="F789" s="85"/>
      <c r="G789" s="85"/>
      <c r="H789" s="85"/>
      <c r="I789" s="92"/>
      <c r="J789" s="40"/>
      <c r="K789" s="49" t="s">
        <v>86</v>
      </c>
      <c r="L789" s="81"/>
      <c r="M789" s="81"/>
      <c r="N789" s="83"/>
      <c r="O789" s="40"/>
      <c r="P789" s="106" t="str">
        <f>IF(AND($R789="x1",$K789=Basisblatt!$A$85),IF(OR($L789=Basisblatt!$A$38,AND('Modernisierung 3.2.4'!$M789&lt;&gt;"",'Modernisierung 3.2.4'!$M789&lt;='Modernisierung 3.2.4'!$U789),'Modernisierung 3.2.4'!$N789=Basisblatt!$A817)=TRUE,"ja","nein"),"")</f>
        <v/>
      </c>
      <c r="Q789" s="157"/>
      <c r="R789" s="102" t="str">
        <f t="shared" si="12"/>
        <v>x2</v>
      </c>
      <c r="S789" s="53"/>
      <c r="T789" s="40"/>
      <c r="U789" s="139" t="str">
        <f>IF(AND($R789="x1",$K789=Basisblatt!$A$85),VLOOKUP('EMob_Segmente 3.2.5_3.2.6'!$F789,Basisblatt!$A$2:$B$5,2,FALSE),"")</f>
        <v/>
      </c>
    </row>
    <row r="790" spans="1:21" ht="15.75" thickBot="1" x14ac:dyDescent="0.3">
      <c r="A790" s="121" t="str">
        <f>IF($R790="x2","",IF($R790="x1",IF(OR($K790=Basisblatt!$A$84,$P790="ja"),"ja","nein"),"N/A"))</f>
        <v/>
      </c>
      <c r="B790" s="40"/>
      <c r="C790" s="84"/>
      <c r="D790" s="85"/>
      <c r="E790" s="85"/>
      <c r="F790" s="85"/>
      <c r="G790" s="85"/>
      <c r="H790" s="85"/>
      <c r="I790" s="92"/>
      <c r="J790" s="40"/>
      <c r="K790" s="49" t="s">
        <v>86</v>
      </c>
      <c r="L790" s="81"/>
      <c r="M790" s="81"/>
      <c r="N790" s="83"/>
      <c r="O790" s="40"/>
      <c r="P790" s="106" t="str">
        <f>IF(AND($R790="x1",$K790=Basisblatt!$A$85),IF(OR($L790=Basisblatt!$A$38,AND('Modernisierung 3.2.4'!$M790&lt;&gt;"",'Modernisierung 3.2.4'!$M790&lt;='Modernisierung 3.2.4'!$U790),'Modernisierung 3.2.4'!$N790=Basisblatt!$A818)=TRUE,"ja","nein"),"")</f>
        <v/>
      </c>
      <c r="Q790" s="157"/>
      <c r="R790" s="102" t="str">
        <f t="shared" si="12"/>
        <v>x2</v>
      </c>
      <c r="S790" s="53"/>
      <c r="T790" s="40"/>
      <c r="U790" s="139" t="str">
        <f>IF(AND($R790="x1",$K790=Basisblatt!$A$85),VLOOKUP('EMob_Segmente 3.2.5_3.2.6'!$F790,Basisblatt!$A$2:$B$5,2,FALSE),"")</f>
        <v/>
      </c>
    </row>
    <row r="791" spans="1:21" ht="15.75" thickBot="1" x14ac:dyDescent="0.3">
      <c r="A791" s="121" t="str">
        <f>IF($R791="x2","",IF($R791="x1",IF(OR($K791=Basisblatt!$A$84,$P791="ja"),"ja","nein"),"N/A"))</f>
        <v/>
      </c>
      <c r="B791" s="40"/>
      <c r="C791" s="84"/>
      <c r="D791" s="85"/>
      <c r="E791" s="85"/>
      <c r="F791" s="85"/>
      <c r="G791" s="85"/>
      <c r="H791" s="85"/>
      <c r="I791" s="92"/>
      <c r="J791" s="40"/>
      <c r="K791" s="49" t="s">
        <v>86</v>
      </c>
      <c r="L791" s="81"/>
      <c r="M791" s="81"/>
      <c r="N791" s="83"/>
      <c r="O791" s="40"/>
      <c r="P791" s="106" t="str">
        <f>IF(AND($R791="x1",$K791=Basisblatt!$A$85),IF(OR($L791=Basisblatt!$A$38,AND('Modernisierung 3.2.4'!$M791&lt;&gt;"",'Modernisierung 3.2.4'!$M791&lt;='Modernisierung 3.2.4'!$U791),'Modernisierung 3.2.4'!$N791=Basisblatt!$A819)=TRUE,"ja","nein"),"")</f>
        <v/>
      </c>
      <c r="Q791" s="157"/>
      <c r="R791" s="102" t="str">
        <f t="shared" si="12"/>
        <v>x2</v>
      </c>
      <c r="S791" s="53"/>
      <c r="T791" s="40"/>
      <c r="U791" s="139" t="str">
        <f>IF(AND($R791="x1",$K791=Basisblatt!$A$85),VLOOKUP('EMob_Segmente 3.2.5_3.2.6'!$F791,Basisblatt!$A$2:$B$5,2,FALSE),"")</f>
        <v/>
      </c>
    </row>
    <row r="792" spans="1:21" ht="15.75" thickBot="1" x14ac:dyDescent="0.3">
      <c r="A792" s="121" t="str">
        <f>IF($R792="x2","",IF($R792="x1",IF(OR($K792=Basisblatt!$A$84,$P792="ja"),"ja","nein"),"N/A"))</f>
        <v/>
      </c>
      <c r="B792" s="40"/>
      <c r="C792" s="84"/>
      <c r="D792" s="85"/>
      <c r="E792" s="85"/>
      <c r="F792" s="85"/>
      <c r="G792" s="85"/>
      <c r="H792" s="85"/>
      <c r="I792" s="92"/>
      <c r="J792" s="40"/>
      <c r="K792" s="49" t="s">
        <v>86</v>
      </c>
      <c r="L792" s="81"/>
      <c r="M792" s="81"/>
      <c r="N792" s="83"/>
      <c r="O792" s="40"/>
      <c r="P792" s="106" t="str">
        <f>IF(AND($R792="x1",$K792=Basisblatt!$A$85),IF(OR($L792=Basisblatt!$A$38,AND('Modernisierung 3.2.4'!$M792&lt;&gt;"",'Modernisierung 3.2.4'!$M792&lt;='Modernisierung 3.2.4'!$U792),'Modernisierung 3.2.4'!$N792=Basisblatt!$A820)=TRUE,"ja","nein"),"")</f>
        <v/>
      </c>
      <c r="Q792" s="157"/>
      <c r="R792" s="102" t="str">
        <f t="shared" si="12"/>
        <v>x2</v>
      </c>
      <c r="S792" s="53"/>
      <c r="T792" s="40"/>
      <c r="U792" s="139" t="str">
        <f>IF(AND($R792="x1",$K792=Basisblatt!$A$85),VLOOKUP('EMob_Segmente 3.2.5_3.2.6'!$F792,Basisblatt!$A$2:$B$5,2,FALSE),"")</f>
        <v/>
      </c>
    </row>
    <row r="793" spans="1:21" ht="15.75" thickBot="1" x14ac:dyDescent="0.3">
      <c r="A793" s="121" t="str">
        <f>IF($R793="x2","",IF($R793="x1",IF(OR($K793=Basisblatt!$A$84,$P793="ja"),"ja","nein"),"N/A"))</f>
        <v/>
      </c>
      <c r="B793" s="40"/>
      <c r="C793" s="84"/>
      <c r="D793" s="85"/>
      <c r="E793" s="85"/>
      <c r="F793" s="85"/>
      <c r="G793" s="85"/>
      <c r="H793" s="85"/>
      <c r="I793" s="92"/>
      <c r="J793" s="40"/>
      <c r="K793" s="49" t="s">
        <v>86</v>
      </c>
      <c r="L793" s="81"/>
      <c r="M793" s="81"/>
      <c r="N793" s="83"/>
      <c r="O793" s="40"/>
      <c r="P793" s="106" t="str">
        <f>IF(AND($R793="x1",$K793=Basisblatt!$A$85),IF(OR($L793=Basisblatt!$A$38,AND('Modernisierung 3.2.4'!$M793&lt;&gt;"",'Modernisierung 3.2.4'!$M793&lt;='Modernisierung 3.2.4'!$U793),'Modernisierung 3.2.4'!$N793=Basisblatt!$A821)=TRUE,"ja","nein"),"")</f>
        <v/>
      </c>
      <c r="Q793" s="157"/>
      <c r="R793" s="102" t="str">
        <f t="shared" si="12"/>
        <v>x2</v>
      </c>
      <c r="S793" s="53"/>
      <c r="T793" s="40"/>
      <c r="U793" s="139" t="str">
        <f>IF(AND($R793="x1",$K793=Basisblatt!$A$85),VLOOKUP('EMob_Segmente 3.2.5_3.2.6'!$F793,Basisblatt!$A$2:$B$5,2,FALSE),"")</f>
        <v/>
      </c>
    </row>
    <row r="794" spans="1:21" ht="15.75" thickBot="1" x14ac:dyDescent="0.3">
      <c r="A794" s="121" t="str">
        <f>IF($R794="x2","",IF($R794="x1",IF(OR($K794=Basisblatt!$A$84,$P794="ja"),"ja","nein"),"N/A"))</f>
        <v/>
      </c>
      <c r="B794" s="40"/>
      <c r="C794" s="84"/>
      <c r="D794" s="85"/>
      <c r="E794" s="85"/>
      <c r="F794" s="85"/>
      <c r="G794" s="85"/>
      <c r="H794" s="85"/>
      <c r="I794" s="92"/>
      <c r="J794" s="40"/>
      <c r="K794" s="49" t="s">
        <v>86</v>
      </c>
      <c r="L794" s="81"/>
      <c r="M794" s="81"/>
      <c r="N794" s="83"/>
      <c r="O794" s="40"/>
      <c r="P794" s="106" t="str">
        <f>IF(AND($R794="x1",$K794=Basisblatt!$A$85),IF(OR($L794=Basisblatt!$A$38,AND('Modernisierung 3.2.4'!$M794&lt;&gt;"",'Modernisierung 3.2.4'!$M794&lt;='Modernisierung 3.2.4'!$U794),'Modernisierung 3.2.4'!$N794=Basisblatt!$A822)=TRUE,"ja","nein"),"")</f>
        <v/>
      </c>
      <c r="Q794" s="157"/>
      <c r="R794" s="102" t="str">
        <f t="shared" si="12"/>
        <v>x2</v>
      </c>
      <c r="S794" s="53"/>
      <c r="T794" s="40"/>
      <c r="U794" s="139" t="str">
        <f>IF(AND($R794="x1",$K794=Basisblatt!$A$85),VLOOKUP('EMob_Segmente 3.2.5_3.2.6'!$F794,Basisblatt!$A$2:$B$5,2,FALSE),"")</f>
        <v/>
      </c>
    </row>
    <row r="795" spans="1:21" ht="15.75" thickBot="1" x14ac:dyDescent="0.3">
      <c r="A795" s="121" t="str">
        <f>IF($R795="x2","",IF($R795="x1",IF(OR($K795=Basisblatt!$A$84,$P795="ja"),"ja","nein"),"N/A"))</f>
        <v/>
      </c>
      <c r="B795" s="40"/>
      <c r="C795" s="84"/>
      <c r="D795" s="85"/>
      <c r="E795" s="85"/>
      <c r="F795" s="85"/>
      <c r="G795" s="85"/>
      <c r="H795" s="85"/>
      <c r="I795" s="92"/>
      <c r="J795" s="40"/>
      <c r="K795" s="49" t="s">
        <v>86</v>
      </c>
      <c r="L795" s="81"/>
      <c r="M795" s="81"/>
      <c r="N795" s="83"/>
      <c r="O795" s="40"/>
      <c r="P795" s="106" t="str">
        <f>IF(AND($R795="x1",$K795=Basisblatt!$A$85),IF(OR($L795=Basisblatt!$A$38,AND('Modernisierung 3.2.4'!$M795&lt;&gt;"",'Modernisierung 3.2.4'!$M795&lt;='Modernisierung 3.2.4'!$U795),'Modernisierung 3.2.4'!$N795=Basisblatt!$A823)=TRUE,"ja","nein"),"")</f>
        <v/>
      </c>
      <c r="Q795" s="157"/>
      <c r="R795" s="102" t="str">
        <f t="shared" si="12"/>
        <v>x2</v>
      </c>
      <c r="S795" s="53"/>
      <c r="T795" s="40"/>
      <c r="U795" s="139" t="str">
        <f>IF(AND($R795="x1",$K795=Basisblatt!$A$85),VLOOKUP('EMob_Segmente 3.2.5_3.2.6'!$F795,Basisblatt!$A$2:$B$5,2,FALSE),"")</f>
        <v/>
      </c>
    </row>
    <row r="796" spans="1:21" ht="15.75" thickBot="1" x14ac:dyDescent="0.3">
      <c r="A796" s="121" t="str">
        <f>IF($R796="x2","",IF($R796="x1",IF(OR($K796=Basisblatt!$A$84,$P796="ja"),"ja","nein"),"N/A"))</f>
        <v/>
      </c>
      <c r="B796" s="40"/>
      <c r="C796" s="84"/>
      <c r="D796" s="85"/>
      <c r="E796" s="85"/>
      <c r="F796" s="85"/>
      <c r="G796" s="85"/>
      <c r="H796" s="85"/>
      <c r="I796" s="92"/>
      <c r="J796" s="40"/>
      <c r="K796" s="49" t="s">
        <v>86</v>
      </c>
      <c r="L796" s="81"/>
      <c r="M796" s="81"/>
      <c r="N796" s="83"/>
      <c r="O796" s="40"/>
      <c r="P796" s="106" t="str">
        <f>IF(AND($R796="x1",$K796=Basisblatt!$A$85),IF(OR($L796=Basisblatt!$A$38,AND('Modernisierung 3.2.4'!$M796&lt;&gt;"",'Modernisierung 3.2.4'!$M796&lt;='Modernisierung 3.2.4'!$U796),'Modernisierung 3.2.4'!$N796=Basisblatt!$A824)=TRUE,"ja","nein"),"")</f>
        <v/>
      </c>
      <c r="Q796" s="157"/>
      <c r="R796" s="102" t="str">
        <f t="shared" si="12"/>
        <v>x2</v>
      </c>
      <c r="S796" s="53"/>
      <c r="T796" s="40"/>
      <c r="U796" s="139" t="str">
        <f>IF(AND($R796="x1",$K796=Basisblatt!$A$85),VLOOKUP('EMob_Segmente 3.2.5_3.2.6'!$F796,Basisblatt!$A$2:$B$5,2,FALSE),"")</f>
        <v/>
      </c>
    </row>
    <row r="797" spans="1:21" ht="15.75" thickBot="1" x14ac:dyDescent="0.3">
      <c r="A797" s="121" t="str">
        <f>IF($R797="x2","",IF($R797="x1",IF(OR($K797=Basisblatt!$A$84,$P797="ja"),"ja","nein"),"N/A"))</f>
        <v/>
      </c>
      <c r="B797" s="40"/>
      <c r="C797" s="84"/>
      <c r="D797" s="85"/>
      <c r="E797" s="85"/>
      <c r="F797" s="85"/>
      <c r="G797" s="85"/>
      <c r="H797" s="85"/>
      <c r="I797" s="92"/>
      <c r="J797" s="40"/>
      <c r="K797" s="49" t="s">
        <v>86</v>
      </c>
      <c r="L797" s="81"/>
      <c r="M797" s="81"/>
      <c r="N797" s="83"/>
      <c r="O797" s="40"/>
      <c r="P797" s="106" t="str">
        <f>IF(AND($R797="x1",$K797=Basisblatt!$A$85),IF(OR($L797=Basisblatt!$A$38,AND('Modernisierung 3.2.4'!$M797&lt;&gt;"",'Modernisierung 3.2.4'!$M797&lt;='Modernisierung 3.2.4'!$U797),'Modernisierung 3.2.4'!$N797=Basisblatt!$A825)=TRUE,"ja","nein"),"")</f>
        <v/>
      </c>
      <c r="Q797" s="157"/>
      <c r="R797" s="102" t="str">
        <f t="shared" si="12"/>
        <v>x2</v>
      </c>
      <c r="S797" s="53"/>
      <c r="T797" s="40"/>
      <c r="U797" s="139" t="str">
        <f>IF(AND($R797="x1",$K797=Basisblatt!$A$85),VLOOKUP('EMob_Segmente 3.2.5_3.2.6'!$F797,Basisblatt!$A$2:$B$5,2,FALSE),"")</f>
        <v/>
      </c>
    </row>
    <row r="798" spans="1:21" ht="15.75" thickBot="1" x14ac:dyDescent="0.3">
      <c r="A798" s="121" t="str">
        <f>IF($R798="x2","",IF($R798="x1",IF(OR($K798=Basisblatt!$A$84,$P798="ja"),"ja","nein"),"N/A"))</f>
        <v/>
      </c>
      <c r="B798" s="40"/>
      <c r="C798" s="84"/>
      <c r="D798" s="85"/>
      <c r="E798" s="85"/>
      <c r="F798" s="85"/>
      <c r="G798" s="85"/>
      <c r="H798" s="85"/>
      <c r="I798" s="92"/>
      <c r="J798" s="40"/>
      <c r="K798" s="49" t="s">
        <v>86</v>
      </c>
      <c r="L798" s="81"/>
      <c r="M798" s="81"/>
      <c r="N798" s="83"/>
      <c r="O798" s="40"/>
      <c r="P798" s="106" t="str">
        <f>IF(AND($R798="x1",$K798=Basisblatt!$A$85),IF(OR($L798=Basisblatt!$A$38,AND('Modernisierung 3.2.4'!$M798&lt;&gt;"",'Modernisierung 3.2.4'!$M798&lt;='Modernisierung 3.2.4'!$U798),'Modernisierung 3.2.4'!$N798=Basisblatt!$A826)=TRUE,"ja","nein"),"")</f>
        <v/>
      </c>
      <c r="Q798" s="157"/>
      <c r="R798" s="102" t="str">
        <f t="shared" si="12"/>
        <v>x2</v>
      </c>
      <c r="S798" s="53"/>
      <c r="T798" s="40"/>
      <c r="U798" s="139" t="str">
        <f>IF(AND($R798="x1",$K798=Basisblatt!$A$85),VLOOKUP('EMob_Segmente 3.2.5_3.2.6'!$F798,Basisblatt!$A$2:$B$5,2,FALSE),"")</f>
        <v/>
      </c>
    </row>
    <row r="799" spans="1:21" ht="15.75" thickBot="1" x14ac:dyDescent="0.3">
      <c r="A799" s="121" t="str">
        <f>IF($R799="x2","",IF($R799="x1",IF(OR($K799=Basisblatt!$A$84,$P799="ja"),"ja","nein"),"N/A"))</f>
        <v/>
      </c>
      <c r="B799" s="40"/>
      <c r="C799" s="84"/>
      <c r="D799" s="85"/>
      <c r="E799" s="85"/>
      <c r="F799" s="85"/>
      <c r="G799" s="85"/>
      <c r="H799" s="85"/>
      <c r="I799" s="92"/>
      <c r="J799" s="40"/>
      <c r="K799" s="49" t="s">
        <v>86</v>
      </c>
      <c r="L799" s="81"/>
      <c r="M799" s="81"/>
      <c r="N799" s="83"/>
      <c r="O799" s="40"/>
      <c r="P799" s="106" t="str">
        <f>IF(AND($R799="x1",$K799=Basisblatt!$A$85),IF(OR($L799=Basisblatt!$A$38,AND('Modernisierung 3.2.4'!$M799&lt;&gt;"",'Modernisierung 3.2.4'!$M799&lt;='Modernisierung 3.2.4'!$U799),'Modernisierung 3.2.4'!$N799=Basisblatt!$A827)=TRUE,"ja","nein"),"")</f>
        <v/>
      </c>
      <c r="Q799" s="157"/>
      <c r="R799" s="102" t="str">
        <f t="shared" si="12"/>
        <v>x2</v>
      </c>
      <c r="S799" s="53"/>
      <c r="T799" s="40"/>
      <c r="U799" s="139" t="str">
        <f>IF(AND($R799="x1",$K799=Basisblatt!$A$85),VLOOKUP('EMob_Segmente 3.2.5_3.2.6'!$F799,Basisblatt!$A$2:$B$5,2,FALSE),"")</f>
        <v/>
      </c>
    </row>
    <row r="800" spans="1:21" ht="15.75" thickBot="1" x14ac:dyDescent="0.3">
      <c r="A800" s="121" t="str">
        <f>IF($R800="x2","",IF($R800="x1",IF(OR($K800=Basisblatt!$A$84,$P800="ja"),"ja","nein"),"N/A"))</f>
        <v/>
      </c>
      <c r="B800" s="40"/>
      <c r="C800" s="84"/>
      <c r="D800" s="85"/>
      <c r="E800" s="85"/>
      <c r="F800" s="85"/>
      <c r="G800" s="85"/>
      <c r="H800" s="85"/>
      <c r="I800" s="92"/>
      <c r="J800" s="40"/>
      <c r="K800" s="49" t="s">
        <v>86</v>
      </c>
      <c r="L800" s="81"/>
      <c r="M800" s="81"/>
      <c r="N800" s="83"/>
      <c r="O800" s="40"/>
      <c r="P800" s="106" t="str">
        <f>IF(AND($R800="x1",$K800=Basisblatt!$A$85),IF(OR($L800=Basisblatt!$A$38,AND('Modernisierung 3.2.4'!$M800&lt;&gt;"",'Modernisierung 3.2.4'!$M800&lt;='Modernisierung 3.2.4'!$U800),'Modernisierung 3.2.4'!$N800=Basisblatt!$A828)=TRUE,"ja","nein"),"")</f>
        <v/>
      </c>
      <c r="Q800" s="157"/>
      <c r="R800" s="102" t="str">
        <f t="shared" si="12"/>
        <v>x2</v>
      </c>
      <c r="S800" s="53"/>
      <c r="T800" s="40"/>
      <c r="U800" s="139" t="str">
        <f>IF(AND($R800="x1",$K800=Basisblatt!$A$85),VLOOKUP('EMob_Segmente 3.2.5_3.2.6'!$F800,Basisblatt!$A$2:$B$5,2,FALSE),"")</f>
        <v/>
      </c>
    </row>
    <row r="801" spans="1:21" ht="15.75" thickBot="1" x14ac:dyDescent="0.3">
      <c r="A801" s="121" t="str">
        <f>IF($R801="x2","",IF($R801="x1",IF(OR($K801=Basisblatt!$A$84,$P801="ja"),"ja","nein"),"N/A"))</f>
        <v/>
      </c>
      <c r="B801" s="40"/>
      <c r="C801" s="84"/>
      <c r="D801" s="85"/>
      <c r="E801" s="85"/>
      <c r="F801" s="85"/>
      <c r="G801" s="85"/>
      <c r="H801" s="85"/>
      <c r="I801" s="92"/>
      <c r="J801" s="40"/>
      <c r="K801" s="49" t="s">
        <v>86</v>
      </c>
      <c r="L801" s="81"/>
      <c r="M801" s="81"/>
      <c r="N801" s="83"/>
      <c r="O801" s="40"/>
      <c r="P801" s="106" t="str">
        <f>IF(AND($R801="x1",$K801=Basisblatt!$A$85),IF(OR($L801=Basisblatt!$A$38,AND('Modernisierung 3.2.4'!$M801&lt;&gt;"",'Modernisierung 3.2.4'!$M801&lt;='Modernisierung 3.2.4'!$U801),'Modernisierung 3.2.4'!$N801=Basisblatt!$A829)=TRUE,"ja","nein"),"")</f>
        <v/>
      </c>
      <c r="Q801" s="157"/>
      <c r="R801" s="102" t="str">
        <f t="shared" si="12"/>
        <v>x2</v>
      </c>
      <c r="S801" s="53"/>
      <c r="T801" s="40"/>
      <c r="U801" s="139" t="str">
        <f>IF(AND($R801="x1",$K801=Basisblatt!$A$85),VLOOKUP('EMob_Segmente 3.2.5_3.2.6'!$F801,Basisblatt!$A$2:$B$5,2,FALSE),"")</f>
        <v/>
      </c>
    </row>
    <row r="802" spans="1:21" ht="15.75" thickBot="1" x14ac:dyDescent="0.3">
      <c r="A802" s="121" t="str">
        <f>IF($R802="x2","",IF($R802="x1",IF(OR($K802=Basisblatt!$A$84,$P802="ja"),"ja","nein"),"N/A"))</f>
        <v/>
      </c>
      <c r="B802" s="40"/>
      <c r="C802" s="84"/>
      <c r="D802" s="85"/>
      <c r="E802" s="85"/>
      <c r="F802" s="85"/>
      <c r="G802" s="85"/>
      <c r="H802" s="85"/>
      <c r="I802" s="92"/>
      <c r="J802" s="40"/>
      <c r="K802" s="49" t="s">
        <v>86</v>
      </c>
      <c r="L802" s="81"/>
      <c r="M802" s="81"/>
      <c r="N802" s="83"/>
      <c r="O802" s="40"/>
      <c r="P802" s="106" t="str">
        <f>IF(AND($R802="x1",$K802=Basisblatt!$A$85),IF(OR($L802=Basisblatt!$A$38,AND('Modernisierung 3.2.4'!$M802&lt;&gt;"",'Modernisierung 3.2.4'!$M802&lt;='Modernisierung 3.2.4'!$U802),'Modernisierung 3.2.4'!$N802=Basisblatt!$A830)=TRUE,"ja","nein"),"")</f>
        <v/>
      </c>
      <c r="Q802" s="157"/>
      <c r="R802" s="102" t="str">
        <f t="shared" si="12"/>
        <v>x2</v>
      </c>
      <c r="S802" s="53"/>
      <c r="T802" s="40"/>
      <c r="U802" s="139" t="str">
        <f>IF(AND($R802="x1",$K802=Basisblatt!$A$85),VLOOKUP('EMob_Segmente 3.2.5_3.2.6'!$F802,Basisblatt!$A$2:$B$5,2,FALSE),"")</f>
        <v/>
      </c>
    </row>
    <row r="803" spans="1:21" ht="15.75" thickBot="1" x14ac:dyDescent="0.3">
      <c r="A803" s="121" t="str">
        <f>IF($R803="x2","",IF($R803="x1",IF(OR($K803=Basisblatt!$A$84,$P803="ja"),"ja","nein"),"N/A"))</f>
        <v/>
      </c>
      <c r="B803" s="40"/>
      <c r="C803" s="84"/>
      <c r="D803" s="85"/>
      <c r="E803" s="85"/>
      <c r="F803" s="85"/>
      <c r="G803" s="85"/>
      <c r="H803" s="85"/>
      <c r="I803" s="92"/>
      <c r="J803" s="40"/>
      <c r="K803" s="49" t="s">
        <v>86</v>
      </c>
      <c r="L803" s="81"/>
      <c r="M803" s="81"/>
      <c r="N803" s="83"/>
      <c r="O803" s="40"/>
      <c r="P803" s="106" t="str">
        <f>IF(AND($R803="x1",$K803=Basisblatt!$A$85),IF(OR($L803=Basisblatt!$A$38,AND('Modernisierung 3.2.4'!$M803&lt;&gt;"",'Modernisierung 3.2.4'!$M803&lt;='Modernisierung 3.2.4'!$U803),'Modernisierung 3.2.4'!$N803=Basisblatt!$A831)=TRUE,"ja","nein"),"")</f>
        <v/>
      </c>
      <c r="Q803" s="157"/>
      <c r="R803" s="102" t="str">
        <f t="shared" si="12"/>
        <v>x2</v>
      </c>
      <c r="S803" s="53"/>
      <c r="T803" s="40"/>
      <c r="U803" s="139" t="str">
        <f>IF(AND($R803="x1",$K803=Basisblatt!$A$85),VLOOKUP('EMob_Segmente 3.2.5_3.2.6'!$F803,Basisblatt!$A$2:$B$5,2,FALSE),"")</f>
        <v/>
      </c>
    </row>
    <row r="804" spans="1:21" ht="15.75" thickBot="1" x14ac:dyDescent="0.3">
      <c r="A804" s="121" t="str">
        <f>IF($R804="x2","",IF($R804="x1",IF(OR($K804=Basisblatt!$A$84,$P804="ja"),"ja","nein"),"N/A"))</f>
        <v/>
      </c>
      <c r="B804" s="40"/>
      <c r="C804" s="84"/>
      <c r="D804" s="85"/>
      <c r="E804" s="85"/>
      <c r="F804" s="85"/>
      <c r="G804" s="85"/>
      <c r="H804" s="85"/>
      <c r="I804" s="92"/>
      <c r="J804" s="40"/>
      <c r="K804" s="49" t="s">
        <v>86</v>
      </c>
      <c r="L804" s="81"/>
      <c r="M804" s="81"/>
      <c r="N804" s="83"/>
      <c r="O804" s="40"/>
      <c r="P804" s="106" t="str">
        <f>IF(AND($R804="x1",$K804=Basisblatt!$A$85),IF(OR($L804=Basisblatt!$A$38,AND('Modernisierung 3.2.4'!$M804&lt;&gt;"",'Modernisierung 3.2.4'!$M804&lt;='Modernisierung 3.2.4'!$U804),'Modernisierung 3.2.4'!$N804=Basisblatt!$A832)=TRUE,"ja","nein"),"")</f>
        <v/>
      </c>
      <c r="Q804" s="157"/>
      <c r="R804" s="102" t="str">
        <f t="shared" si="12"/>
        <v>x2</v>
      </c>
      <c r="S804" s="53"/>
      <c r="T804" s="40"/>
      <c r="U804" s="139" t="str">
        <f>IF(AND($R804="x1",$K804=Basisblatt!$A$85),VLOOKUP('EMob_Segmente 3.2.5_3.2.6'!$F804,Basisblatt!$A$2:$B$5,2,FALSE),"")</f>
        <v/>
      </c>
    </row>
    <row r="805" spans="1:21" ht="15.75" thickBot="1" x14ac:dyDescent="0.3">
      <c r="A805" s="121" t="str">
        <f>IF($R805="x2","",IF($R805="x1",IF(OR($K805=Basisblatt!$A$84,$P805="ja"),"ja","nein"),"N/A"))</f>
        <v/>
      </c>
      <c r="B805" s="40"/>
      <c r="C805" s="84"/>
      <c r="D805" s="85"/>
      <c r="E805" s="85"/>
      <c r="F805" s="85"/>
      <c r="G805" s="85"/>
      <c r="H805" s="85"/>
      <c r="I805" s="92"/>
      <c r="J805" s="40"/>
      <c r="K805" s="49" t="s">
        <v>86</v>
      </c>
      <c r="L805" s="81"/>
      <c r="M805" s="81"/>
      <c r="N805" s="83"/>
      <c r="O805" s="40"/>
      <c r="P805" s="106" t="str">
        <f>IF(AND($R805="x1",$K805=Basisblatt!$A$85),IF(OR($L805=Basisblatt!$A$38,AND('Modernisierung 3.2.4'!$M805&lt;&gt;"",'Modernisierung 3.2.4'!$M805&lt;='Modernisierung 3.2.4'!$U805),'Modernisierung 3.2.4'!$N805=Basisblatt!$A833)=TRUE,"ja","nein"),"")</f>
        <v/>
      </c>
      <c r="Q805" s="157"/>
      <c r="R805" s="102" t="str">
        <f t="shared" si="12"/>
        <v>x2</v>
      </c>
      <c r="S805" s="53"/>
      <c r="T805" s="40"/>
      <c r="U805" s="139" t="str">
        <f>IF(AND($R805="x1",$K805=Basisblatt!$A$85),VLOOKUP('EMob_Segmente 3.2.5_3.2.6'!$F805,Basisblatt!$A$2:$B$5,2,FALSE),"")</f>
        <v/>
      </c>
    </row>
    <row r="806" spans="1:21" ht="15.75" thickBot="1" x14ac:dyDescent="0.3">
      <c r="A806" s="121" t="str">
        <f>IF($R806="x2","",IF($R806="x1",IF(OR($K806=Basisblatt!$A$84,$P806="ja"),"ja","nein"),"N/A"))</f>
        <v/>
      </c>
      <c r="B806" s="40"/>
      <c r="C806" s="84"/>
      <c r="D806" s="85"/>
      <c r="E806" s="85"/>
      <c r="F806" s="85"/>
      <c r="G806" s="85"/>
      <c r="H806" s="85"/>
      <c r="I806" s="92"/>
      <c r="J806" s="40"/>
      <c r="K806" s="49" t="s">
        <v>86</v>
      </c>
      <c r="L806" s="81"/>
      <c r="M806" s="81"/>
      <c r="N806" s="83"/>
      <c r="O806" s="40"/>
      <c r="P806" s="106" t="str">
        <f>IF(AND($R806="x1",$K806=Basisblatt!$A$85),IF(OR($L806=Basisblatt!$A$38,AND('Modernisierung 3.2.4'!$M806&lt;&gt;"",'Modernisierung 3.2.4'!$M806&lt;='Modernisierung 3.2.4'!$U806),'Modernisierung 3.2.4'!$N806=Basisblatt!$A834)=TRUE,"ja","nein"),"")</f>
        <v/>
      </c>
      <c r="Q806" s="157"/>
      <c r="R806" s="102" t="str">
        <f t="shared" si="12"/>
        <v>x2</v>
      </c>
      <c r="S806" s="53"/>
      <c r="T806" s="40"/>
      <c r="U806" s="139" t="str">
        <f>IF(AND($R806="x1",$K806=Basisblatt!$A$85),VLOOKUP('EMob_Segmente 3.2.5_3.2.6'!$F806,Basisblatt!$A$2:$B$5,2,FALSE),"")</f>
        <v/>
      </c>
    </row>
    <row r="807" spans="1:21" ht="15.75" thickBot="1" x14ac:dyDescent="0.3">
      <c r="A807" s="121" t="str">
        <f>IF($R807="x2","",IF($R807="x1",IF(OR($K807=Basisblatt!$A$84,$P807="ja"),"ja","nein"),"N/A"))</f>
        <v/>
      </c>
      <c r="B807" s="40"/>
      <c r="C807" s="84"/>
      <c r="D807" s="85"/>
      <c r="E807" s="85"/>
      <c r="F807" s="85"/>
      <c r="G807" s="85"/>
      <c r="H807" s="85"/>
      <c r="I807" s="92"/>
      <c r="J807" s="40"/>
      <c r="K807" s="49" t="s">
        <v>86</v>
      </c>
      <c r="L807" s="81"/>
      <c r="M807" s="81"/>
      <c r="N807" s="83"/>
      <c r="O807" s="40"/>
      <c r="P807" s="106" t="str">
        <f>IF(AND($R807="x1",$K807=Basisblatt!$A$85),IF(OR($L807=Basisblatt!$A$38,AND('Modernisierung 3.2.4'!$M807&lt;&gt;"",'Modernisierung 3.2.4'!$M807&lt;='Modernisierung 3.2.4'!$U807),'Modernisierung 3.2.4'!$N807=Basisblatt!$A835)=TRUE,"ja","nein"),"")</f>
        <v/>
      </c>
      <c r="Q807" s="157"/>
      <c r="R807" s="102" t="str">
        <f t="shared" si="12"/>
        <v>x2</v>
      </c>
      <c r="S807" s="53"/>
      <c r="T807" s="40"/>
      <c r="U807" s="139" t="str">
        <f>IF(AND($R807="x1",$K807=Basisblatt!$A$85),VLOOKUP('EMob_Segmente 3.2.5_3.2.6'!$F807,Basisblatt!$A$2:$B$5,2,FALSE),"")</f>
        <v/>
      </c>
    </row>
    <row r="808" spans="1:21" ht="15.75" thickBot="1" x14ac:dyDescent="0.3">
      <c r="A808" s="121" t="str">
        <f>IF($R808="x2","",IF($R808="x1",IF(OR($K808=Basisblatt!$A$84,$P808="ja"),"ja","nein"),"N/A"))</f>
        <v/>
      </c>
      <c r="B808" s="40"/>
      <c r="C808" s="84"/>
      <c r="D808" s="85"/>
      <c r="E808" s="85"/>
      <c r="F808" s="85"/>
      <c r="G808" s="85"/>
      <c r="H808" s="85"/>
      <c r="I808" s="92"/>
      <c r="J808" s="40"/>
      <c r="K808" s="49" t="s">
        <v>86</v>
      </c>
      <c r="L808" s="81"/>
      <c r="M808" s="81"/>
      <c r="N808" s="83"/>
      <c r="O808" s="40"/>
      <c r="P808" s="106" t="str">
        <f>IF(AND($R808="x1",$K808=Basisblatt!$A$85),IF(OR($L808=Basisblatt!$A$38,AND('Modernisierung 3.2.4'!$M808&lt;&gt;"",'Modernisierung 3.2.4'!$M808&lt;='Modernisierung 3.2.4'!$U808),'Modernisierung 3.2.4'!$N808=Basisblatt!$A836)=TRUE,"ja","nein"),"")</f>
        <v/>
      </c>
      <c r="Q808" s="157"/>
      <c r="R808" s="102" t="str">
        <f t="shared" si="12"/>
        <v>x2</v>
      </c>
      <c r="S808" s="53"/>
      <c r="T808" s="40"/>
      <c r="U808" s="139" t="str">
        <f>IF(AND($R808="x1",$K808=Basisblatt!$A$85),VLOOKUP('EMob_Segmente 3.2.5_3.2.6'!$F808,Basisblatt!$A$2:$B$5,2,FALSE),"")</f>
        <v/>
      </c>
    </row>
    <row r="809" spans="1:21" ht="15.75" thickBot="1" x14ac:dyDescent="0.3">
      <c r="A809" s="121" t="str">
        <f>IF($R809="x2","",IF($R809="x1",IF(OR($K809=Basisblatt!$A$84,$P809="ja"),"ja","nein"),"N/A"))</f>
        <v/>
      </c>
      <c r="B809" s="40"/>
      <c r="C809" s="84"/>
      <c r="D809" s="85"/>
      <c r="E809" s="85"/>
      <c r="F809" s="85"/>
      <c r="G809" s="85"/>
      <c r="H809" s="85"/>
      <c r="I809" s="92"/>
      <c r="J809" s="40"/>
      <c r="K809" s="49" t="s">
        <v>86</v>
      </c>
      <c r="L809" s="81"/>
      <c r="M809" s="81"/>
      <c r="N809" s="83"/>
      <c r="O809" s="40"/>
      <c r="P809" s="106" t="str">
        <f>IF(AND($R809="x1",$K809=Basisblatt!$A$85),IF(OR($L809=Basisblatt!$A$38,AND('Modernisierung 3.2.4'!$M809&lt;&gt;"",'Modernisierung 3.2.4'!$M809&lt;='Modernisierung 3.2.4'!$U809),'Modernisierung 3.2.4'!$N809=Basisblatt!$A837)=TRUE,"ja","nein"),"")</f>
        <v/>
      </c>
      <c r="Q809" s="157"/>
      <c r="R809" s="102" t="str">
        <f t="shared" si="12"/>
        <v>x2</v>
      </c>
      <c r="S809" s="53"/>
      <c r="T809" s="40"/>
      <c r="U809" s="139" t="str">
        <f>IF(AND($R809="x1",$K809=Basisblatt!$A$85),VLOOKUP('EMob_Segmente 3.2.5_3.2.6'!$F809,Basisblatt!$A$2:$B$5,2,FALSE),"")</f>
        <v/>
      </c>
    </row>
    <row r="810" spans="1:21" ht="15.75" thickBot="1" x14ac:dyDescent="0.3">
      <c r="A810" s="121" t="str">
        <f>IF($R810="x2","",IF($R810="x1",IF(OR($K810=Basisblatt!$A$84,$P810="ja"),"ja","nein"),"N/A"))</f>
        <v/>
      </c>
      <c r="B810" s="40"/>
      <c r="C810" s="84"/>
      <c r="D810" s="85"/>
      <c r="E810" s="85"/>
      <c r="F810" s="85"/>
      <c r="G810" s="85"/>
      <c r="H810" s="85"/>
      <c r="I810" s="92"/>
      <c r="J810" s="40"/>
      <c r="K810" s="49" t="s">
        <v>86</v>
      </c>
      <c r="L810" s="81"/>
      <c r="M810" s="81"/>
      <c r="N810" s="83"/>
      <c r="O810" s="40"/>
      <c r="P810" s="106" t="str">
        <f>IF(AND($R810="x1",$K810=Basisblatt!$A$85),IF(OR($L810=Basisblatt!$A$38,AND('Modernisierung 3.2.4'!$M810&lt;&gt;"",'Modernisierung 3.2.4'!$M810&lt;='Modernisierung 3.2.4'!$U810),'Modernisierung 3.2.4'!$N810=Basisblatt!$A838)=TRUE,"ja","nein"),"")</f>
        <v/>
      </c>
      <c r="Q810" s="157"/>
      <c r="R810" s="102" t="str">
        <f t="shared" si="12"/>
        <v>x2</v>
      </c>
      <c r="S810" s="53"/>
      <c r="T810" s="40"/>
      <c r="U810" s="139" t="str">
        <f>IF(AND($R810="x1",$K810=Basisblatt!$A$85),VLOOKUP('EMob_Segmente 3.2.5_3.2.6'!$F810,Basisblatt!$A$2:$B$5,2,FALSE),"")</f>
        <v/>
      </c>
    </row>
    <row r="811" spans="1:21" ht="15.75" thickBot="1" x14ac:dyDescent="0.3">
      <c r="A811" s="121" t="str">
        <f>IF($R811="x2","",IF($R811="x1",IF(OR($K811=Basisblatt!$A$84,$P811="ja"),"ja","nein"),"N/A"))</f>
        <v/>
      </c>
      <c r="B811" s="40"/>
      <c r="C811" s="84"/>
      <c r="D811" s="85"/>
      <c r="E811" s="85"/>
      <c r="F811" s="85"/>
      <c r="G811" s="85"/>
      <c r="H811" s="85"/>
      <c r="I811" s="92"/>
      <c r="J811" s="40"/>
      <c r="K811" s="49" t="s">
        <v>86</v>
      </c>
      <c r="L811" s="81"/>
      <c r="M811" s="81"/>
      <c r="N811" s="83"/>
      <c r="O811" s="40"/>
      <c r="P811" s="106" t="str">
        <f>IF(AND($R811="x1",$K811=Basisblatt!$A$85),IF(OR($L811=Basisblatt!$A$38,AND('Modernisierung 3.2.4'!$M811&lt;&gt;"",'Modernisierung 3.2.4'!$M811&lt;='Modernisierung 3.2.4'!$U811),'Modernisierung 3.2.4'!$N811=Basisblatt!$A839)=TRUE,"ja","nein"),"")</f>
        <v/>
      </c>
      <c r="Q811" s="157"/>
      <c r="R811" s="102" t="str">
        <f t="shared" si="12"/>
        <v>x2</v>
      </c>
      <c r="S811" s="53"/>
      <c r="T811" s="40"/>
      <c r="U811" s="139" t="str">
        <f>IF(AND($R811="x1",$K811=Basisblatt!$A$85),VLOOKUP('EMob_Segmente 3.2.5_3.2.6'!$F811,Basisblatt!$A$2:$B$5,2,FALSE),"")</f>
        <v/>
      </c>
    </row>
    <row r="812" spans="1:21" ht="15.75" thickBot="1" x14ac:dyDescent="0.3">
      <c r="A812" s="121" t="str">
        <f>IF($R812="x2","",IF($R812="x1",IF(OR($K812=Basisblatt!$A$84,$P812="ja"),"ja","nein"),"N/A"))</f>
        <v/>
      </c>
      <c r="B812" s="40"/>
      <c r="C812" s="84"/>
      <c r="D812" s="85"/>
      <c r="E812" s="85"/>
      <c r="F812" s="85"/>
      <c r="G812" s="85"/>
      <c r="H812" s="85"/>
      <c r="I812" s="92"/>
      <c r="J812" s="40"/>
      <c r="K812" s="49" t="s">
        <v>86</v>
      </c>
      <c r="L812" s="81"/>
      <c r="M812" s="81"/>
      <c r="N812" s="83"/>
      <c r="O812" s="40"/>
      <c r="P812" s="106" t="str">
        <f>IF(AND($R812="x1",$K812=Basisblatt!$A$85),IF(OR($L812=Basisblatt!$A$38,AND('Modernisierung 3.2.4'!$M812&lt;&gt;"",'Modernisierung 3.2.4'!$M812&lt;='Modernisierung 3.2.4'!$U812),'Modernisierung 3.2.4'!$N812=Basisblatt!$A840)=TRUE,"ja","nein"),"")</f>
        <v/>
      </c>
      <c r="Q812" s="157"/>
      <c r="R812" s="102" t="str">
        <f t="shared" si="12"/>
        <v>x2</v>
      </c>
      <c r="S812" s="53"/>
      <c r="T812" s="40"/>
      <c r="U812" s="139" t="str">
        <f>IF(AND($R812="x1",$K812=Basisblatt!$A$85),VLOOKUP('EMob_Segmente 3.2.5_3.2.6'!$F812,Basisblatt!$A$2:$B$5,2,FALSE),"")</f>
        <v/>
      </c>
    </row>
    <row r="813" spans="1:21" ht="15.75" thickBot="1" x14ac:dyDescent="0.3">
      <c r="A813" s="121" t="str">
        <f>IF($R813="x2","",IF($R813="x1",IF(OR($K813=Basisblatt!$A$84,$P813="ja"),"ja","nein"),"N/A"))</f>
        <v/>
      </c>
      <c r="B813" s="40"/>
      <c r="C813" s="84"/>
      <c r="D813" s="85"/>
      <c r="E813" s="85"/>
      <c r="F813" s="85"/>
      <c r="G813" s="85"/>
      <c r="H813" s="85"/>
      <c r="I813" s="92"/>
      <c r="J813" s="40"/>
      <c r="K813" s="49" t="s">
        <v>86</v>
      </c>
      <c r="L813" s="81"/>
      <c r="M813" s="81"/>
      <c r="N813" s="83"/>
      <c r="O813" s="40"/>
      <c r="P813" s="106" t="str">
        <f>IF(AND($R813="x1",$K813=Basisblatt!$A$85),IF(OR($L813=Basisblatt!$A$38,AND('Modernisierung 3.2.4'!$M813&lt;&gt;"",'Modernisierung 3.2.4'!$M813&lt;='Modernisierung 3.2.4'!$U813),'Modernisierung 3.2.4'!$N813=Basisblatt!$A841)=TRUE,"ja","nein"),"")</f>
        <v/>
      </c>
      <c r="Q813" s="157"/>
      <c r="R813" s="102" t="str">
        <f t="shared" si="12"/>
        <v>x2</v>
      </c>
      <c r="S813" s="53"/>
      <c r="T813" s="40"/>
      <c r="U813" s="139" t="str">
        <f>IF(AND($R813="x1",$K813=Basisblatt!$A$85),VLOOKUP('EMob_Segmente 3.2.5_3.2.6'!$F813,Basisblatt!$A$2:$B$5,2,FALSE),"")</f>
        <v/>
      </c>
    </row>
    <row r="814" spans="1:21" ht="15.75" thickBot="1" x14ac:dyDescent="0.3">
      <c r="A814" s="121" t="str">
        <f>IF($R814="x2","",IF($R814="x1",IF(OR($K814=Basisblatt!$A$84,$P814="ja"),"ja","nein"),"N/A"))</f>
        <v/>
      </c>
      <c r="B814" s="40"/>
      <c r="C814" s="84"/>
      <c r="D814" s="85"/>
      <c r="E814" s="85"/>
      <c r="F814" s="85"/>
      <c r="G814" s="85"/>
      <c r="H814" s="85"/>
      <c r="I814" s="92"/>
      <c r="J814" s="40"/>
      <c r="K814" s="49" t="s">
        <v>86</v>
      </c>
      <c r="L814" s="81"/>
      <c r="M814" s="81"/>
      <c r="N814" s="83"/>
      <c r="O814" s="40"/>
      <c r="P814" s="106" t="str">
        <f>IF(AND($R814="x1",$K814=Basisblatt!$A$85),IF(OR($L814=Basisblatt!$A$38,AND('Modernisierung 3.2.4'!$M814&lt;&gt;"",'Modernisierung 3.2.4'!$M814&lt;='Modernisierung 3.2.4'!$U814),'Modernisierung 3.2.4'!$N814=Basisblatt!$A842)=TRUE,"ja","nein"),"")</f>
        <v/>
      </c>
      <c r="Q814" s="157"/>
      <c r="R814" s="102" t="str">
        <f t="shared" si="12"/>
        <v>x2</v>
      </c>
      <c r="S814" s="53"/>
      <c r="T814" s="40"/>
      <c r="U814" s="139" t="str">
        <f>IF(AND($R814="x1",$K814=Basisblatt!$A$85),VLOOKUP('EMob_Segmente 3.2.5_3.2.6'!$F814,Basisblatt!$A$2:$B$5,2,FALSE),"")</f>
        <v/>
      </c>
    </row>
    <row r="815" spans="1:21" ht="15.75" thickBot="1" x14ac:dyDescent="0.3">
      <c r="A815" s="121" t="str">
        <f>IF($R815="x2","",IF($R815="x1",IF(OR($K815=Basisblatt!$A$84,$P815="ja"),"ja","nein"),"N/A"))</f>
        <v/>
      </c>
      <c r="B815" s="40"/>
      <c r="C815" s="84"/>
      <c r="D815" s="85"/>
      <c r="E815" s="85"/>
      <c r="F815" s="85"/>
      <c r="G815" s="85"/>
      <c r="H815" s="85"/>
      <c r="I815" s="92"/>
      <c r="J815" s="40"/>
      <c r="K815" s="49" t="s">
        <v>86</v>
      </c>
      <c r="L815" s="81"/>
      <c r="M815" s="81"/>
      <c r="N815" s="83"/>
      <c r="O815" s="40"/>
      <c r="P815" s="106" t="str">
        <f>IF(AND($R815="x1",$K815=Basisblatt!$A$85),IF(OR($L815=Basisblatt!$A$38,AND('Modernisierung 3.2.4'!$M815&lt;&gt;"",'Modernisierung 3.2.4'!$M815&lt;='Modernisierung 3.2.4'!$U815),'Modernisierung 3.2.4'!$N815=Basisblatt!$A843)=TRUE,"ja","nein"),"")</f>
        <v/>
      </c>
      <c r="Q815" s="157"/>
      <c r="R815" s="102" t="str">
        <f t="shared" si="12"/>
        <v>x2</v>
      </c>
      <c r="S815" s="53"/>
      <c r="T815" s="40"/>
      <c r="U815" s="139" t="str">
        <f>IF(AND($R815="x1",$K815=Basisblatt!$A$85),VLOOKUP('EMob_Segmente 3.2.5_3.2.6'!$F815,Basisblatt!$A$2:$B$5,2,FALSE),"")</f>
        <v/>
      </c>
    </row>
    <row r="816" spans="1:21" ht="15.75" thickBot="1" x14ac:dyDescent="0.3">
      <c r="A816" s="121" t="str">
        <f>IF($R816="x2","",IF($R816="x1",IF(OR($K816=Basisblatt!$A$84,$P816="ja"),"ja","nein"),"N/A"))</f>
        <v/>
      </c>
      <c r="B816" s="40"/>
      <c r="C816" s="84"/>
      <c r="D816" s="85"/>
      <c r="E816" s="85"/>
      <c r="F816" s="85"/>
      <c r="G816" s="85"/>
      <c r="H816" s="85"/>
      <c r="I816" s="92"/>
      <c r="J816" s="40"/>
      <c r="K816" s="49" t="s">
        <v>86</v>
      </c>
      <c r="L816" s="81"/>
      <c r="M816" s="81"/>
      <c r="N816" s="83"/>
      <c r="O816" s="40"/>
      <c r="P816" s="106" t="str">
        <f>IF(AND($R816="x1",$K816=Basisblatt!$A$85),IF(OR($L816=Basisblatt!$A$38,AND('Modernisierung 3.2.4'!$M816&lt;&gt;"",'Modernisierung 3.2.4'!$M816&lt;='Modernisierung 3.2.4'!$U816),'Modernisierung 3.2.4'!$N816=Basisblatt!$A844)=TRUE,"ja","nein"),"")</f>
        <v/>
      </c>
      <c r="Q816" s="157"/>
      <c r="R816" s="102" t="str">
        <f t="shared" si="12"/>
        <v>x2</v>
      </c>
      <c r="S816" s="53"/>
      <c r="T816" s="40"/>
      <c r="U816" s="139" t="str">
        <f>IF(AND($R816="x1",$K816=Basisblatt!$A$85),VLOOKUP('EMob_Segmente 3.2.5_3.2.6'!$F816,Basisblatt!$A$2:$B$5,2,FALSE),"")</f>
        <v/>
      </c>
    </row>
    <row r="817" spans="1:21" ht="15.75" thickBot="1" x14ac:dyDescent="0.3">
      <c r="A817" s="121" t="str">
        <f>IF($R817="x2","",IF($R817="x1",IF(OR($K817=Basisblatt!$A$84,$P817="ja"),"ja","nein"),"N/A"))</f>
        <v/>
      </c>
      <c r="B817" s="40"/>
      <c r="C817" s="84"/>
      <c r="D817" s="85"/>
      <c r="E817" s="85"/>
      <c r="F817" s="85"/>
      <c r="G817" s="85"/>
      <c r="H817" s="85"/>
      <c r="I817" s="92"/>
      <c r="J817" s="40"/>
      <c r="K817" s="49" t="s">
        <v>86</v>
      </c>
      <c r="L817" s="81"/>
      <c r="M817" s="81"/>
      <c r="N817" s="83"/>
      <c r="O817" s="40"/>
      <c r="P817" s="106" t="str">
        <f>IF(AND($R817="x1",$K817=Basisblatt!$A$85),IF(OR($L817=Basisblatt!$A$38,AND('Modernisierung 3.2.4'!$M817&lt;&gt;"",'Modernisierung 3.2.4'!$M817&lt;='Modernisierung 3.2.4'!$U817),'Modernisierung 3.2.4'!$N817=Basisblatt!$A845)=TRUE,"ja","nein"),"")</f>
        <v/>
      </c>
      <c r="Q817" s="157"/>
      <c r="R817" s="102" t="str">
        <f t="shared" si="12"/>
        <v>x2</v>
      </c>
      <c r="S817" s="53"/>
      <c r="T817" s="40"/>
      <c r="U817" s="139" t="str">
        <f>IF(AND($R817="x1",$K817=Basisblatt!$A$85),VLOOKUP('EMob_Segmente 3.2.5_3.2.6'!$F817,Basisblatt!$A$2:$B$5,2,FALSE),"")</f>
        <v/>
      </c>
    </row>
    <row r="818" spans="1:21" ht="15.75" thickBot="1" x14ac:dyDescent="0.3">
      <c r="A818" s="121" t="str">
        <f>IF($R818="x2","",IF($R818="x1",IF(OR($K818=Basisblatt!$A$84,$P818="ja"),"ja","nein"),"N/A"))</f>
        <v/>
      </c>
      <c r="B818" s="40"/>
      <c r="C818" s="84"/>
      <c r="D818" s="85"/>
      <c r="E818" s="85"/>
      <c r="F818" s="85"/>
      <c r="G818" s="85"/>
      <c r="H818" s="85"/>
      <c r="I818" s="92"/>
      <c r="J818" s="40"/>
      <c r="K818" s="49" t="s">
        <v>86</v>
      </c>
      <c r="L818" s="81"/>
      <c r="M818" s="81"/>
      <c r="N818" s="83"/>
      <c r="O818" s="40"/>
      <c r="P818" s="106" t="str">
        <f>IF(AND($R818="x1",$K818=Basisblatt!$A$85),IF(OR($L818=Basisblatt!$A$38,AND('Modernisierung 3.2.4'!$M818&lt;&gt;"",'Modernisierung 3.2.4'!$M818&lt;='Modernisierung 3.2.4'!$U818),'Modernisierung 3.2.4'!$N818=Basisblatt!$A846)=TRUE,"ja","nein"),"")</f>
        <v/>
      </c>
      <c r="Q818" s="157"/>
      <c r="R818" s="102" t="str">
        <f t="shared" si="12"/>
        <v>x2</v>
      </c>
      <c r="S818" s="53"/>
      <c r="T818" s="40"/>
      <c r="U818" s="139" t="str">
        <f>IF(AND($R818="x1",$K818=Basisblatt!$A$85),VLOOKUP('EMob_Segmente 3.2.5_3.2.6'!$F818,Basisblatt!$A$2:$B$5,2,FALSE),"")</f>
        <v/>
      </c>
    </row>
    <row r="819" spans="1:21" ht="15.75" thickBot="1" x14ac:dyDescent="0.3">
      <c r="A819" s="121" t="str">
        <f>IF($R819="x2","",IF($R819="x1",IF(OR($K819=Basisblatt!$A$84,$P819="ja"),"ja","nein"),"N/A"))</f>
        <v/>
      </c>
      <c r="B819" s="40"/>
      <c r="C819" s="84"/>
      <c r="D819" s="85"/>
      <c r="E819" s="85"/>
      <c r="F819" s="85"/>
      <c r="G819" s="85"/>
      <c r="H819" s="85"/>
      <c r="I819" s="92"/>
      <c r="J819" s="40"/>
      <c r="K819" s="49" t="s">
        <v>86</v>
      </c>
      <c r="L819" s="81"/>
      <c r="M819" s="81"/>
      <c r="N819" s="83"/>
      <c r="O819" s="40"/>
      <c r="P819" s="106" t="str">
        <f>IF(AND($R819="x1",$K819=Basisblatt!$A$85),IF(OR($L819=Basisblatt!$A$38,AND('Modernisierung 3.2.4'!$M819&lt;&gt;"",'Modernisierung 3.2.4'!$M819&lt;='Modernisierung 3.2.4'!$U819),'Modernisierung 3.2.4'!$N819=Basisblatt!$A847)=TRUE,"ja","nein"),"")</f>
        <v/>
      </c>
      <c r="Q819" s="157"/>
      <c r="R819" s="102" t="str">
        <f t="shared" si="12"/>
        <v>x2</v>
      </c>
      <c r="S819" s="53"/>
      <c r="T819" s="40"/>
      <c r="U819" s="139" t="str">
        <f>IF(AND($R819="x1",$K819=Basisblatt!$A$85),VLOOKUP('EMob_Segmente 3.2.5_3.2.6'!$F819,Basisblatt!$A$2:$B$5,2,FALSE),"")</f>
        <v/>
      </c>
    </row>
    <row r="820" spans="1:21" ht="15.75" thickBot="1" x14ac:dyDescent="0.3">
      <c r="A820" s="121" t="str">
        <f>IF($R820="x2","",IF($R820="x1",IF(OR($K820=Basisblatt!$A$84,$P820="ja"),"ja","nein"),"N/A"))</f>
        <v/>
      </c>
      <c r="B820" s="40"/>
      <c r="C820" s="84"/>
      <c r="D820" s="85"/>
      <c r="E820" s="85"/>
      <c r="F820" s="85"/>
      <c r="G820" s="85"/>
      <c r="H820" s="85"/>
      <c r="I820" s="92"/>
      <c r="J820" s="40"/>
      <c r="K820" s="49" t="s">
        <v>86</v>
      </c>
      <c r="L820" s="81"/>
      <c r="M820" s="81"/>
      <c r="N820" s="83"/>
      <c r="O820" s="40"/>
      <c r="P820" s="106" t="str">
        <f>IF(AND($R820="x1",$K820=Basisblatt!$A$85),IF(OR($L820=Basisblatt!$A$38,AND('Modernisierung 3.2.4'!$M820&lt;&gt;"",'Modernisierung 3.2.4'!$M820&lt;='Modernisierung 3.2.4'!$U820),'Modernisierung 3.2.4'!$N820=Basisblatt!$A848)=TRUE,"ja","nein"),"")</f>
        <v/>
      </c>
      <c r="Q820" s="157"/>
      <c r="R820" s="102" t="str">
        <f t="shared" si="12"/>
        <v>x2</v>
      </c>
      <c r="S820" s="53"/>
      <c r="T820" s="40"/>
      <c r="U820" s="139" t="str">
        <f>IF(AND($R820="x1",$K820=Basisblatt!$A$85),VLOOKUP('EMob_Segmente 3.2.5_3.2.6'!$F820,Basisblatt!$A$2:$B$5,2,FALSE),"")</f>
        <v/>
      </c>
    </row>
    <row r="821" spans="1:21" ht="15.75" thickBot="1" x14ac:dyDescent="0.3">
      <c r="A821" s="121" t="str">
        <f>IF($R821="x2","",IF($R821="x1",IF(OR($K821=Basisblatt!$A$84,$P821="ja"),"ja","nein"),"N/A"))</f>
        <v/>
      </c>
      <c r="B821" s="40"/>
      <c r="C821" s="84"/>
      <c r="D821" s="85"/>
      <c r="E821" s="85"/>
      <c r="F821" s="85"/>
      <c r="G821" s="85"/>
      <c r="H821" s="85"/>
      <c r="I821" s="92"/>
      <c r="J821" s="40"/>
      <c r="K821" s="49" t="s">
        <v>86</v>
      </c>
      <c r="L821" s="81"/>
      <c r="M821" s="81"/>
      <c r="N821" s="83"/>
      <c r="O821" s="40"/>
      <c r="P821" s="106" t="str">
        <f>IF(AND($R821="x1",$K821=Basisblatt!$A$85),IF(OR($L821=Basisblatt!$A$38,AND('Modernisierung 3.2.4'!$M821&lt;&gt;"",'Modernisierung 3.2.4'!$M821&lt;='Modernisierung 3.2.4'!$U821),'Modernisierung 3.2.4'!$N821=Basisblatt!$A849)=TRUE,"ja","nein"),"")</f>
        <v/>
      </c>
      <c r="Q821" s="157"/>
      <c r="R821" s="102" t="str">
        <f t="shared" si="12"/>
        <v>x2</v>
      </c>
      <c r="S821" s="53"/>
      <c r="T821" s="40"/>
      <c r="U821" s="139" t="str">
        <f>IF(AND($R821="x1",$K821=Basisblatt!$A$85),VLOOKUP('EMob_Segmente 3.2.5_3.2.6'!$F821,Basisblatt!$A$2:$B$5,2,FALSE),"")</f>
        <v/>
      </c>
    </row>
    <row r="822" spans="1:21" ht="15.75" thickBot="1" x14ac:dyDescent="0.3">
      <c r="A822" s="121" t="str">
        <f>IF($R822="x2","",IF($R822="x1",IF(OR($K822=Basisblatt!$A$84,$P822="ja"),"ja","nein"),"N/A"))</f>
        <v/>
      </c>
      <c r="B822" s="40"/>
      <c r="C822" s="84"/>
      <c r="D822" s="85"/>
      <c r="E822" s="85"/>
      <c r="F822" s="85"/>
      <c r="G822" s="85"/>
      <c r="H822" s="85"/>
      <c r="I822" s="92"/>
      <c r="J822" s="40"/>
      <c r="K822" s="49" t="s">
        <v>86</v>
      </c>
      <c r="L822" s="81"/>
      <c r="M822" s="81"/>
      <c r="N822" s="83"/>
      <c r="O822" s="40"/>
      <c r="P822" s="106" t="str">
        <f>IF(AND($R822="x1",$K822=Basisblatt!$A$85),IF(OR($L822=Basisblatt!$A$38,AND('Modernisierung 3.2.4'!$M822&lt;&gt;"",'Modernisierung 3.2.4'!$M822&lt;='Modernisierung 3.2.4'!$U822),'Modernisierung 3.2.4'!$N822=Basisblatt!$A850)=TRUE,"ja","nein"),"")</f>
        <v/>
      </c>
      <c r="Q822" s="157"/>
      <c r="R822" s="102" t="str">
        <f t="shared" si="12"/>
        <v>x2</v>
      </c>
      <c r="S822" s="53"/>
      <c r="T822" s="40"/>
      <c r="U822" s="139" t="str">
        <f>IF(AND($R822="x1",$K822=Basisblatt!$A$85),VLOOKUP('EMob_Segmente 3.2.5_3.2.6'!$F822,Basisblatt!$A$2:$B$5,2,FALSE),"")</f>
        <v/>
      </c>
    </row>
    <row r="823" spans="1:21" ht="15.75" thickBot="1" x14ac:dyDescent="0.3">
      <c r="A823" s="121" t="str">
        <f>IF($R823="x2","",IF($R823="x1",IF(OR($K823=Basisblatt!$A$84,$P823="ja"),"ja","nein"),"N/A"))</f>
        <v/>
      </c>
      <c r="B823" s="40"/>
      <c r="C823" s="84"/>
      <c r="D823" s="85"/>
      <c r="E823" s="85"/>
      <c r="F823" s="85"/>
      <c r="G823" s="85"/>
      <c r="H823" s="85"/>
      <c r="I823" s="92"/>
      <c r="J823" s="40"/>
      <c r="K823" s="49" t="s">
        <v>86</v>
      </c>
      <c r="L823" s="81"/>
      <c r="M823" s="81"/>
      <c r="N823" s="83"/>
      <c r="O823" s="40"/>
      <c r="P823" s="106" t="str">
        <f>IF(AND($R823="x1",$K823=Basisblatt!$A$85),IF(OR($L823=Basisblatt!$A$38,AND('Modernisierung 3.2.4'!$M823&lt;&gt;"",'Modernisierung 3.2.4'!$M823&lt;='Modernisierung 3.2.4'!$U823),'Modernisierung 3.2.4'!$N823=Basisblatt!$A851)=TRUE,"ja","nein"),"")</f>
        <v/>
      </c>
      <c r="Q823" s="157"/>
      <c r="R823" s="102" t="str">
        <f t="shared" si="12"/>
        <v>x2</v>
      </c>
      <c r="S823" s="53"/>
      <c r="T823" s="40"/>
      <c r="U823" s="139" t="str">
        <f>IF(AND($R823="x1",$K823=Basisblatt!$A$85),VLOOKUP('EMob_Segmente 3.2.5_3.2.6'!$F823,Basisblatt!$A$2:$B$5,2,FALSE),"")</f>
        <v/>
      </c>
    </row>
    <row r="824" spans="1:21" ht="15.75" thickBot="1" x14ac:dyDescent="0.3">
      <c r="A824" s="121" t="str">
        <f>IF($R824="x2","",IF($R824="x1",IF(OR($K824=Basisblatt!$A$84,$P824="ja"),"ja","nein"),"N/A"))</f>
        <v/>
      </c>
      <c r="B824" s="40"/>
      <c r="C824" s="84"/>
      <c r="D824" s="85"/>
      <c r="E824" s="85"/>
      <c r="F824" s="85"/>
      <c r="G824" s="85"/>
      <c r="H824" s="85"/>
      <c r="I824" s="92"/>
      <c r="J824" s="40"/>
      <c r="K824" s="49" t="s">
        <v>86</v>
      </c>
      <c r="L824" s="81"/>
      <c r="M824" s="81"/>
      <c r="N824" s="83"/>
      <c r="O824" s="40"/>
      <c r="P824" s="106" t="str">
        <f>IF(AND($R824="x1",$K824=Basisblatt!$A$85),IF(OR($L824=Basisblatt!$A$38,AND('Modernisierung 3.2.4'!$M824&lt;&gt;"",'Modernisierung 3.2.4'!$M824&lt;='Modernisierung 3.2.4'!$U824),'Modernisierung 3.2.4'!$N824=Basisblatt!$A852)=TRUE,"ja","nein"),"")</f>
        <v/>
      </c>
      <c r="Q824" s="157"/>
      <c r="R824" s="102" t="str">
        <f t="shared" si="12"/>
        <v>x2</v>
      </c>
      <c r="S824" s="53"/>
      <c r="T824" s="40"/>
      <c r="U824" s="139" t="str">
        <f>IF(AND($R824="x1",$K824=Basisblatt!$A$85),VLOOKUP('EMob_Segmente 3.2.5_3.2.6'!$F824,Basisblatt!$A$2:$B$5,2,FALSE),"")</f>
        <v/>
      </c>
    </row>
    <row r="825" spans="1:21" ht="15.75" thickBot="1" x14ac:dyDescent="0.3">
      <c r="A825" s="121" t="str">
        <f>IF($R825="x2","",IF($R825="x1",IF(OR($K825=Basisblatt!$A$84,$P825="ja"),"ja","nein"),"N/A"))</f>
        <v/>
      </c>
      <c r="B825" s="40"/>
      <c r="C825" s="84"/>
      <c r="D825" s="85"/>
      <c r="E825" s="85"/>
      <c r="F825" s="85"/>
      <c r="G825" s="85"/>
      <c r="H825" s="85"/>
      <c r="I825" s="92"/>
      <c r="J825" s="40"/>
      <c r="K825" s="49" t="s">
        <v>86</v>
      </c>
      <c r="L825" s="81"/>
      <c r="M825" s="81"/>
      <c r="N825" s="83"/>
      <c r="O825" s="40"/>
      <c r="P825" s="106" t="str">
        <f>IF(AND($R825="x1",$K825=Basisblatt!$A$85),IF(OR($L825=Basisblatt!$A$38,AND('Modernisierung 3.2.4'!$M825&lt;&gt;"",'Modernisierung 3.2.4'!$M825&lt;='Modernisierung 3.2.4'!$U825),'Modernisierung 3.2.4'!$N825=Basisblatt!$A853)=TRUE,"ja","nein"),"")</f>
        <v/>
      </c>
      <c r="Q825" s="157"/>
      <c r="R825" s="102" t="str">
        <f t="shared" si="12"/>
        <v>x2</v>
      </c>
      <c r="S825" s="53"/>
      <c r="T825" s="40"/>
      <c r="U825" s="139" t="str">
        <f>IF(AND($R825="x1",$K825=Basisblatt!$A$85),VLOOKUP('EMob_Segmente 3.2.5_3.2.6'!$F825,Basisblatt!$A$2:$B$5,2,FALSE),"")</f>
        <v/>
      </c>
    </row>
    <row r="826" spans="1:21" ht="15.75" thickBot="1" x14ac:dyDescent="0.3">
      <c r="A826" s="121" t="str">
        <f>IF($R826="x2","",IF($R826="x1",IF(OR($K826=Basisblatt!$A$84,$P826="ja"),"ja","nein"),"N/A"))</f>
        <v/>
      </c>
      <c r="B826" s="40"/>
      <c r="C826" s="84"/>
      <c r="D826" s="85"/>
      <c r="E826" s="85"/>
      <c r="F826" s="85"/>
      <c r="G826" s="85"/>
      <c r="H826" s="85"/>
      <c r="I826" s="92"/>
      <c r="J826" s="40"/>
      <c r="K826" s="49" t="s">
        <v>86</v>
      </c>
      <c r="L826" s="81"/>
      <c r="M826" s="81"/>
      <c r="N826" s="83"/>
      <c r="O826" s="40"/>
      <c r="P826" s="106" t="str">
        <f>IF(AND($R826="x1",$K826=Basisblatt!$A$85),IF(OR($L826=Basisblatt!$A$38,AND('Modernisierung 3.2.4'!$M826&lt;&gt;"",'Modernisierung 3.2.4'!$M826&lt;='Modernisierung 3.2.4'!$U826),'Modernisierung 3.2.4'!$N826=Basisblatt!$A854)=TRUE,"ja","nein"),"")</f>
        <v/>
      </c>
      <c r="Q826" s="157"/>
      <c r="R826" s="102" t="str">
        <f t="shared" si="12"/>
        <v>x2</v>
      </c>
      <c r="S826" s="53"/>
      <c r="T826" s="40"/>
      <c r="U826" s="139" t="str">
        <f>IF(AND($R826="x1",$K826=Basisblatt!$A$85),VLOOKUP('EMob_Segmente 3.2.5_3.2.6'!$F826,Basisblatt!$A$2:$B$5,2,FALSE),"")</f>
        <v/>
      </c>
    </row>
    <row r="827" spans="1:21" ht="15.75" thickBot="1" x14ac:dyDescent="0.3">
      <c r="A827" s="121" t="str">
        <f>IF($R827="x2","",IF($R827="x1",IF(OR($K827=Basisblatt!$A$84,$P827="ja"),"ja","nein"),"N/A"))</f>
        <v/>
      </c>
      <c r="B827" s="40"/>
      <c r="C827" s="84"/>
      <c r="D827" s="85"/>
      <c r="E827" s="85"/>
      <c r="F827" s="85"/>
      <c r="G827" s="85"/>
      <c r="H827" s="85"/>
      <c r="I827" s="92"/>
      <c r="J827" s="40"/>
      <c r="K827" s="49" t="s">
        <v>86</v>
      </c>
      <c r="L827" s="81"/>
      <c r="M827" s="81"/>
      <c r="N827" s="83"/>
      <c r="O827" s="40"/>
      <c r="P827" s="106" t="str">
        <f>IF(AND($R827="x1",$K827=Basisblatt!$A$85),IF(OR($L827=Basisblatt!$A$38,AND('Modernisierung 3.2.4'!$M827&lt;&gt;"",'Modernisierung 3.2.4'!$M827&lt;='Modernisierung 3.2.4'!$U827),'Modernisierung 3.2.4'!$N827=Basisblatt!$A855)=TRUE,"ja","nein"),"")</f>
        <v/>
      </c>
      <c r="Q827" s="157"/>
      <c r="R827" s="102" t="str">
        <f t="shared" si="12"/>
        <v>x2</v>
      </c>
      <c r="S827" s="53"/>
      <c r="T827" s="40"/>
      <c r="U827" s="139" t="str">
        <f>IF(AND($R827="x1",$K827=Basisblatt!$A$85),VLOOKUP('EMob_Segmente 3.2.5_3.2.6'!$F827,Basisblatt!$A$2:$B$5,2,FALSE),"")</f>
        <v/>
      </c>
    </row>
    <row r="828" spans="1:21" ht="15.75" thickBot="1" x14ac:dyDescent="0.3">
      <c r="A828" s="121" t="str">
        <f>IF($R828="x2","",IF($R828="x1",IF(OR($K828=Basisblatt!$A$84,$P828="ja"),"ja","nein"),"N/A"))</f>
        <v/>
      </c>
      <c r="B828" s="40"/>
      <c r="C828" s="84"/>
      <c r="D828" s="85"/>
      <c r="E828" s="85"/>
      <c r="F828" s="85"/>
      <c r="G828" s="85"/>
      <c r="H828" s="85"/>
      <c r="I828" s="92"/>
      <c r="J828" s="40"/>
      <c r="K828" s="49" t="s">
        <v>86</v>
      </c>
      <c r="L828" s="81"/>
      <c r="M828" s="81"/>
      <c r="N828" s="83"/>
      <c r="O828" s="40"/>
      <c r="P828" s="106" t="str">
        <f>IF(AND($R828="x1",$K828=Basisblatt!$A$85),IF(OR($L828=Basisblatt!$A$38,AND('Modernisierung 3.2.4'!$M828&lt;&gt;"",'Modernisierung 3.2.4'!$M828&lt;='Modernisierung 3.2.4'!$U828),'Modernisierung 3.2.4'!$N828=Basisblatt!$A856)=TRUE,"ja","nein"),"")</f>
        <v/>
      </c>
      <c r="Q828" s="157"/>
      <c r="R828" s="102" t="str">
        <f t="shared" si="12"/>
        <v>x2</v>
      </c>
      <c r="S828" s="53"/>
      <c r="T828" s="40"/>
      <c r="U828" s="139" t="str">
        <f>IF(AND($R828="x1",$K828=Basisblatt!$A$85),VLOOKUP('EMob_Segmente 3.2.5_3.2.6'!$F828,Basisblatt!$A$2:$B$5,2,FALSE),"")</f>
        <v/>
      </c>
    </row>
    <row r="829" spans="1:21" ht="15.75" thickBot="1" x14ac:dyDescent="0.3">
      <c r="A829" s="121" t="str">
        <f>IF($R829="x2","",IF($R829="x1",IF(OR($K829=Basisblatt!$A$84,$P829="ja"),"ja","nein"),"N/A"))</f>
        <v/>
      </c>
      <c r="B829" s="40"/>
      <c r="C829" s="84"/>
      <c r="D829" s="85"/>
      <c r="E829" s="85"/>
      <c r="F829" s="85"/>
      <c r="G829" s="85"/>
      <c r="H829" s="85"/>
      <c r="I829" s="92"/>
      <c r="J829" s="40"/>
      <c r="K829" s="49" t="s">
        <v>86</v>
      </c>
      <c r="L829" s="81"/>
      <c r="M829" s="81"/>
      <c r="N829" s="83"/>
      <c r="O829" s="40"/>
      <c r="P829" s="106" t="str">
        <f>IF(AND($R829="x1",$K829=Basisblatt!$A$85),IF(OR($L829=Basisblatt!$A$38,AND('Modernisierung 3.2.4'!$M829&lt;&gt;"",'Modernisierung 3.2.4'!$M829&lt;='Modernisierung 3.2.4'!$U829),'Modernisierung 3.2.4'!$N829=Basisblatt!$A857)=TRUE,"ja","nein"),"")</f>
        <v/>
      </c>
      <c r="Q829" s="157"/>
      <c r="R829" s="102" t="str">
        <f t="shared" si="12"/>
        <v>x2</v>
      </c>
      <c r="S829" s="53"/>
      <c r="T829" s="40"/>
      <c r="U829" s="139" t="str">
        <f>IF(AND($R829="x1",$K829=Basisblatt!$A$85),VLOOKUP('EMob_Segmente 3.2.5_3.2.6'!$F829,Basisblatt!$A$2:$B$5,2,FALSE),"")</f>
        <v/>
      </c>
    </row>
    <row r="830" spans="1:21" ht="15.75" thickBot="1" x14ac:dyDescent="0.3">
      <c r="A830" s="121" t="str">
        <f>IF($R830="x2","",IF($R830="x1",IF(OR($K830=Basisblatt!$A$84,$P830="ja"),"ja","nein"),"N/A"))</f>
        <v/>
      </c>
      <c r="B830" s="40"/>
      <c r="C830" s="84"/>
      <c r="D830" s="85"/>
      <c r="E830" s="85"/>
      <c r="F830" s="85"/>
      <c r="G830" s="85"/>
      <c r="H830" s="85"/>
      <c r="I830" s="92"/>
      <c r="J830" s="40"/>
      <c r="K830" s="49" t="s">
        <v>86</v>
      </c>
      <c r="L830" s="81"/>
      <c r="M830" s="81"/>
      <c r="N830" s="83"/>
      <c r="O830" s="40"/>
      <c r="P830" s="106" t="str">
        <f>IF(AND($R830="x1",$K830=Basisblatt!$A$85),IF(OR($L830=Basisblatt!$A$38,AND('Modernisierung 3.2.4'!$M830&lt;&gt;"",'Modernisierung 3.2.4'!$M830&lt;='Modernisierung 3.2.4'!$U830),'Modernisierung 3.2.4'!$N830=Basisblatt!$A858)=TRUE,"ja","nein"),"")</f>
        <v/>
      </c>
      <c r="Q830" s="157"/>
      <c r="R830" s="102" t="str">
        <f t="shared" si="12"/>
        <v>x2</v>
      </c>
      <c r="S830" s="53"/>
      <c r="T830" s="40"/>
      <c r="U830" s="139" t="str">
        <f>IF(AND($R830="x1",$K830=Basisblatt!$A$85),VLOOKUP('EMob_Segmente 3.2.5_3.2.6'!$F830,Basisblatt!$A$2:$B$5,2,FALSE),"")</f>
        <v/>
      </c>
    </row>
    <row r="831" spans="1:21" ht="15.75" thickBot="1" x14ac:dyDescent="0.3">
      <c r="A831" s="121" t="str">
        <f>IF($R831="x2","",IF($R831="x1",IF(OR($K831=Basisblatt!$A$84,$P831="ja"),"ja","nein"),"N/A"))</f>
        <v/>
      </c>
      <c r="B831" s="40"/>
      <c r="C831" s="84"/>
      <c r="D831" s="85"/>
      <c r="E831" s="85"/>
      <c r="F831" s="85"/>
      <c r="G831" s="85"/>
      <c r="H831" s="85"/>
      <c r="I831" s="92"/>
      <c r="J831" s="40"/>
      <c r="K831" s="49" t="s">
        <v>86</v>
      </c>
      <c r="L831" s="81"/>
      <c r="M831" s="81"/>
      <c r="N831" s="83"/>
      <c r="O831" s="40"/>
      <c r="P831" s="106" t="str">
        <f>IF(AND($R831="x1",$K831=Basisblatt!$A$85),IF(OR($L831=Basisblatt!$A$38,AND('Modernisierung 3.2.4'!$M831&lt;&gt;"",'Modernisierung 3.2.4'!$M831&lt;='Modernisierung 3.2.4'!$U831),'Modernisierung 3.2.4'!$N831=Basisblatt!$A859)=TRUE,"ja","nein"),"")</f>
        <v/>
      </c>
      <c r="Q831" s="157"/>
      <c r="R831" s="102" t="str">
        <f t="shared" si="12"/>
        <v>x2</v>
      </c>
      <c r="S831" s="53"/>
      <c r="T831" s="40"/>
      <c r="U831" s="139" t="str">
        <f>IF(AND($R831="x1",$K831=Basisblatt!$A$85),VLOOKUP('EMob_Segmente 3.2.5_3.2.6'!$F831,Basisblatt!$A$2:$B$5,2,FALSE),"")</f>
        <v/>
      </c>
    </row>
    <row r="832" spans="1:21" ht="15.75" thickBot="1" x14ac:dyDescent="0.3">
      <c r="A832" s="121" t="str">
        <f>IF($R832="x2","",IF($R832="x1",IF(OR($K832=Basisblatt!$A$84,$P832="ja"),"ja","nein"),"N/A"))</f>
        <v/>
      </c>
      <c r="B832" s="40"/>
      <c r="C832" s="84"/>
      <c r="D832" s="85"/>
      <c r="E832" s="85"/>
      <c r="F832" s="85"/>
      <c r="G832" s="85"/>
      <c r="H832" s="85"/>
      <c r="I832" s="92"/>
      <c r="J832" s="40"/>
      <c r="K832" s="49" t="s">
        <v>86</v>
      </c>
      <c r="L832" s="81"/>
      <c r="M832" s="81"/>
      <c r="N832" s="83"/>
      <c r="O832" s="40"/>
      <c r="P832" s="106" t="str">
        <f>IF(AND($R832="x1",$K832=Basisblatt!$A$85),IF(OR($L832=Basisblatt!$A$38,AND('Modernisierung 3.2.4'!$M832&lt;&gt;"",'Modernisierung 3.2.4'!$M832&lt;='Modernisierung 3.2.4'!$U832),'Modernisierung 3.2.4'!$N832=Basisblatt!$A860)=TRUE,"ja","nein"),"")</f>
        <v/>
      </c>
      <c r="Q832" s="157"/>
      <c r="R832" s="102" t="str">
        <f t="shared" si="12"/>
        <v>x2</v>
      </c>
      <c r="S832" s="53"/>
      <c r="T832" s="40"/>
      <c r="U832" s="139" t="str">
        <f>IF(AND($R832="x1",$K832=Basisblatt!$A$85),VLOOKUP('EMob_Segmente 3.2.5_3.2.6'!$F832,Basisblatt!$A$2:$B$5,2,FALSE),"")</f>
        <v/>
      </c>
    </row>
    <row r="833" spans="1:21" ht="15.75" thickBot="1" x14ac:dyDescent="0.3">
      <c r="A833" s="121" t="str">
        <f>IF($R833="x2","",IF($R833="x1",IF(OR($K833=Basisblatt!$A$84,$P833="ja"),"ja","nein"),"N/A"))</f>
        <v/>
      </c>
      <c r="B833" s="40"/>
      <c r="C833" s="84"/>
      <c r="D833" s="85"/>
      <c r="E833" s="85"/>
      <c r="F833" s="85"/>
      <c r="G833" s="85"/>
      <c r="H833" s="85"/>
      <c r="I833" s="92"/>
      <c r="J833" s="40"/>
      <c r="K833" s="49" t="s">
        <v>86</v>
      </c>
      <c r="L833" s="81"/>
      <c r="M833" s="81"/>
      <c r="N833" s="83"/>
      <c r="O833" s="40"/>
      <c r="P833" s="106" t="str">
        <f>IF(AND($R833="x1",$K833=Basisblatt!$A$85),IF(OR($L833=Basisblatt!$A$38,AND('Modernisierung 3.2.4'!$M833&lt;&gt;"",'Modernisierung 3.2.4'!$M833&lt;='Modernisierung 3.2.4'!$U833),'Modernisierung 3.2.4'!$N833=Basisblatt!$A861)=TRUE,"ja","nein"),"")</f>
        <v/>
      </c>
      <c r="Q833" s="157"/>
      <c r="R833" s="102" t="str">
        <f t="shared" si="12"/>
        <v>x2</v>
      </c>
      <c r="S833" s="53"/>
      <c r="T833" s="40"/>
      <c r="U833" s="139" t="str">
        <f>IF(AND($R833="x1",$K833=Basisblatt!$A$85),VLOOKUP('EMob_Segmente 3.2.5_3.2.6'!$F833,Basisblatt!$A$2:$B$5,2,FALSE),"")</f>
        <v/>
      </c>
    </row>
    <row r="834" spans="1:21" ht="15.75" thickBot="1" x14ac:dyDescent="0.3">
      <c r="A834" s="121" t="str">
        <f>IF($R834="x2","",IF($R834="x1",IF(OR($K834=Basisblatt!$A$84,$P834="ja"),"ja","nein"),"N/A"))</f>
        <v/>
      </c>
      <c r="B834" s="40"/>
      <c r="C834" s="84"/>
      <c r="D834" s="85"/>
      <c r="E834" s="85"/>
      <c r="F834" s="85"/>
      <c r="G834" s="85"/>
      <c r="H834" s="85"/>
      <c r="I834" s="92"/>
      <c r="J834" s="40"/>
      <c r="K834" s="49" t="s">
        <v>86</v>
      </c>
      <c r="L834" s="81"/>
      <c r="M834" s="81"/>
      <c r="N834" s="83"/>
      <c r="O834" s="40"/>
      <c r="P834" s="106" t="str">
        <f>IF(AND($R834="x1",$K834=Basisblatt!$A$85),IF(OR($L834=Basisblatt!$A$38,AND('Modernisierung 3.2.4'!$M834&lt;&gt;"",'Modernisierung 3.2.4'!$M834&lt;='Modernisierung 3.2.4'!$U834),'Modernisierung 3.2.4'!$N834=Basisblatt!$A862)=TRUE,"ja","nein"),"")</f>
        <v/>
      </c>
      <c r="Q834" s="157"/>
      <c r="R834" s="102" t="str">
        <f t="shared" si="12"/>
        <v>x2</v>
      </c>
      <c r="S834" s="53"/>
      <c r="T834" s="40"/>
      <c r="U834" s="139" t="str">
        <f>IF(AND($R834="x1",$K834=Basisblatt!$A$85),VLOOKUP('EMob_Segmente 3.2.5_3.2.6'!$F834,Basisblatt!$A$2:$B$5,2,FALSE),"")</f>
        <v/>
      </c>
    </row>
    <row r="835" spans="1:21" ht="15.75" thickBot="1" x14ac:dyDescent="0.3">
      <c r="A835" s="121" t="str">
        <f>IF($R835="x2","",IF($R835="x1",IF(OR($K835=Basisblatt!$A$84,$P835="ja"),"ja","nein"),"N/A"))</f>
        <v/>
      </c>
      <c r="B835" s="40"/>
      <c r="C835" s="84"/>
      <c r="D835" s="85"/>
      <c r="E835" s="85"/>
      <c r="F835" s="85"/>
      <c r="G835" s="85"/>
      <c r="H835" s="85"/>
      <c r="I835" s="92"/>
      <c r="J835" s="40"/>
      <c r="K835" s="49" t="s">
        <v>86</v>
      </c>
      <c r="L835" s="81"/>
      <c r="M835" s="81"/>
      <c r="N835" s="83"/>
      <c r="O835" s="40"/>
      <c r="P835" s="106" t="str">
        <f>IF(AND($R835="x1",$K835=Basisblatt!$A$85),IF(OR($L835=Basisblatt!$A$38,AND('Modernisierung 3.2.4'!$M835&lt;&gt;"",'Modernisierung 3.2.4'!$M835&lt;='Modernisierung 3.2.4'!$U835),'Modernisierung 3.2.4'!$N835=Basisblatt!$A863)=TRUE,"ja","nein"),"")</f>
        <v/>
      </c>
      <c r="Q835" s="157"/>
      <c r="R835" s="102" t="str">
        <f t="shared" si="12"/>
        <v>x2</v>
      </c>
      <c r="S835" s="53"/>
      <c r="T835" s="40"/>
      <c r="U835" s="139" t="str">
        <f>IF(AND($R835="x1",$K835=Basisblatt!$A$85),VLOOKUP('EMob_Segmente 3.2.5_3.2.6'!$F835,Basisblatt!$A$2:$B$5,2,FALSE),"")</f>
        <v/>
      </c>
    </row>
    <row r="836" spans="1:21" ht="15.75" thickBot="1" x14ac:dyDescent="0.3">
      <c r="A836" s="121" t="str">
        <f>IF($R836="x2","",IF($R836="x1",IF(OR($K836=Basisblatt!$A$84,$P836="ja"),"ja","nein"),"N/A"))</f>
        <v/>
      </c>
      <c r="B836" s="40"/>
      <c r="C836" s="84"/>
      <c r="D836" s="85"/>
      <c r="E836" s="85"/>
      <c r="F836" s="85"/>
      <c r="G836" s="85"/>
      <c r="H836" s="85"/>
      <c r="I836" s="92"/>
      <c r="J836" s="40"/>
      <c r="K836" s="49" t="s">
        <v>86</v>
      </c>
      <c r="L836" s="81"/>
      <c r="M836" s="81"/>
      <c r="N836" s="83"/>
      <c r="O836" s="40"/>
      <c r="P836" s="106" t="str">
        <f>IF(AND($R836="x1",$K836=Basisblatt!$A$85),IF(OR($L836=Basisblatt!$A$38,AND('Modernisierung 3.2.4'!$M836&lt;&gt;"",'Modernisierung 3.2.4'!$M836&lt;='Modernisierung 3.2.4'!$U836),'Modernisierung 3.2.4'!$N836=Basisblatt!$A864)=TRUE,"ja","nein"),"")</f>
        <v/>
      </c>
      <c r="Q836" s="157"/>
      <c r="R836" s="102" t="str">
        <f t="shared" si="12"/>
        <v>x2</v>
      </c>
      <c r="S836" s="53"/>
      <c r="T836" s="40"/>
      <c r="U836" s="139" t="str">
        <f>IF(AND($R836="x1",$K836=Basisblatt!$A$85),VLOOKUP('EMob_Segmente 3.2.5_3.2.6'!$F836,Basisblatt!$A$2:$B$5,2,FALSE),"")</f>
        <v/>
      </c>
    </row>
    <row r="837" spans="1:21" ht="15.75" thickBot="1" x14ac:dyDescent="0.3">
      <c r="A837" s="121" t="str">
        <f>IF($R837="x2","",IF($R837="x1",IF(OR($K837=Basisblatt!$A$84,$P837="ja"),"ja","nein"),"N/A"))</f>
        <v/>
      </c>
      <c r="B837" s="40"/>
      <c r="C837" s="84"/>
      <c r="D837" s="85"/>
      <c r="E837" s="85"/>
      <c r="F837" s="85"/>
      <c r="G837" s="85"/>
      <c r="H837" s="85"/>
      <c r="I837" s="92"/>
      <c r="J837" s="40"/>
      <c r="K837" s="49" t="s">
        <v>86</v>
      </c>
      <c r="L837" s="81"/>
      <c r="M837" s="81"/>
      <c r="N837" s="83"/>
      <c r="O837" s="40"/>
      <c r="P837" s="106" t="str">
        <f>IF(AND($R837="x1",$K837=Basisblatt!$A$85),IF(OR($L837=Basisblatt!$A$38,AND('Modernisierung 3.2.4'!$M837&lt;&gt;"",'Modernisierung 3.2.4'!$M837&lt;='Modernisierung 3.2.4'!$U837),'Modernisierung 3.2.4'!$N837=Basisblatt!$A865)=TRUE,"ja","nein"),"")</f>
        <v/>
      </c>
      <c r="Q837" s="157"/>
      <c r="R837" s="102" t="str">
        <f t="shared" si="12"/>
        <v>x2</v>
      </c>
      <c r="S837" s="53"/>
      <c r="T837" s="40"/>
      <c r="U837" s="139" t="str">
        <f>IF(AND($R837="x1",$K837=Basisblatt!$A$85),VLOOKUP('EMob_Segmente 3.2.5_3.2.6'!$F837,Basisblatt!$A$2:$B$5,2,FALSE),"")</f>
        <v/>
      </c>
    </row>
    <row r="838" spans="1:21" ht="15.75" thickBot="1" x14ac:dyDescent="0.3">
      <c r="A838" s="121" t="str">
        <f>IF($R838="x2","",IF($R838="x1",IF(OR($K838=Basisblatt!$A$84,$P838="ja"),"ja","nein"),"N/A"))</f>
        <v/>
      </c>
      <c r="B838" s="40"/>
      <c r="C838" s="84"/>
      <c r="D838" s="85"/>
      <c r="E838" s="85"/>
      <c r="F838" s="85"/>
      <c r="G838" s="85"/>
      <c r="H838" s="85"/>
      <c r="I838" s="92"/>
      <c r="J838" s="40"/>
      <c r="K838" s="49" t="s">
        <v>86</v>
      </c>
      <c r="L838" s="81"/>
      <c r="M838" s="81"/>
      <c r="N838" s="83"/>
      <c r="O838" s="40"/>
      <c r="P838" s="106" t="str">
        <f>IF(AND($R838="x1",$K838=Basisblatt!$A$85),IF(OR($L838=Basisblatt!$A$38,AND('Modernisierung 3.2.4'!$M838&lt;&gt;"",'Modernisierung 3.2.4'!$M838&lt;='Modernisierung 3.2.4'!$U838),'Modernisierung 3.2.4'!$N838=Basisblatt!$A866)=TRUE,"ja","nein"),"")</f>
        <v/>
      </c>
      <c r="Q838" s="157"/>
      <c r="R838" s="102" t="str">
        <f t="shared" si="12"/>
        <v>x2</v>
      </c>
      <c r="S838" s="53"/>
      <c r="T838" s="40"/>
      <c r="U838" s="139" t="str">
        <f>IF(AND($R838="x1",$K838=Basisblatt!$A$85),VLOOKUP('EMob_Segmente 3.2.5_3.2.6'!$F838,Basisblatt!$A$2:$B$5,2,FALSE),"")</f>
        <v/>
      </c>
    </row>
    <row r="839" spans="1:21" ht="15.75" thickBot="1" x14ac:dyDescent="0.3">
      <c r="A839" s="121" t="str">
        <f>IF($R839="x2","",IF($R839="x1",IF(OR($K839=Basisblatt!$A$84,$P839="ja"),"ja","nein"),"N/A"))</f>
        <v/>
      </c>
      <c r="B839" s="40"/>
      <c r="C839" s="84"/>
      <c r="D839" s="85"/>
      <c r="E839" s="85"/>
      <c r="F839" s="85"/>
      <c r="G839" s="85"/>
      <c r="H839" s="85"/>
      <c r="I839" s="92"/>
      <c r="J839" s="40"/>
      <c r="K839" s="49" t="s">
        <v>86</v>
      </c>
      <c r="L839" s="81"/>
      <c r="M839" s="81"/>
      <c r="N839" s="83"/>
      <c r="O839" s="40"/>
      <c r="P839" s="106" t="str">
        <f>IF(AND($R839="x1",$K839=Basisblatt!$A$85),IF(OR($L839=Basisblatt!$A$38,AND('Modernisierung 3.2.4'!$M839&lt;&gt;"",'Modernisierung 3.2.4'!$M839&lt;='Modernisierung 3.2.4'!$U839),'Modernisierung 3.2.4'!$N839=Basisblatt!$A867)=TRUE,"ja","nein"),"")</f>
        <v/>
      </c>
      <c r="Q839" s="157"/>
      <c r="R839" s="102" t="str">
        <f t="shared" si="12"/>
        <v>x2</v>
      </c>
      <c r="S839" s="53"/>
      <c r="T839" s="40"/>
      <c r="U839" s="139" t="str">
        <f>IF(AND($R839="x1",$K839=Basisblatt!$A$85),VLOOKUP('EMob_Segmente 3.2.5_3.2.6'!$F839,Basisblatt!$A$2:$B$5,2,FALSE),"")</f>
        <v/>
      </c>
    </row>
    <row r="840" spans="1:21" ht="15.75" thickBot="1" x14ac:dyDescent="0.3">
      <c r="A840" s="121" t="str">
        <f>IF($R840="x2","",IF($R840="x1",IF(OR($K840=Basisblatt!$A$84,$P840="ja"),"ja","nein"),"N/A"))</f>
        <v/>
      </c>
      <c r="B840" s="40"/>
      <c r="C840" s="84"/>
      <c r="D840" s="85"/>
      <c r="E840" s="85"/>
      <c r="F840" s="85"/>
      <c r="G840" s="85"/>
      <c r="H840" s="85"/>
      <c r="I840" s="92"/>
      <c r="J840" s="40"/>
      <c r="K840" s="49" t="s">
        <v>86</v>
      </c>
      <c r="L840" s="81"/>
      <c r="M840" s="81"/>
      <c r="N840" s="83"/>
      <c r="O840" s="40"/>
      <c r="P840" s="106" t="str">
        <f>IF(AND($R840="x1",$K840=Basisblatt!$A$85),IF(OR($L840=Basisblatt!$A$38,AND('Modernisierung 3.2.4'!$M840&lt;&gt;"",'Modernisierung 3.2.4'!$M840&lt;='Modernisierung 3.2.4'!$U840),'Modernisierung 3.2.4'!$N840=Basisblatt!$A868)=TRUE,"ja","nein"),"")</f>
        <v/>
      </c>
      <c r="Q840" s="157"/>
      <c r="R840" s="102" t="str">
        <f t="shared" si="12"/>
        <v>x2</v>
      </c>
      <c r="S840" s="53"/>
      <c r="T840" s="40"/>
      <c r="U840" s="139" t="str">
        <f>IF(AND($R840="x1",$K840=Basisblatt!$A$85),VLOOKUP('EMob_Segmente 3.2.5_3.2.6'!$F840,Basisblatt!$A$2:$B$5,2,FALSE),"")</f>
        <v/>
      </c>
    </row>
    <row r="841" spans="1:21" ht="15.75" thickBot="1" x14ac:dyDescent="0.3">
      <c r="A841" s="121" t="str">
        <f>IF($R841="x2","",IF($R841="x1",IF(OR($K841=Basisblatt!$A$84,$P841="ja"),"ja","nein"),"N/A"))</f>
        <v/>
      </c>
      <c r="B841" s="40"/>
      <c r="C841" s="84"/>
      <c r="D841" s="85"/>
      <c r="E841" s="85"/>
      <c r="F841" s="85"/>
      <c r="G841" s="85"/>
      <c r="H841" s="85"/>
      <c r="I841" s="92"/>
      <c r="J841" s="40"/>
      <c r="K841" s="49" t="s">
        <v>86</v>
      </c>
      <c r="L841" s="81"/>
      <c r="M841" s="81"/>
      <c r="N841" s="83"/>
      <c r="O841" s="40"/>
      <c r="P841" s="106" t="str">
        <f>IF(AND($R841="x1",$K841=Basisblatt!$A$85),IF(OR($L841=Basisblatt!$A$38,AND('Modernisierung 3.2.4'!$M841&lt;&gt;"",'Modernisierung 3.2.4'!$M841&lt;='Modernisierung 3.2.4'!$U841),'Modernisierung 3.2.4'!$N841=Basisblatt!$A869)=TRUE,"ja","nein"),"")</f>
        <v/>
      </c>
      <c r="Q841" s="157"/>
      <c r="R841" s="102" t="str">
        <f t="shared" si="12"/>
        <v>x2</v>
      </c>
      <c r="S841" s="53"/>
      <c r="T841" s="40"/>
      <c r="U841" s="139" t="str">
        <f>IF(AND($R841="x1",$K841=Basisblatt!$A$85),VLOOKUP('EMob_Segmente 3.2.5_3.2.6'!$F841,Basisblatt!$A$2:$B$5,2,FALSE),"")</f>
        <v/>
      </c>
    </row>
    <row r="842" spans="1:21" ht="15.75" thickBot="1" x14ac:dyDescent="0.3">
      <c r="A842" s="121" t="str">
        <f>IF($R842="x2","",IF($R842="x1",IF(OR($K842=Basisblatt!$A$84,$P842="ja"),"ja","nein"),"N/A"))</f>
        <v/>
      </c>
      <c r="B842" s="40"/>
      <c r="C842" s="84"/>
      <c r="D842" s="85"/>
      <c r="E842" s="85"/>
      <c r="F842" s="85"/>
      <c r="G842" s="85"/>
      <c r="H842" s="85"/>
      <c r="I842" s="92"/>
      <c r="J842" s="40"/>
      <c r="K842" s="49" t="s">
        <v>86</v>
      </c>
      <c r="L842" s="81"/>
      <c r="M842" s="81"/>
      <c r="N842" s="83"/>
      <c r="O842" s="40"/>
      <c r="P842" s="106" t="str">
        <f>IF(AND($R842="x1",$K842=Basisblatt!$A$85),IF(OR($L842=Basisblatt!$A$38,AND('Modernisierung 3.2.4'!$M842&lt;&gt;"",'Modernisierung 3.2.4'!$M842&lt;='Modernisierung 3.2.4'!$U842),'Modernisierung 3.2.4'!$N842=Basisblatt!$A870)=TRUE,"ja","nein"),"")</f>
        <v/>
      </c>
      <c r="Q842" s="157"/>
      <c r="R842" s="102" t="str">
        <f t="shared" si="12"/>
        <v>x2</v>
      </c>
      <c r="S842" s="53"/>
      <c r="T842" s="40"/>
      <c r="U842" s="139" t="str">
        <f>IF(AND($R842="x1",$K842=Basisblatt!$A$85),VLOOKUP('EMob_Segmente 3.2.5_3.2.6'!$F842,Basisblatt!$A$2:$B$5,2,FALSE),"")</f>
        <v/>
      </c>
    </row>
    <row r="843" spans="1:21" ht="15.75" thickBot="1" x14ac:dyDescent="0.3">
      <c r="A843" s="121" t="str">
        <f>IF($R843="x2","",IF($R843="x1",IF(OR($K843=Basisblatt!$A$84,$P843="ja"),"ja","nein"),"N/A"))</f>
        <v/>
      </c>
      <c r="B843" s="40"/>
      <c r="C843" s="84"/>
      <c r="D843" s="85"/>
      <c r="E843" s="85"/>
      <c r="F843" s="85"/>
      <c r="G843" s="85"/>
      <c r="H843" s="85"/>
      <c r="I843" s="92"/>
      <c r="J843" s="40"/>
      <c r="K843" s="49" t="s">
        <v>86</v>
      </c>
      <c r="L843" s="81"/>
      <c r="M843" s="81"/>
      <c r="N843" s="83"/>
      <c r="O843" s="40"/>
      <c r="P843" s="106" t="str">
        <f>IF(AND($R843="x1",$K843=Basisblatt!$A$85),IF(OR($L843=Basisblatt!$A$38,AND('Modernisierung 3.2.4'!$M843&lt;&gt;"",'Modernisierung 3.2.4'!$M843&lt;='Modernisierung 3.2.4'!$U843),'Modernisierung 3.2.4'!$N843=Basisblatt!$A871)=TRUE,"ja","nein"),"")</f>
        <v/>
      </c>
      <c r="Q843" s="157"/>
      <c r="R843" s="102" t="str">
        <f t="shared" si="12"/>
        <v>x2</v>
      </c>
      <c r="S843" s="53"/>
      <c r="T843" s="40"/>
      <c r="U843" s="139" t="str">
        <f>IF(AND($R843="x1",$K843=Basisblatt!$A$85),VLOOKUP('EMob_Segmente 3.2.5_3.2.6'!$F843,Basisblatt!$A$2:$B$5,2,FALSE),"")</f>
        <v/>
      </c>
    </row>
    <row r="844" spans="1:21" ht="15.75" thickBot="1" x14ac:dyDescent="0.3">
      <c r="A844" s="121" t="str">
        <f>IF($R844="x2","",IF($R844="x1",IF(OR($K844=Basisblatt!$A$84,$P844="ja"),"ja","nein"),"N/A"))</f>
        <v/>
      </c>
      <c r="B844" s="40"/>
      <c r="C844" s="84"/>
      <c r="D844" s="85"/>
      <c r="E844" s="85"/>
      <c r="F844" s="85"/>
      <c r="G844" s="85"/>
      <c r="H844" s="85"/>
      <c r="I844" s="92"/>
      <c r="J844" s="40"/>
      <c r="K844" s="49" t="s">
        <v>86</v>
      </c>
      <c r="L844" s="81"/>
      <c r="M844" s="81"/>
      <c r="N844" s="83"/>
      <c r="O844" s="40"/>
      <c r="P844" s="106" t="str">
        <f>IF(AND($R844="x1",$K844=Basisblatt!$A$85),IF(OR($L844=Basisblatt!$A$38,AND('Modernisierung 3.2.4'!$M844&lt;&gt;"",'Modernisierung 3.2.4'!$M844&lt;='Modernisierung 3.2.4'!$U844),'Modernisierung 3.2.4'!$N844=Basisblatt!$A872)=TRUE,"ja","nein"),"")</f>
        <v/>
      </c>
      <c r="Q844" s="157"/>
      <c r="R844" s="102" t="str">
        <f t="shared" si="12"/>
        <v>x2</v>
      </c>
      <c r="S844" s="53"/>
      <c r="T844" s="40"/>
      <c r="U844" s="139" t="str">
        <f>IF(AND($R844="x1",$K844=Basisblatt!$A$85),VLOOKUP('EMob_Segmente 3.2.5_3.2.6'!$F844,Basisblatt!$A$2:$B$5,2,FALSE),"")</f>
        <v/>
      </c>
    </row>
    <row r="845" spans="1:21" ht="15.75" thickBot="1" x14ac:dyDescent="0.3">
      <c r="A845" s="121" t="str">
        <f>IF($R845="x2","",IF($R845="x1",IF(OR($K845=Basisblatt!$A$84,$P845="ja"),"ja","nein"),"N/A"))</f>
        <v/>
      </c>
      <c r="B845" s="40"/>
      <c r="C845" s="84"/>
      <c r="D845" s="85"/>
      <c r="E845" s="85"/>
      <c r="F845" s="85"/>
      <c r="G845" s="85"/>
      <c r="H845" s="85"/>
      <c r="I845" s="92"/>
      <c r="J845" s="40"/>
      <c r="K845" s="49" t="s">
        <v>86</v>
      </c>
      <c r="L845" s="81"/>
      <c r="M845" s="81"/>
      <c r="N845" s="83"/>
      <c r="O845" s="40"/>
      <c r="P845" s="106" t="str">
        <f>IF(AND($R845="x1",$K845=Basisblatt!$A$85),IF(OR($L845=Basisblatt!$A$38,AND('Modernisierung 3.2.4'!$M845&lt;&gt;"",'Modernisierung 3.2.4'!$M845&lt;='Modernisierung 3.2.4'!$U845),'Modernisierung 3.2.4'!$N845=Basisblatt!$A873)=TRUE,"ja","nein"),"")</f>
        <v/>
      </c>
      <c r="Q845" s="157"/>
      <c r="R845" s="102" t="str">
        <f t="shared" si="12"/>
        <v>x2</v>
      </c>
      <c r="S845" s="53"/>
      <c r="T845" s="40"/>
      <c r="U845" s="139" t="str">
        <f>IF(AND($R845="x1",$K845=Basisblatt!$A$85),VLOOKUP('EMob_Segmente 3.2.5_3.2.6'!$F845,Basisblatt!$A$2:$B$5,2,FALSE),"")</f>
        <v/>
      </c>
    </row>
    <row r="846" spans="1:21" ht="15.75" thickBot="1" x14ac:dyDescent="0.3">
      <c r="A846" s="121" t="str">
        <f>IF($R846="x2","",IF($R846="x1",IF(OR($K846=Basisblatt!$A$84,$P846="ja"),"ja","nein"),"N/A"))</f>
        <v/>
      </c>
      <c r="B846" s="40"/>
      <c r="C846" s="84"/>
      <c r="D846" s="85"/>
      <c r="E846" s="85"/>
      <c r="F846" s="85"/>
      <c r="G846" s="85"/>
      <c r="H846" s="85"/>
      <c r="I846" s="92"/>
      <c r="J846" s="40"/>
      <c r="K846" s="49" t="s">
        <v>86</v>
      </c>
      <c r="L846" s="81"/>
      <c r="M846" s="81"/>
      <c r="N846" s="83"/>
      <c r="O846" s="40"/>
      <c r="P846" s="106" t="str">
        <f>IF(AND($R846="x1",$K846=Basisblatt!$A$85),IF(OR($L846=Basisblatt!$A$38,AND('Modernisierung 3.2.4'!$M846&lt;&gt;"",'Modernisierung 3.2.4'!$M846&lt;='Modernisierung 3.2.4'!$U846),'Modernisierung 3.2.4'!$N846=Basisblatt!$A874)=TRUE,"ja","nein"),"")</f>
        <v/>
      </c>
      <c r="Q846" s="157"/>
      <c r="R846" s="102" t="str">
        <f t="shared" si="12"/>
        <v>x2</v>
      </c>
      <c r="S846" s="53"/>
      <c r="T846" s="40"/>
      <c r="U846" s="139" t="str">
        <f>IF(AND($R846="x1",$K846=Basisblatt!$A$85),VLOOKUP('EMob_Segmente 3.2.5_3.2.6'!$F846,Basisblatt!$A$2:$B$5,2,FALSE),"")</f>
        <v/>
      </c>
    </row>
    <row r="847" spans="1:21" ht="15.75" thickBot="1" x14ac:dyDescent="0.3">
      <c r="A847" s="121" t="str">
        <f>IF($R847="x2","",IF($R847="x1",IF(OR($K847=Basisblatt!$A$84,$P847="ja"),"ja","nein"),"N/A"))</f>
        <v/>
      </c>
      <c r="B847" s="40"/>
      <c r="C847" s="84"/>
      <c r="D847" s="85"/>
      <c r="E847" s="85"/>
      <c r="F847" s="85"/>
      <c r="G847" s="85"/>
      <c r="H847" s="85"/>
      <c r="I847" s="92"/>
      <c r="J847" s="40"/>
      <c r="K847" s="49" t="s">
        <v>86</v>
      </c>
      <c r="L847" s="81"/>
      <c r="M847" s="81"/>
      <c r="N847" s="83"/>
      <c r="O847" s="40"/>
      <c r="P847" s="106" t="str">
        <f>IF(AND($R847="x1",$K847=Basisblatt!$A$85),IF(OR($L847=Basisblatt!$A$38,AND('Modernisierung 3.2.4'!$M847&lt;&gt;"",'Modernisierung 3.2.4'!$M847&lt;='Modernisierung 3.2.4'!$U847),'Modernisierung 3.2.4'!$N847=Basisblatt!$A875)=TRUE,"ja","nein"),"")</f>
        <v/>
      </c>
      <c r="Q847" s="157"/>
      <c r="R847" s="102" t="str">
        <f t="shared" si="12"/>
        <v>x2</v>
      </c>
      <c r="S847" s="53"/>
      <c r="T847" s="40"/>
      <c r="U847" s="139" t="str">
        <f>IF(AND($R847="x1",$K847=Basisblatt!$A$85),VLOOKUP('EMob_Segmente 3.2.5_3.2.6'!$F847,Basisblatt!$A$2:$B$5,2,FALSE),"")</f>
        <v/>
      </c>
    </row>
    <row r="848" spans="1:21" ht="15.75" thickBot="1" x14ac:dyDescent="0.3">
      <c r="A848" s="121" t="str">
        <f>IF($R848="x2","",IF($R848="x1",IF(OR($K848=Basisblatt!$A$84,$P848="ja"),"ja","nein"),"N/A"))</f>
        <v/>
      </c>
      <c r="B848" s="40"/>
      <c r="C848" s="84"/>
      <c r="D848" s="85"/>
      <c r="E848" s="85"/>
      <c r="F848" s="85"/>
      <c r="G848" s="85"/>
      <c r="H848" s="85"/>
      <c r="I848" s="92"/>
      <c r="J848" s="40"/>
      <c r="K848" s="49" t="s">
        <v>86</v>
      </c>
      <c r="L848" s="81"/>
      <c r="M848" s="81"/>
      <c r="N848" s="83"/>
      <c r="O848" s="40"/>
      <c r="P848" s="106" t="str">
        <f>IF(AND($R848="x1",$K848=Basisblatt!$A$85),IF(OR($L848=Basisblatt!$A$38,AND('Modernisierung 3.2.4'!$M848&lt;&gt;"",'Modernisierung 3.2.4'!$M848&lt;='Modernisierung 3.2.4'!$U848),'Modernisierung 3.2.4'!$N848=Basisblatt!$A876)=TRUE,"ja","nein"),"")</f>
        <v/>
      </c>
      <c r="Q848" s="157"/>
      <c r="R848" s="102" t="str">
        <f t="shared" si="12"/>
        <v>x2</v>
      </c>
      <c r="S848" s="53"/>
      <c r="T848" s="40"/>
      <c r="U848" s="139" t="str">
        <f>IF(AND($R848="x1",$K848=Basisblatt!$A$85),VLOOKUP('EMob_Segmente 3.2.5_3.2.6'!$F848,Basisblatt!$A$2:$B$5,2,FALSE),"")</f>
        <v/>
      </c>
    </row>
    <row r="849" spans="1:21" ht="15.75" thickBot="1" x14ac:dyDescent="0.3">
      <c r="A849" s="121" t="str">
        <f>IF($R849="x2","",IF($R849="x1",IF(OR($K849=Basisblatt!$A$84,$P849="ja"),"ja","nein"),"N/A"))</f>
        <v/>
      </c>
      <c r="B849" s="40"/>
      <c r="C849" s="84"/>
      <c r="D849" s="85"/>
      <c r="E849" s="85"/>
      <c r="F849" s="85"/>
      <c r="G849" s="85"/>
      <c r="H849" s="85"/>
      <c r="I849" s="92"/>
      <c r="J849" s="40"/>
      <c r="K849" s="49" t="s">
        <v>86</v>
      </c>
      <c r="L849" s="81"/>
      <c r="M849" s="81"/>
      <c r="N849" s="83"/>
      <c r="O849" s="40"/>
      <c r="P849" s="106" t="str">
        <f>IF(AND($R849="x1",$K849=Basisblatt!$A$85),IF(OR($L849=Basisblatt!$A$38,AND('Modernisierung 3.2.4'!$M849&lt;&gt;"",'Modernisierung 3.2.4'!$M849&lt;='Modernisierung 3.2.4'!$U849),'Modernisierung 3.2.4'!$N849=Basisblatt!$A877)=TRUE,"ja","nein"),"")</f>
        <v/>
      </c>
      <c r="Q849" s="157"/>
      <c r="R849" s="102" t="str">
        <f t="shared" ref="R849:R912" si="13">IF(COUNTA($C849:$I849)=7,"x1",IF(COUNTA($C849:$I849)=0,"x2","o"))</f>
        <v>x2</v>
      </c>
      <c r="S849" s="53"/>
      <c r="T849" s="40"/>
      <c r="U849" s="139" t="str">
        <f>IF(AND($R849="x1",$K849=Basisblatt!$A$85),VLOOKUP('EMob_Segmente 3.2.5_3.2.6'!$F849,Basisblatt!$A$2:$B$5,2,FALSE),"")</f>
        <v/>
      </c>
    </row>
    <row r="850" spans="1:21" ht="15.75" thickBot="1" x14ac:dyDescent="0.3">
      <c r="A850" s="121" t="str">
        <f>IF($R850="x2","",IF($R850="x1",IF(OR($K850=Basisblatt!$A$84,$P850="ja"),"ja","nein"),"N/A"))</f>
        <v/>
      </c>
      <c r="B850" s="40"/>
      <c r="C850" s="84"/>
      <c r="D850" s="85"/>
      <c r="E850" s="85"/>
      <c r="F850" s="85"/>
      <c r="G850" s="85"/>
      <c r="H850" s="85"/>
      <c r="I850" s="92"/>
      <c r="J850" s="40"/>
      <c r="K850" s="49" t="s">
        <v>86</v>
      </c>
      <c r="L850" s="81"/>
      <c r="M850" s="81"/>
      <c r="N850" s="83"/>
      <c r="O850" s="40"/>
      <c r="P850" s="106" t="str">
        <f>IF(AND($R850="x1",$K850=Basisblatt!$A$85),IF(OR($L850=Basisblatt!$A$38,AND('Modernisierung 3.2.4'!$M850&lt;&gt;"",'Modernisierung 3.2.4'!$M850&lt;='Modernisierung 3.2.4'!$U850),'Modernisierung 3.2.4'!$N850=Basisblatt!$A878)=TRUE,"ja","nein"),"")</f>
        <v/>
      </c>
      <c r="Q850" s="157"/>
      <c r="R850" s="102" t="str">
        <f t="shared" si="13"/>
        <v>x2</v>
      </c>
      <c r="S850" s="53"/>
      <c r="T850" s="40"/>
      <c r="U850" s="139" t="str">
        <f>IF(AND($R850="x1",$K850=Basisblatt!$A$85),VLOOKUP('EMob_Segmente 3.2.5_3.2.6'!$F850,Basisblatt!$A$2:$B$5,2,FALSE),"")</f>
        <v/>
      </c>
    </row>
    <row r="851" spans="1:21" ht="15.75" thickBot="1" x14ac:dyDescent="0.3">
      <c r="A851" s="121" t="str">
        <f>IF($R851="x2","",IF($R851="x1",IF(OR($K851=Basisblatt!$A$84,$P851="ja"),"ja","nein"),"N/A"))</f>
        <v/>
      </c>
      <c r="B851" s="40"/>
      <c r="C851" s="84"/>
      <c r="D851" s="85"/>
      <c r="E851" s="85"/>
      <c r="F851" s="85"/>
      <c r="G851" s="85"/>
      <c r="H851" s="85"/>
      <c r="I851" s="92"/>
      <c r="J851" s="40"/>
      <c r="K851" s="49" t="s">
        <v>86</v>
      </c>
      <c r="L851" s="81"/>
      <c r="M851" s="81"/>
      <c r="N851" s="83"/>
      <c r="O851" s="40"/>
      <c r="P851" s="106" t="str">
        <f>IF(AND($R851="x1",$K851=Basisblatt!$A$85),IF(OR($L851=Basisblatt!$A$38,AND('Modernisierung 3.2.4'!$M851&lt;&gt;"",'Modernisierung 3.2.4'!$M851&lt;='Modernisierung 3.2.4'!$U851),'Modernisierung 3.2.4'!$N851=Basisblatt!$A879)=TRUE,"ja","nein"),"")</f>
        <v/>
      </c>
      <c r="Q851" s="157"/>
      <c r="R851" s="102" t="str">
        <f t="shared" si="13"/>
        <v>x2</v>
      </c>
      <c r="S851" s="53"/>
      <c r="T851" s="40"/>
      <c r="U851" s="139" t="str">
        <f>IF(AND($R851="x1",$K851=Basisblatt!$A$85),VLOOKUP('EMob_Segmente 3.2.5_3.2.6'!$F851,Basisblatt!$A$2:$B$5,2,FALSE),"")</f>
        <v/>
      </c>
    </row>
    <row r="852" spans="1:21" ht="15.75" thickBot="1" x14ac:dyDescent="0.3">
      <c r="A852" s="121" t="str">
        <f>IF($R852="x2","",IF($R852="x1",IF(OR($K852=Basisblatt!$A$84,$P852="ja"),"ja","nein"),"N/A"))</f>
        <v/>
      </c>
      <c r="B852" s="40"/>
      <c r="C852" s="84"/>
      <c r="D852" s="85"/>
      <c r="E852" s="85"/>
      <c r="F852" s="85"/>
      <c r="G852" s="85"/>
      <c r="H852" s="85"/>
      <c r="I852" s="92"/>
      <c r="J852" s="40"/>
      <c r="K852" s="49" t="s">
        <v>86</v>
      </c>
      <c r="L852" s="81"/>
      <c r="M852" s="81"/>
      <c r="N852" s="83"/>
      <c r="O852" s="40"/>
      <c r="P852" s="106" t="str">
        <f>IF(AND($R852="x1",$K852=Basisblatt!$A$85),IF(OR($L852=Basisblatt!$A$38,AND('Modernisierung 3.2.4'!$M852&lt;&gt;"",'Modernisierung 3.2.4'!$M852&lt;='Modernisierung 3.2.4'!$U852),'Modernisierung 3.2.4'!$N852=Basisblatt!$A880)=TRUE,"ja","nein"),"")</f>
        <v/>
      </c>
      <c r="Q852" s="157"/>
      <c r="R852" s="102" t="str">
        <f t="shared" si="13"/>
        <v>x2</v>
      </c>
      <c r="S852" s="53"/>
      <c r="T852" s="40"/>
      <c r="U852" s="139" t="str">
        <f>IF(AND($R852="x1",$K852=Basisblatt!$A$85),VLOOKUP('EMob_Segmente 3.2.5_3.2.6'!$F852,Basisblatt!$A$2:$B$5,2,FALSE),"")</f>
        <v/>
      </c>
    </row>
    <row r="853" spans="1:21" ht="15.75" thickBot="1" x14ac:dyDescent="0.3">
      <c r="A853" s="121" t="str">
        <f>IF($R853="x2","",IF($R853="x1",IF(OR($K853=Basisblatt!$A$84,$P853="ja"),"ja","nein"),"N/A"))</f>
        <v/>
      </c>
      <c r="B853" s="40"/>
      <c r="C853" s="84"/>
      <c r="D853" s="85"/>
      <c r="E853" s="85"/>
      <c r="F853" s="85"/>
      <c r="G853" s="85"/>
      <c r="H853" s="85"/>
      <c r="I853" s="92"/>
      <c r="J853" s="40"/>
      <c r="K853" s="49" t="s">
        <v>86</v>
      </c>
      <c r="L853" s="81"/>
      <c r="M853" s="81"/>
      <c r="N853" s="83"/>
      <c r="O853" s="40"/>
      <c r="P853" s="106" t="str">
        <f>IF(AND($R853="x1",$K853=Basisblatt!$A$85),IF(OR($L853=Basisblatt!$A$38,AND('Modernisierung 3.2.4'!$M853&lt;&gt;"",'Modernisierung 3.2.4'!$M853&lt;='Modernisierung 3.2.4'!$U853),'Modernisierung 3.2.4'!$N853=Basisblatt!$A881)=TRUE,"ja","nein"),"")</f>
        <v/>
      </c>
      <c r="Q853" s="157"/>
      <c r="R853" s="102" t="str">
        <f t="shared" si="13"/>
        <v>x2</v>
      </c>
      <c r="S853" s="53"/>
      <c r="T853" s="40"/>
      <c r="U853" s="139" t="str">
        <f>IF(AND($R853="x1",$K853=Basisblatt!$A$85),VLOOKUP('EMob_Segmente 3.2.5_3.2.6'!$F853,Basisblatt!$A$2:$B$5,2,FALSE),"")</f>
        <v/>
      </c>
    </row>
    <row r="854" spans="1:21" ht="15.75" thickBot="1" x14ac:dyDescent="0.3">
      <c r="A854" s="121" t="str">
        <f>IF($R854="x2","",IF($R854="x1",IF(OR($K854=Basisblatt!$A$84,$P854="ja"),"ja","nein"),"N/A"))</f>
        <v/>
      </c>
      <c r="B854" s="40"/>
      <c r="C854" s="84"/>
      <c r="D854" s="85"/>
      <c r="E854" s="85"/>
      <c r="F854" s="85"/>
      <c r="G854" s="85"/>
      <c r="H854" s="85"/>
      <c r="I854" s="92"/>
      <c r="J854" s="40"/>
      <c r="K854" s="49" t="s">
        <v>86</v>
      </c>
      <c r="L854" s="81"/>
      <c r="M854" s="81"/>
      <c r="N854" s="83"/>
      <c r="O854" s="40"/>
      <c r="P854" s="106" t="str">
        <f>IF(AND($R854="x1",$K854=Basisblatt!$A$85),IF(OR($L854=Basisblatt!$A$38,AND('Modernisierung 3.2.4'!$M854&lt;&gt;"",'Modernisierung 3.2.4'!$M854&lt;='Modernisierung 3.2.4'!$U854),'Modernisierung 3.2.4'!$N854=Basisblatt!$A882)=TRUE,"ja","nein"),"")</f>
        <v/>
      </c>
      <c r="Q854" s="157"/>
      <c r="R854" s="102" t="str">
        <f t="shared" si="13"/>
        <v>x2</v>
      </c>
      <c r="S854" s="53"/>
      <c r="T854" s="40"/>
      <c r="U854" s="139" t="str">
        <f>IF(AND($R854="x1",$K854=Basisblatt!$A$85),VLOOKUP('EMob_Segmente 3.2.5_3.2.6'!$F854,Basisblatt!$A$2:$B$5,2,FALSE),"")</f>
        <v/>
      </c>
    </row>
    <row r="855" spans="1:21" ht="15.75" thickBot="1" x14ac:dyDescent="0.3">
      <c r="A855" s="121" t="str">
        <f>IF($R855="x2","",IF($R855="x1",IF(OR($K855=Basisblatt!$A$84,$P855="ja"),"ja","nein"),"N/A"))</f>
        <v/>
      </c>
      <c r="B855" s="40"/>
      <c r="C855" s="84"/>
      <c r="D855" s="85"/>
      <c r="E855" s="85"/>
      <c r="F855" s="85"/>
      <c r="G855" s="85"/>
      <c r="H855" s="85"/>
      <c r="I855" s="92"/>
      <c r="J855" s="40"/>
      <c r="K855" s="49" t="s">
        <v>86</v>
      </c>
      <c r="L855" s="81"/>
      <c r="M855" s="81"/>
      <c r="N855" s="83"/>
      <c r="O855" s="40"/>
      <c r="P855" s="106" t="str">
        <f>IF(AND($R855="x1",$K855=Basisblatt!$A$85),IF(OR($L855=Basisblatt!$A$38,AND('Modernisierung 3.2.4'!$M855&lt;&gt;"",'Modernisierung 3.2.4'!$M855&lt;='Modernisierung 3.2.4'!$U855),'Modernisierung 3.2.4'!$N855=Basisblatt!$A883)=TRUE,"ja","nein"),"")</f>
        <v/>
      </c>
      <c r="Q855" s="157"/>
      <c r="R855" s="102" t="str">
        <f t="shared" si="13"/>
        <v>x2</v>
      </c>
      <c r="S855" s="53"/>
      <c r="T855" s="40"/>
      <c r="U855" s="139" t="str">
        <f>IF(AND($R855="x1",$K855=Basisblatt!$A$85),VLOOKUP('EMob_Segmente 3.2.5_3.2.6'!$F855,Basisblatt!$A$2:$B$5,2,FALSE),"")</f>
        <v/>
      </c>
    </row>
    <row r="856" spans="1:21" ht="15.75" thickBot="1" x14ac:dyDescent="0.3">
      <c r="A856" s="121" t="str">
        <f>IF($R856="x2","",IF($R856="x1",IF(OR($K856=Basisblatt!$A$84,$P856="ja"),"ja","nein"),"N/A"))</f>
        <v/>
      </c>
      <c r="B856" s="40"/>
      <c r="C856" s="84"/>
      <c r="D856" s="85"/>
      <c r="E856" s="85"/>
      <c r="F856" s="85"/>
      <c r="G856" s="85"/>
      <c r="H856" s="85"/>
      <c r="I856" s="92"/>
      <c r="J856" s="40"/>
      <c r="K856" s="49" t="s">
        <v>86</v>
      </c>
      <c r="L856" s="81"/>
      <c r="M856" s="81"/>
      <c r="N856" s="83"/>
      <c r="O856" s="40"/>
      <c r="P856" s="106" t="str">
        <f>IF(AND($R856="x1",$K856=Basisblatt!$A$85),IF(OR($L856=Basisblatt!$A$38,AND('Modernisierung 3.2.4'!$M856&lt;&gt;"",'Modernisierung 3.2.4'!$M856&lt;='Modernisierung 3.2.4'!$U856),'Modernisierung 3.2.4'!$N856=Basisblatt!$A884)=TRUE,"ja","nein"),"")</f>
        <v/>
      </c>
      <c r="Q856" s="157"/>
      <c r="R856" s="102" t="str">
        <f t="shared" si="13"/>
        <v>x2</v>
      </c>
      <c r="S856" s="53"/>
      <c r="T856" s="40"/>
      <c r="U856" s="139" t="str">
        <f>IF(AND($R856="x1",$K856=Basisblatt!$A$85),VLOOKUP('EMob_Segmente 3.2.5_3.2.6'!$F856,Basisblatt!$A$2:$B$5,2,FALSE),"")</f>
        <v/>
      </c>
    </row>
    <row r="857" spans="1:21" ht="15.75" thickBot="1" x14ac:dyDescent="0.3">
      <c r="A857" s="121" t="str">
        <f>IF($R857="x2","",IF($R857="x1",IF(OR($K857=Basisblatt!$A$84,$P857="ja"),"ja","nein"),"N/A"))</f>
        <v/>
      </c>
      <c r="B857" s="40"/>
      <c r="C857" s="84"/>
      <c r="D857" s="85"/>
      <c r="E857" s="85"/>
      <c r="F857" s="85"/>
      <c r="G857" s="85"/>
      <c r="H857" s="85"/>
      <c r="I857" s="92"/>
      <c r="J857" s="40"/>
      <c r="K857" s="49" t="s">
        <v>86</v>
      </c>
      <c r="L857" s="81"/>
      <c r="M857" s="81"/>
      <c r="N857" s="83"/>
      <c r="O857" s="40"/>
      <c r="P857" s="106" t="str">
        <f>IF(AND($R857="x1",$K857=Basisblatt!$A$85),IF(OR($L857=Basisblatt!$A$38,AND('Modernisierung 3.2.4'!$M857&lt;&gt;"",'Modernisierung 3.2.4'!$M857&lt;='Modernisierung 3.2.4'!$U857),'Modernisierung 3.2.4'!$N857=Basisblatt!$A885)=TRUE,"ja","nein"),"")</f>
        <v/>
      </c>
      <c r="Q857" s="157"/>
      <c r="R857" s="102" t="str">
        <f t="shared" si="13"/>
        <v>x2</v>
      </c>
      <c r="S857" s="53"/>
      <c r="T857" s="40"/>
      <c r="U857" s="139" t="str">
        <f>IF(AND($R857="x1",$K857=Basisblatt!$A$85),VLOOKUP('EMob_Segmente 3.2.5_3.2.6'!$F857,Basisblatt!$A$2:$B$5,2,FALSE),"")</f>
        <v/>
      </c>
    </row>
    <row r="858" spans="1:21" ht="15.75" thickBot="1" x14ac:dyDescent="0.3">
      <c r="A858" s="121" t="str">
        <f>IF($R858="x2","",IF($R858="x1",IF(OR($K858=Basisblatt!$A$84,$P858="ja"),"ja","nein"),"N/A"))</f>
        <v/>
      </c>
      <c r="B858" s="40"/>
      <c r="C858" s="84"/>
      <c r="D858" s="85"/>
      <c r="E858" s="85"/>
      <c r="F858" s="85"/>
      <c r="G858" s="85"/>
      <c r="H858" s="85"/>
      <c r="I858" s="92"/>
      <c r="J858" s="40"/>
      <c r="K858" s="49" t="s">
        <v>86</v>
      </c>
      <c r="L858" s="81"/>
      <c r="M858" s="81"/>
      <c r="N858" s="83"/>
      <c r="O858" s="40"/>
      <c r="P858" s="106" t="str">
        <f>IF(AND($R858="x1",$K858=Basisblatt!$A$85),IF(OR($L858=Basisblatt!$A$38,AND('Modernisierung 3.2.4'!$M858&lt;&gt;"",'Modernisierung 3.2.4'!$M858&lt;='Modernisierung 3.2.4'!$U858),'Modernisierung 3.2.4'!$N858=Basisblatt!$A886)=TRUE,"ja","nein"),"")</f>
        <v/>
      </c>
      <c r="Q858" s="157"/>
      <c r="R858" s="102" t="str">
        <f t="shared" si="13"/>
        <v>x2</v>
      </c>
      <c r="S858" s="53"/>
      <c r="T858" s="40"/>
      <c r="U858" s="139" t="str">
        <f>IF(AND($R858="x1",$K858=Basisblatt!$A$85),VLOOKUP('EMob_Segmente 3.2.5_3.2.6'!$F858,Basisblatt!$A$2:$B$5,2,FALSE),"")</f>
        <v/>
      </c>
    </row>
    <row r="859" spans="1:21" ht="15.75" thickBot="1" x14ac:dyDescent="0.3">
      <c r="A859" s="121" t="str">
        <f>IF($R859="x2","",IF($R859="x1",IF(OR($K859=Basisblatt!$A$84,$P859="ja"),"ja","nein"),"N/A"))</f>
        <v/>
      </c>
      <c r="B859" s="40"/>
      <c r="C859" s="84"/>
      <c r="D859" s="85"/>
      <c r="E859" s="85"/>
      <c r="F859" s="85"/>
      <c r="G859" s="85"/>
      <c r="H859" s="85"/>
      <c r="I859" s="92"/>
      <c r="J859" s="40"/>
      <c r="K859" s="49" t="s">
        <v>86</v>
      </c>
      <c r="L859" s="81"/>
      <c r="M859" s="81"/>
      <c r="N859" s="83"/>
      <c r="O859" s="40"/>
      <c r="P859" s="106" t="str">
        <f>IF(AND($R859="x1",$K859=Basisblatt!$A$85),IF(OR($L859=Basisblatt!$A$38,AND('Modernisierung 3.2.4'!$M859&lt;&gt;"",'Modernisierung 3.2.4'!$M859&lt;='Modernisierung 3.2.4'!$U859),'Modernisierung 3.2.4'!$N859=Basisblatt!$A887)=TRUE,"ja","nein"),"")</f>
        <v/>
      </c>
      <c r="Q859" s="157"/>
      <c r="R859" s="102" t="str">
        <f t="shared" si="13"/>
        <v>x2</v>
      </c>
      <c r="S859" s="53"/>
      <c r="T859" s="40"/>
      <c r="U859" s="139" t="str">
        <f>IF(AND($R859="x1",$K859=Basisblatt!$A$85),VLOOKUP('EMob_Segmente 3.2.5_3.2.6'!$F859,Basisblatt!$A$2:$B$5,2,FALSE),"")</f>
        <v/>
      </c>
    </row>
    <row r="860" spans="1:21" ht="15.75" thickBot="1" x14ac:dyDescent="0.3">
      <c r="A860" s="121" t="str">
        <f>IF($R860="x2","",IF($R860="x1",IF(OR($K860=Basisblatt!$A$84,$P860="ja"),"ja","nein"),"N/A"))</f>
        <v/>
      </c>
      <c r="B860" s="40"/>
      <c r="C860" s="84"/>
      <c r="D860" s="85"/>
      <c r="E860" s="85"/>
      <c r="F860" s="85"/>
      <c r="G860" s="85"/>
      <c r="H860" s="85"/>
      <c r="I860" s="92"/>
      <c r="J860" s="40"/>
      <c r="K860" s="49" t="s">
        <v>86</v>
      </c>
      <c r="L860" s="81"/>
      <c r="M860" s="81"/>
      <c r="N860" s="83"/>
      <c r="O860" s="40"/>
      <c r="P860" s="106" t="str">
        <f>IF(AND($R860="x1",$K860=Basisblatt!$A$85),IF(OR($L860=Basisblatt!$A$38,AND('Modernisierung 3.2.4'!$M860&lt;&gt;"",'Modernisierung 3.2.4'!$M860&lt;='Modernisierung 3.2.4'!$U860),'Modernisierung 3.2.4'!$N860=Basisblatt!$A888)=TRUE,"ja","nein"),"")</f>
        <v/>
      </c>
      <c r="Q860" s="157"/>
      <c r="R860" s="102" t="str">
        <f t="shared" si="13"/>
        <v>x2</v>
      </c>
      <c r="S860" s="53"/>
      <c r="T860" s="40"/>
      <c r="U860" s="139" t="str">
        <f>IF(AND($R860="x1",$K860=Basisblatt!$A$85),VLOOKUP('EMob_Segmente 3.2.5_3.2.6'!$F860,Basisblatt!$A$2:$B$5,2,FALSE),"")</f>
        <v/>
      </c>
    </row>
    <row r="861" spans="1:21" ht="15.75" thickBot="1" x14ac:dyDescent="0.3">
      <c r="A861" s="121" t="str">
        <f>IF($R861="x2","",IF($R861="x1",IF(OR($K861=Basisblatt!$A$84,$P861="ja"),"ja","nein"),"N/A"))</f>
        <v/>
      </c>
      <c r="B861" s="40"/>
      <c r="C861" s="84"/>
      <c r="D861" s="85"/>
      <c r="E861" s="85"/>
      <c r="F861" s="85"/>
      <c r="G861" s="85"/>
      <c r="H861" s="85"/>
      <c r="I861" s="92"/>
      <c r="J861" s="40"/>
      <c r="K861" s="49" t="s">
        <v>86</v>
      </c>
      <c r="L861" s="81"/>
      <c r="M861" s="81"/>
      <c r="N861" s="83"/>
      <c r="O861" s="40"/>
      <c r="P861" s="106" t="str">
        <f>IF(AND($R861="x1",$K861=Basisblatt!$A$85),IF(OR($L861=Basisblatt!$A$38,AND('Modernisierung 3.2.4'!$M861&lt;&gt;"",'Modernisierung 3.2.4'!$M861&lt;='Modernisierung 3.2.4'!$U861),'Modernisierung 3.2.4'!$N861=Basisblatt!$A889)=TRUE,"ja","nein"),"")</f>
        <v/>
      </c>
      <c r="Q861" s="157"/>
      <c r="R861" s="102" t="str">
        <f t="shared" si="13"/>
        <v>x2</v>
      </c>
      <c r="S861" s="53"/>
      <c r="T861" s="40"/>
      <c r="U861" s="139" t="str">
        <f>IF(AND($R861="x1",$K861=Basisblatt!$A$85),VLOOKUP('EMob_Segmente 3.2.5_3.2.6'!$F861,Basisblatt!$A$2:$B$5,2,FALSE),"")</f>
        <v/>
      </c>
    </row>
    <row r="862" spans="1:21" ht="15.75" thickBot="1" x14ac:dyDescent="0.3">
      <c r="A862" s="121" t="str">
        <f>IF($R862="x2","",IF($R862="x1",IF(OR($K862=Basisblatt!$A$84,$P862="ja"),"ja","nein"),"N/A"))</f>
        <v/>
      </c>
      <c r="B862" s="40"/>
      <c r="C862" s="84"/>
      <c r="D862" s="85"/>
      <c r="E862" s="85"/>
      <c r="F862" s="85"/>
      <c r="G862" s="85"/>
      <c r="H862" s="85"/>
      <c r="I862" s="92"/>
      <c r="J862" s="40"/>
      <c r="K862" s="49" t="s">
        <v>86</v>
      </c>
      <c r="L862" s="81"/>
      <c r="M862" s="81"/>
      <c r="N862" s="83"/>
      <c r="O862" s="40"/>
      <c r="P862" s="106" t="str">
        <f>IF(AND($R862="x1",$K862=Basisblatt!$A$85),IF(OR($L862=Basisblatt!$A$38,AND('Modernisierung 3.2.4'!$M862&lt;&gt;"",'Modernisierung 3.2.4'!$M862&lt;='Modernisierung 3.2.4'!$U862),'Modernisierung 3.2.4'!$N862=Basisblatt!$A890)=TRUE,"ja","nein"),"")</f>
        <v/>
      </c>
      <c r="Q862" s="157"/>
      <c r="R862" s="102" t="str">
        <f t="shared" si="13"/>
        <v>x2</v>
      </c>
      <c r="S862" s="53"/>
      <c r="T862" s="40"/>
      <c r="U862" s="139" t="str">
        <f>IF(AND($R862="x1",$K862=Basisblatt!$A$85),VLOOKUP('EMob_Segmente 3.2.5_3.2.6'!$F862,Basisblatt!$A$2:$B$5,2,FALSE),"")</f>
        <v/>
      </c>
    </row>
    <row r="863" spans="1:21" ht="15.75" thickBot="1" x14ac:dyDescent="0.3">
      <c r="A863" s="121" t="str">
        <f>IF($R863="x2","",IF($R863="x1",IF(OR($K863=Basisblatt!$A$84,$P863="ja"),"ja","nein"),"N/A"))</f>
        <v/>
      </c>
      <c r="B863" s="40"/>
      <c r="C863" s="84"/>
      <c r="D863" s="85"/>
      <c r="E863" s="85"/>
      <c r="F863" s="85"/>
      <c r="G863" s="85"/>
      <c r="H863" s="85"/>
      <c r="I863" s="92"/>
      <c r="J863" s="40"/>
      <c r="K863" s="49" t="s">
        <v>86</v>
      </c>
      <c r="L863" s="81"/>
      <c r="M863" s="81"/>
      <c r="N863" s="83"/>
      <c r="O863" s="40"/>
      <c r="P863" s="106" t="str">
        <f>IF(AND($R863="x1",$K863=Basisblatt!$A$85),IF(OR($L863=Basisblatt!$A$38,AND('Modernisierung 3.2.4'!$M863&lt;&gt;"",'Modernisierung 3.2.4'!$M863&lt;='Modernisierung 3.2.4'!$U863),'Modernisierung 3.2.4'!$N863=Basisblatt!$A891)=TRUE,"ja","nein"),"")</f>
        <v/>
      </c>
      <c r="Q863" s="157"/>
      <c r="R863" s="102" t="str">
        <f t="shared" si="13"/>
        <v>x2</v>
      </c>
      <c r="S863" s="53"/>
      <c r="T863" s="40"/>
      <c r="U863" s="139" t="str">
        <f>IF(AND($R863="x1",$K863=Basisblatt!$A$85),VLOOKUP('EMob_Segmente 3.2.5_3.2.6'!$F863,Basisblatt!$A$2:$B$5,2,FALSE),"")</f>
        <v/>
      </c>
    </row>
    <row r="864" spans="1:21" ht="15.75" thickBot="1" x14ac:dyDescent="0.3">
      <c r="A864" s="121" t="str">
        <f>IF($R864="x2","",IF($R864="x1",IF(OR($K864=Basisblatt!$A$84,$P864="ja"),"ja","nein"),"N/A"))</f>
        <v/>
      </c>
      <c r="B864" s="40"/>
      <c r="C864" s="84"/>
      <c r="D864" s="85"/>
      <c r="E864" s="85"/>
      <c r="F864" s="85"/>
      <c r="G864" s="85"/>
      <c r="H864" s="85"/>
      <c r="I864" s="92"/>
      <c r="J864" s="40"/>
      <c r="K864" s="49" t="s">
        <v>86</v>
      </c>
      <c r="L864" s="81"/>
      <c r="M864" s="81"/>
      <c r="N864" s="83"/>
      <c r="O864" s="40"/>
      <c r="P864" s="106" t="str">
        <f>IF(AND($R864="x1",$K864=Basisblatt!$A$85),IF(OR($L864=Basisblatt!$A$38,AND('Modernisierung 3.2.4'!$M864&lt;&gt;"",'Modernisierung 3.2.4'!$M864&lt;='Modernisierung 3.2.4'!$U864),'Modernisierung 3.2.4'!$N864=Basisblatt!$A892)=TRUE,"ja","nein"),"")</f>
        <v/>
      </c>
      <c r="Q864" s="157"/>
      <c r="R864" s="102" t="str">
        <f t="shared" si="13"/>
        <v>x2</v>
      </c>
      <c r="S864" s="53"/>
      <c r="T864" s="40"/>
      <c r="U864" s="139" t="str">
        <f>IF(AND($R864="x1",$K864=Basisblatt!$A$85),VLOOKUP('EMob_Segmente 3.2.5_3.2.6'!$F864,Basisblatt!$A$2:$B$5,2,FALSE),"")</f>
        <v/>
      </c>
    </row>
    <row r="865" spans="1:21" ht="15.75" thickBot="1" x14ac:dyDescent="0.3">
      <c r="A865" s="121" t="str">
        <f>IF($R865="x2","",IF($R865="x1",IF(OR($K865=Basisblatt!$A$84,$P865="ja"),"ja","nein"),"N/A"))</f>
        <v/>
      </c>
      <c r="B865" s="40"/>
      <c r="C865" s="84"/>
      <c r="D865" s="85"/>
      <c r="E865" s="85"/>
      <c r="F865" s="85"/>
      <c r="G865" s="85"/>
      <c r="H865" s="85"/>
      <c r="I865" s="92"/>
      <c r="J865" s="40"/>
      <c r="K865" s="49" t="s">
        <v>86</v>
      </c>
      <c r="L865" s="81"/>
      <c r="M865" s="81"/>
      <c r="N865" s="83"/>
      <c r="O865" s="40"/>
      <c r="P865" s="106" t="str">
        <f>IF(AND($R865="x1",$K865=Basisblatt!$A$85),IF(OR($L865=Basisblatt!$A$38,AND('Modernisierung 3.2.4'!$M865&lt;&gt;"",'Modernisierung 3.2.4'!$M865&lt;='Modernisierung 3.2.4'!$U865),'Modernisierung 3.2.4'!$N865=Basisblatt!$A893)=TRUE,"ja","nein"),"")</f>
        <v/>
      </c>
      <c r="Q865" s="157"/>
      <c r="R865" s="102" t="str">
        <f t="shared" si="13"/>
        <v>x2</v>
      </c>
      <c r="S865" s="53"/>
      <c r="T865" s="40"/>
      <c r="U865" s="139" t="str">
        <f>IF(AND($R865="x1",$K865=Basisblatt!$A$85),VLOOKUP('EMob_Segmente 3.2.5_3.2.6'!$F865,Basisblatt!$A$2:$B$5,2,FALSE),"")</f>
        <v/>
      </c>
    </row>
    <row r="866" spans="1:21" ht="15.75" thickBot="1" x14ac:dyDescent="0.3">
      <c r="A866" s="121" t="str">
        <f>IF($R866="x2","",IF($R866="x1",IF(OR($K866=Basisblatt!$A$84,$P866="ja"),"ja","nein"),"N/A"))</f>
        <v/>
      </c>
      <c r="B866" s="40"/>
      <c r="C866" s="84"/>
      <c r="D866" s="85"/>
      <c r="E866" s="85"/>
      <c r="F866" s="85"/>
      <c r="G866" s="85"/>
      <c r="H866" s="85"/>
      <c r="I866" s="92"/>
      <c r="J866" s="40"/>
      <c r="K866" s="49" t="s">
        <v>86</v>
      </c>
      <c r="L866" s="81"/>
      <c r="M866" s="81"/>
      <c r="N866" s="83"/>
      <c r="O866" s="40"/>
      <c r="P866" s="106" t="str">
        <f>IF(AND($R866="x1",$K866=Basisblatt!$A$85),IF(OR($L866=Basisblatt!$A$38,AND('Modernisierung 3.2.4'!$M866&lt;&gt;"",'Modernisierung 3.2.4'!$M866&lt;='Modernisierung 3.2.4'!$U866),'Modernisierung 3.2.4'!$N866=Basisblatt!$A894)=TRUE,"ja","nein"),"")</f>
        <v/>
      </c>
      <c r="Q866" s="157"/>
      <c r="R866" s="102" t="str">
        <f t="shared" si="13"/>
        <v>x2</v>
      </c>
      <c r="S866" s="53"/>
      <c r="T866" s="40"/>
      <c r="U866" s="139" t="str">
        <f>IF(AND($R866="x1",$K866=Basisblatt!$A$85),VLOOKUP('EMob_Segmente 3.2.5_3.2.6'!$F866,Basisblatt!$A$2:$B$5,2,FALSE),"")</f>
        <v/>
      </c>
    </row>
    <row r="867" spans="1:21" ht="15.75" thickBot="1" x14ac:dyDescent="0.3">
      <c r="A867" s="121" t="str">
        <f>IF($R867="x2","",IF($R867="x1",IF(OR($K867=Basisblatt!$A$84,$P867="ja"),"ja","nein"),"N/A"))</f>
        <v/>
      </c>
      <c r="B867" s="40"/>
      <c r="C867" s="84"/>
      <c r="D867" s="85"/>
      <c r="E867" s="85"/>
      <c r="F867" s="85"/>
      <c r="G867" s="85"/>
      <c r="H867" s="85"/>
      <c r="I867" s="92"/>
      <c r="J867" s="40"/>
      <c r="K867" s="49" t="s">
        <v>86</v>
      </c>
      <c r="L867" s="81"/>
      <c r="M867" s="81"/>
      <c r="N867" s="83"/>
      <c r="O867" s="40"/>
      <c r="P867" s="106" t="str">
        <f>IF(AND($R867="x1",$K867=Basisblatt!$A$85),IF(OR($L867=Basisblatt!$A$38,AND('Modernisierung 3.2.4'!$M867&lt;&gt;"",'Modernisierung 3.2.4'!$M867&lt;='Modernisierung 3.2.4'!$U867),'Modernisierung 3.2.4'!$N867=Basisblatt!$A895)=TRUE,"ja","nein"),"")</f>
        <v/>
      </c>
      <c r="Q867" s="157"/>
      <c r="R867" s="102" t="str">
        <f t="shared" si="13"/>
        <v>x2</v>
      </c>
      <c r="S867" s="53"/>
      <c r="T867" s="40"/>
      <c r="U867" s="139" t="str">
        <f>IF(AND($R867="x1",$K867=Basisblatt!$A$85),VLOOKUP('EMob_Segmente 3.2.5_3.2.6'!$F867,Basisblatt!$A$2:$B$5,2,FALSE),"")</f>
        <v/>
      </c>
    </row>
    <row r="868" spans="1:21" ht="15.75" thickBot="1" x14ac:dyDescent="0.3">
      <c r="A868" s="121" t="str">
        <f>IF($R868="x2","",IF($R868="x1",IF(OR($K868=Basisblatt!$A$84,$P868="ja"),"ja","nein"),"N/A"))</f>
        <v/>
      </c>
      <c r="B868" s="40"/>
      <c r="C868" s="84"/>
      <c r="D868" s="85"/>
      <c r="E868" s="85"/>
      <c r="F868" s="85"/>
      <c r="G868" s="85"/>
      <c r="H868" s="85"/>
      <c r="I868" s="92"/>
      <c r="J868" s="40"/>
      <c r="K868" s="49" t="s">
        <v>86</v>
      </c>
      <c r="L868" s="81"/>
      <c r="M868" s="81"/>
      <c r="N868" s="83"/>
      <c r="O868" s="40"/>
      <c r="P868" s="106" t="str">
        <f>IF(AND($R868="x1",$K868=Basisblatt!$A$85),IF(OR($L868=Basisblatt!$A$38,AND('Modernisierung 3.2.4'!$M868&lt;&gt;"",'Modernisierung 3.2.4'!$M868&lt;='Modernisierung 3.2.4'!$U868),'Modernisierung 3.2.4'!$N868=Basisblatt!$A896)=TRUE,"ja","nein"),"")</f>
        <v/>
      </c>
      <c r="Q868" s="157"/>
      <c r="R868" s="102" t="str">
        <f t="shared" si="13"/>
        <v>x2</v>
      </c>
      <c r="S868" s="53"/>
      <c r="T868" s="40"/>
      <c r="U868" s="139" t="str">
        <f>IF(AND($R868="x1",$K868=Basisblatt!$A$85),VLOOKUP('EMob_Segmente 3.2.5_3.2.6'!$F868,Basisblatt!$A$2:$B$5,2,FALSE),"")</f>
        <v/>
      </c>
    </row>
    <row r="869" spans="1:21" ht="15.75" thickBot="1" x14ac:dyDescent="0.3">
      <c r="A869" s="121" t="str">
        <f>IF($R869="x2","",IF($R869="x1",IF(OR($K869=Basisblatt!$A$84,$P869="ja"),"ja","nein"),"N/A"))</f>
        <v/>
      </c>
      <c r="B869" s="40"/>
      <c r="C869" s="84"/>
      <c r="D869" s="85"/>
      <c r="E869" s="85"/>
      <c r="F869" s="85"/>
      <c r="G869" s="85"/>
      <c r="H869" s="85"/>
      <c r="I869" s="92"/>
      <c r="J869" s="40"/>
      <c r="K869" s="49" t="s">
        <v>86</v>
      </c>
      <c r="L869" s="81"/>
      <c r="M869" s="81"/>
      <c r="N869" s="83"/>
      <c r="O869" s="40"/>
      <c r="P869" s="106" t="str">
        <f>IF(AND($R869="x1",$K869=Basisblatt!$A$85),IF(OR($L869=Basisblatt!$A$38,AND('Modernisierung 3.2.4'!$M869&lt;&gt;"",'Modernisierung 3.2.4'!$M869&lt;='Modernisierung 3.2.4'!$U869),'Modernisierung 3.2.4'!$N869=Basisblatt!$A897)=TRUE,"ja","nein"),"")</f>
        <v/>
      </c>
      <c r="Q869" s="157"/>
      <c r="R869" s="102" t="str">
        <f t="shared" si="13"/>
        <v>x2</v>
      </c>
      <c r="S869" s="53"/>
      <c r="T869" s="40"/>
      <c r="U869" s="139" t="str">
        <f>IF(AND($R869="x1",$K869=Basisblatt!$A$85),VLOOKUP('EMob_Segmente 3.2.5_3.2.6'!$F869,Basisblatt!$A$2:$B$5,2,FALSE),"")</f>
        <v/>
      </c>
    </row>
    <row r="870" spans="1:21" ht="15.75" thickBot="1" x14ac:dyDescent="0.3">
      <c r="A870" s="121" t="str">
        <f>IF($R870="x2","",IF($R870="x1",IF(OR($K870=Basisblatt!$A$84,$P870="ja"),"ja","nein"),"N/A"))</f>
        <v/>
      </c>
      <c r="B870" s="40"/>
      <c r="C870" s="84"/>
      <c r="D870" s="85"/>
      <c r="E870" s="85"/>
      <c r="F870" s="85"/>
      <c r="G870" s="85"/>
      <c r="H870" s="85"/>
      <c r="I870" s="92"/>
      <c r="J870" s="40"/>
      <c r="K870" s="49" t="s">
        <v>86</v>
      </c>
      <c r="L870" s="81"/>
      <c r="M870" s="81"/>
      <c r="N870" s="83"/>
      <c r="O870" s="40"/>
      <c r="P870" s="106" t="str">
        <f>IF(AND($R870="x1",$K870=Basisblatt!$A$85),IF(OR($L870=Basisblatt!$A$38,AND('Modernisierung 3.2.4'!$M870&lt;&gt;"",'Modernisierung 3.2.4'!$M870&lt;='Modernisierung 3.2.4'!$U870),'Modernisierung 3.2.4'!$N870=Basisblatt!$A898)=TRUE,"ja","nein"),"")</f>
        <v/>
      </c>
      <c r="Q870" s="157"/>
      <c r="R870" s="102" t="str">
        <f t="shared" si="13"/>
        <v>x2</v>
      </c>
      <c r="S870" s="53"/>
      <c r="T870" s="40"/>
      <c r="U870" s="139" t="str">
        <f>IF(AND($R870="x1",$K870=Basisblatt!$A$85),VLOOKUP('EMob_Segmente 3.2.5_3.2.6'!$F870,Basisblatt!$A$2:$B$5,2,FALSE),"")</f>
        <v/>
      </c>
    </row>
    <row r="871" spans="1:21" ht="15.75" thickBot="1" x14ac:dyDescent="0.3">
      <c r="A871" s="121" t="str">
        <f>IF($R871="x2","",IF($R871="x1",IF(OR($K871=Basisblatt!$A$84,$P871="ja"),"ja","nein"),"N/A"))</f>
        <v/>
      </c>
      <c r="B871" s="40"/>
      <c r="C871" s="84"/>
      <c r="D871" s="85"/>
      <c r="E871" s="85"/>
      <c r="F871" s="85"/>
      <c r="G871" s="85"/>
      <c r="H871" s="85"/>
      <c r="I871" s="92"/>
      <c r="J871" s="40"/>
      <c r="K871" s="49" t="s">
        <v>86</v>
      </c>
      <c r="L871" s="81"/>
      <c r="M871" s="81"/>
      <c r="N871" s="83"/>
      <c r="O871" s="40"/>
      <c r="P871" s="106" t="str">
        <f>IF(AND($R871="x1",$K871=Basisblatt!$A$85),IF(OR($L871=Basisblatt!$A$38,AND('Modernisierung 3.2.4'!$M871&lt;&gt;"",'Modernisierung 3.2.4'!$M871&lt;='Modernisierung 3.2.4'!$U871),'Modernisierung 3.2.4'!$N871=Basisblatt!$A899)=TRUE,"ja","nein"),"")</f>
        <v/>
      </c>
      <c r="Q871" s="157"/>
      <c r="R871" s="102" t="str">
        <f t="shared" si="13"/>
        <v>x2</v>
      </c>
      <c r="S871" s="53"/>
      <c r="T871" s="40"/>
      <c r="U871" s="139" t="str">
        <f>IF(AND($R871="x1",$K871=Basisblatt!$A$85),VLOOKUP('EMob_Segmente 3.2.5_3.2.6'!$F871,Basisblatt!$A$2:$B$5,2,FALSE),"")</f>
        <v/>
      </c>
    </row>
    <row r="872" spans="1:21" ht="15.75" thickBot="1" x14ac:dyDescent="0.3">
      <c r="A872" s="121" t="str">
        <f>IF($R872="x2","",IF($R872="x1",IF(OR($K872=Basisblatt!$A$84,$P872="ja"),"ja","nein"),"N/A"))</f>
        <v/>
      </c>
      <c r="B872" s="40"/>
      <c r="C872" s="84"/>
      <c r="D872" s="85"/>
      <c r="E872" s="85"/>
      <c r="F872" s="85"/>
      <c r="G872" s="85"/>
      <c r="H872" s="85"/>
      <c r="I872" s="92"/>
      <c r="J872" s="40"/>
      <c r="K872" s="49" t="s">
        <v>86</v>
      </c>
      <c r="L872" s="81"/>
      <c r="M872" s="81"/>
      <c r="N872" s="83"/>
      <c r="O872" s="40"/>
      <c r="P872" s="106" t="str">
        <f>IF(AND($R872="x1",$K872=Basisblatt!$A$85),IF(OR($L872=Basisblatt!$A$38,AND('Modernisierung 3.2.4'!$M872&lt;&gt;"",'Modernisierung 3.2.4'!$M872&lt;='Modernisierung 3.2.4'!$U872),'Modernisierung 3.2.4'!$N872=Basisblatt!$A900)=TRUE,"ja","nein"),"")</f>
        <v/>
      </c>
      <c r="Q872" s="157"/>
      <c r="R872" s="102" t="str">
        <f t="shared" si="13"/>
        <v>x2</v>
      </c>
      <c r="S872" s="53"/>
      <c r="T872" s="40"/>
      <c r="U872" s="139" t="str">
        <f>IF(AND($R872="x1",$K872=Basisblatt!$A$85),VLOOKUP('EMob_Segmente 3.2.5_3.2.6'!$F872,Basisblatt!$A$2:$B$5,2,FALSE),"")</f>
        <v/>
      </c>
    </row>
    <row r="873" spans="1:21" ht="15.75" thickBot="1" x14ac:dyDescent="0.3">
      <c r="A873" s="121" t="str">
        <f>IF($R873="x2","",IF($R873="x1",IF(OR($K873=Basisblatt!$A$84,$P873="ja"),"ja","nein"),"N/A"))</f>
        <v/>
      </c>
      <c r="B873" s="40"/>
      <c r="C873" s="84"/>
      <c r="D873" s="85"/>
      <c r="E873" s="85"/>
      <c r="F873" s="85"/>
      <c r="G873" s="85"/>
      <c r="H873" s="85"/>
      <c r="I873" s="92"/>
      <c r="J873" s="40"/>
      <c r="K873" s="49" t="s">
        <v>86</v>
      </c>
      <c r="L873" s="81"/>
      <c r="M873" s="81"/>
      <c r="N873" s="83"/>
      <c r="O873" s="40"/>
      <c r="P873" s="106" t="str">
        <f>IF(AND($R873="x1",$K873=Basisblatt!$A$85),IF(OR($L873=Basisblatt!$A$38,AND('Modernisierung 3.2.4'!$M873&lt;&gt;"",'Modernisierung 3.2.4'!$M873&lt;='Modernisierung 3.2.4'!$U873),'Modernisierung 3.2.4'!$N873=Basisblatt!$A901)=TRUE,"ja","nein"),"")</f>
        <v/>
      </c>
      <c r="Q873" s="157"/>
      <c r="R873" s="102" t="str">
        <f t="shared" si="13"/>
        <v>x2</v>
      </c>
      <c r="S873" s="53"/>
      <c r="T873" s="40"/>
      <c r="U873" s="139" t="str">
        <f>IF(AND($R873="x1",$K873=Basisblatt!$A$85),VLOOKUP('EMob_Segmente 3.2.5_3.2.6'!$F873,Basisblatt!$A$2:$B$5,2,FALSE),"")</f>
        <v/>
      </c>
    </row>
    <row r="874" spans="1:21" ht="15.75" thickBot="1" x14ac:dyDescent="0.3">
      <c r="A874" s="121" t="str">
        <f>IF($R874="x2","",IF($R874="x1",IF(OR($K874=Basisblatt!$A$84,$P874="ja"),"ja","nein"),"N/A"))</f>
        <v/>
      </c>
      <c r="B874" s="40"/>
      <c r="C874" s="84"/>
      <c r="D874" s="85"/>
      <c r="E874" s="85"/>
      <c r="F874" s="85"/>
      <c r="G874" s="85"/>
      <c r="H874" s="85"/>
      <c r="I874" s="92"/>
      <c r="J874" s="40"/>
      <c r="K874" s="49" t="s">
        <v>86</v>
      </c>
      <c r="L874" s="81"/>
      <c r="M874" s="81"/>
      <c r="N874" s="83"/>
      <c r="O874" s="40"/>
      <c r="P874" s="106" t="str">
        <f>IF(AND($R874="x1",$K874=Basisblatt!$A$85),IF(OR($L874=Basisblatt!$A$38,AND('Modernisierung 3.2.4'!$M874&lt;&gt;"",'Modernisierung 3.2.4'!$M874&lt;='Modernisierung 3.2.4'!$U874),'Modernisierung 3.2.4'!$N874=Basisblatt!$A902)=TRUE,"ja","nein"),"")</f>
        <v/>
      </c>
      <c r="Q874" s="157"/>
      <c r="R874" s="102" t="str">
        <f t="shared" si="13"/>
        <v>x2</v>
      </c>
      <c r="S874" s="53"/>
      <c r="T874" s="40"/>
      <c r="U874" s="139" t="str">
        <f>IF(AND($R874="x1",$K874=Basisblatt!$A$85),VLOOKUP('EMob_Segmente 3.2.5_3.2.6'!$F874,Basisblatt!$A$2:$B$5,2,FALSE),"")</f>
        <v/>
      </c>
    </row>
    <row r="875" spans="1:21" ht="15.75" thickBot="1" x14ac:dyDescent="0.3">
      <c r="A875" s="121" t="str">
        <f>IF($R875="x2","",IF($R875="x1",IF(OR($K875=Basisblatt!$A$84,$P875="ja"),"ja","nein"),"N/A"))</f>
        <v/>
      </c>
      <c r="B875" s="40"/>
      <c r="C875" s="84"/>
      <c r="D875" s="85"/>
      <c r="E875" s="85"/>
      <c r="F875" s="85"/>
      <c r="G875" s="85"/>
      <c r="H875" s="85"/>
      <c r="I875" s="92"/>
      <c r="J875" s="40"/>
      <c r="K875" s="49" t="s">
        <v>86</v>
      </c>
      <c r="L875" s="81"/>
      <c r="M875" s="81"/>
      <c r="N875" s="83"/>
      <c r="O875" s="40"/>
      <c r="P875" s="106" t="str">
        <f>IF(AND($R875="x1",$K875=Basisblatt!$A$85),IF(OR($L875=Basisblatt!$A$38,AND('Modernisierung 3.2.4'!$M875&lt;&gt;"",'Modernisierung 3.2.4'!$M875&lt;='Modernisierung 3.2.4'!$U875),'Modernisierung 3.2.4'!$N875=Basisblatt!$A903)=TRUE,"ja","nein"),"")</f>
        <v/>
      </c>
      <c r="Q875" s="157"/>
      <c r="R875" s="102" t="str">
        <f t="shared" si="13"/>
        <v>x2</v>
      </c>
      <c r="S875" s="53"/>
      <c r="T875" s="40"/>
      <c r="U875" s="139" t="str">
        <f>IF(AND($R875="x1",$K875=Basisblatt!$A$85),VLOOKUP('EMob_Segmente 3.2.5_3.2.6'!$F875,Basisblatt!$A$2:$B$5,2,FALSE),"")</f>
        <v/>
      </c>
    </row>
    <row r="876" spans="1:21" ht="15.75" thickBot="1" x14ac:dyDescent="0.3">
      <c r="A876" s="121" t="str">
        <f>IF($R876="x2","",IF($R876="x1",IF(OR($K876=Basisblatt!$A$84,$P876="ja"),"ja","nein"),"N/A"))</f>
        <v/>
      </c>
      <c r="B876" s="40"/>
      <c r="C876" s="84"/>
      <c r="D876" s="85"/>
      <c r="E876" s="85"/>
      <c r="F876" s="85"/>
      <c r="G876" s="85"/>
      <c r="H876" s="85"/>
      <c r="I876" s="92"/>
      <c r="J876" s="40"/>
      <c r="K876" s="49" t="s">
        <v>86</v>
      </c>
      <c r="L876" s="81"/>
      <c r="M876" s="81"/>
      <c r="N876" s="83"/>
      <c r="O876" s="40"/>
      <c r="P876" s="106" t="str">
        <f>IF(AND($R876="x1",$K876=Basisblatt!$A$85),IF(OR($L876=Basisblatt!$A$38,AND('Modernisierung 3.2.4'!$M876&lt;&gt;"",'Modernisierung 3.2.4'!$M876&lt;='Modernisierung 3.2.4'!$U876),'Modernisierung 3.2.4'!$N876=Basisblatt!$A904)=TRUE,"ja","nein"),"")</f>
        <v/>
      </c>
      <c r="Q876" s="157"/>
      <c r="R876" s="102" t="str">
        <f t="shared" si="13"/>
        <v>x2</v>
      </c>
      <c r="S876" s="53"/>
      <c r="T876" s="40"/>
      <c r="U876" s="139" t="str">
        <f>IF(AND($R876="x1",$K876=Basisblatt!$A$85),VLOOKUP('EMob_Segmente 3.2.5_3.2.6'!$F876,Basisblatt!$A$2:$B$5,2,FALSE),"")</f>
        <v/>
      </c>
    </row>
    <row r="877" spans="1:21" ht="15.75" thickBot="1" x14ac:dyDescent="0.3">
      <c r="A877" s="121" t="str">
        <f>IF($R877="x2","",IF($R877="x1",IF(OR($K877=Basisblatt!$A$84,$P877="ja"),"ja","nein"),"N/A"))</f>
        <v/>
      </c>
      <c r="B877" s="40"/>
      <c r="C877" s="84"/>
      <c r="D877" s="85"/>
      <c r="E877" s="85"/>
      <c r="F877" s="85"/>
      <c r="G877" s="85"/>
      <c r="H877" s="85"/>
      <c r="I877" s="92"/>
      <c r="J877" s="40"/>
      <c r="K877" s="49" t="s">
        <v>86</v>
      </c>
      <c r="L877" s="81"/>
      <c r="M877" s="81"/>
      <c r="N877" s="83"/>
      <c r="O877" s="40"/>
      <c r="P877" s="106" t="str">
        <f>IF(AND($R877="x1",$K877=Basisblatt!$A$85),IF(OR($L877=Basisblatt!$A$38,AND('Modernisierung 3.2.4'!$M877&lt;&gt;"",'Modernisierung 3.2.4'!$M877&lt;='Modernisierung 3.2.4'!$U877),'Modernisierung 3.2.4'!$N877=Basisblatt!$A905)=TRUE,"ja","nein"),"")</f>
        <v/>
      </c>
      <c r="Q877" s="157"/>
      <c r="R877" s="102" t="str">
        <f t="shared" si="13"/>
        <v>x2</v>
      </c>
      <c r="S877" s="53"/>
      <c r="T877" s="40"/>
      <c r="U877" s="139" t="str">
        <f>IF(AND($R877="x1",$K877=Basisblatt!$A$85),VLOOKUP('EMob_Segmente 3.2.5_3.2.6'!$F877,Basisblatt!$A$2:$B$5,2,FALSE),"")</f>
        <v/>
      </c>
    </row>
    <row r="878" spans="1:21" ht="15.75" thickBot="1" x14ac:dyDescent="0.3">
      <c r="A878" s="121" t="str">
        <f>IF($R878="x2","",IF($R878="x1",IF(OR($K878=Basisblatt!$A$84,$P878="ja"),"ja","nein"),"N/A"))</f>
        <v/>
      </c>
      <c r="B878" s="40"/>
      <c r="C878" s="84"/>
      <c r="D878" s="85"/>
      <c r="E878" s="85"/>
      <c r="F878" s="85"/>
      <c r="G878" s="85"/>
      <c r="H878" s="85"/>
      <c r="I878" s="92"/>
      <c r="J878" s="40"/>
      <c r="K878" s="49" t="s">
        <v>86</v>
      </c>
      <c r="L878" s="81"/>
      <c r="M878" s="81"/>
      <c r="N878" s="83"/>
      <c r="O878" s="40"/>
      <c r="P878" s="106" t="str">
        <f>IF(AND($R878="x1",$K878=Basisblatt!$A$85),IF(OR($L878=Basisblatt!$A$38,AND('Modernisierung 3.2.4'!$M878&lt;&gt;"",'Modernisierung 3.2.4'!$M878&lt;='Modernisierung 3.2.4'!$U878),'Modernisierung 3.2.4'!$N878=Basisblatt!$A906)=TRUE,"ja","nein"),"")</f>
        <v/>
      </c>
      <c r="Q878" s="157"/>
      <c r="R878" s="102" t="str">
        <f t="shared" si="13"/>
        <v>x2</v>
      </c>
      <c r="S878" s="53"/>
      <c r="T878" s="40"/>
      <c r="U878" s="139" t="str">
        <f>IF(AND($R878="x1",$K878=Basisblatt!$A$85),VLOOKUP('EMob_Segmente 3.2.5_3.2.6'!$F878,Basisblatt!$A$2:$B$5,2,FALSE),"")</f>
        <v/>
      </c>
    </row>
    <row r="879" spans="1:21" ht="15.75" thickBot="1" x14ac:dyDescent="0.3">
      <c r="A879" s="121" t="str">
        <f>IF($R879="x2","",IF($R879="x1",IF(OR($K879=Basisblatt!$A$84,$P879="ja"),"ja","nein"),"N/A"))</f>
        <v/>
      </c>
      <c r="B879" s="40"/>
      <c r="C879" s="84"/>
      <c r="D879" s="85"/>
      <c r="E879" s="85"/>
      <c r="F879" s="85"/>
      <c r="G879" s="85"/>
      <c r="H879" s="85"/>
      <c r="I879" s="92"/>
      <c r="J879" s="40"/>
      <c r="K879" s="49" t="s">
        <v>86</v>
      </c>
      <c r="L879" s="81"/>
      <c r="M879" s="81"/>
      <c r="N879" s="83"/>
      <c r="O879" s="40"/>
      <c r="P879" s="106" t="str">
        <f>IF(AND($R879="x1",$K879=Basisblatt!$A$85),IF(OR($L879=Basisblatt!$A$38,AND('Modernisierung 3.2.4'!$M879&lt;&gt;"",'Modernisierung 3.2.4'!$M879&lt;='Modernisierung 3.2.4'!$U879),'Modernisierung 3.2.4'!$N879=Basisblatt!$A907)=TRUE,"ja","nein"),"")</f>
        <v/>
      </c>
      <c r="Q879" s="157"/>
      <c r="R879" s="102" t="str">
        <f t="shared" si="13"/>
        <v>x2</v>
      </c>
      <c r="S879" s="53"/>
      <c r="T879" s="40"/>
      <c r="U879" s="139" t="str">
        <f>IF(AND($R879="x1",$K879=Basisblatt!$A$85),VLOOKUP('EMob_Segmente 3.2.5_3.2.6'!$F879,Basisblatt!$A$2:$B$5,2,FALSE),"")</f>
        <v/>
      </c>
    </row>
    <row r="880" spans="1:21" ht="15.75" thickBot="1" x14ac:dyDescent="0.3">
      <c r="A880" s="121" t="str">
        <f>IF($R880="x2","",IF($R880="x1",IF(OR($K880=Basisblatt!$A$84,$P880="ja"),"ja","nein"),"N/A"))</f>
        <v/>
      </c>
      <c r="B880" s="40"/>
      <c r="C880" s="84"/>
      <c r="D880" s="85"/>
      <c r="E880" s="85"/>
      <c r="F880" s="85"/>
      <c r="G880" s="85"/>
      <c r="H880" s="85"/>
      <c r="I880" s="92"/>
      <c r="J880" s="40"/>
      <c r="K880" s="49" t="s">
        <v>86</v>
      </c>
      <c r="L880" s="81"/>
      <c r="M880" s="81"/>
      <c r="N880" s="83"/>
      <c r="O880" s="40"/>
      <c r="P880" s="106" t="str">
        <f>IF(AND($R880="x1",$K880=Basisblatt!$A$85),IF(OR($L880=Basisblatt!$A$38,AND('Modernisierung 3.2.4'!$M880&lt;&gt;"",'Modernisierung 3.2.4'!$M880&lt;='Modernisierung 3.2.4'!$U880),'Modernisierung 3.2.4'!$N880=Basisblatt!$A908)=TRUE,"ja","nein"),"")</f>
        <v/>
      </c>
      <c r="Q880" s="157"/>
      <c r="R880" s="102" t="str">
        <f t="shared" si="13"/>
        <v>x2</v>
      </c>
      <c r="S880" s="53"/>
      <c r="T880" s="40"/>
      <c r="U880" s="139" t="str">
        <f>IF(AND($R880="x1",$K880=Basisblatt!$A$85),VLOOKUP('EMob_Segmente 3.2.5_3.2.6'!$F880,Basisblatt!$A$2:$B$5,2,FALSE),"")</f>
        <v/>
      </c>
    </row>
    <row r="881" spans="1:21" ht="15.75" thickBot="1" x14ac:dyDescent="0.3">
      <c r="A881" s="121" t="str">
        <f>IF($R881="x2","",IF($R881="x1",IF(OR($K881=Basisblatt!$A$84,$P881="ja"),"ja","nein"),"N/A"))</f>
        <v/>
      </c>
      <c r="B881" s="40"/>
      <c r="C881" s="84"/>
      <c r="D881" s="85"/>
      <c r="E881" s="85"/>
      <c r="F881" s="85"/>
      <c r="G881" s="85"/>
      <c r="H881" s="85"/>
      <c r="I881" s="92"/>
      <c r="J881" s="40"/>
      <c r="K881" s="49" t="s">
        <v>86</v>
      </c>
      <c r="L881" s="81"/>
      <c r="M881" s="81"/>
      <c r="N881" s="83"/>
      <c r="O881" s="40"/>
      <c r="P881" s="106" t="str">
        <f>IF(AND($R881="x1",$K881=Basisblatt!$A$85),IF(OR($L881=Basisblatt!$A$38,AND('Modernisierung 3.2.4'!$M881&lt;&gt;"",'Modernisierung 3.2.4'!$M881&lt;='Modernisierung 3.2.4'!$U881),'Modernisierung 3.2.4'!$N881=Basisblatt!$A909)=TRUE,"ja","nein"),"")</f>
        <v/>
      </c>
      <c r="Q881" s="157"/>
      <c r="R881" s="102" t="str">
        <f t="shared" si="13"/>
        <v>x2</v>
      </c>
      <c r="S881" s="53"/>
      <c r="T881" s="40"/>
      <c r="U881" s="139" t="str">
        <f>IF(AND($R881="x1",$K881=Basisblatt!$A$85),VLOOKUP('EMob_Segmente 3.2.5_3.2.6'!$F881,Basisblatt!$A$2:$B$5,2,FALSE),"")</f>
        <v/>
      </c>
    </row>
    <row r="882" spans="1:21" ht="15.75" thickBot="1" x14ac:dyDescent="0.3">
      <c r="A882" s="121" t="str">
        <f>IF($R882="x2","",IF($R882="x1",IF(OR($K882=Basisblatt!$A$84,$P882="ja"),"ja","nein"),"N/A"))</f>
        <v/>
      </c>
      <c r="B882" s="40"/>
      <c r="C882" s="84"/>
      <c r="D882" s="85"/>
      <c r="E882" s="85"/>
      <c r="F882" s="85"/>
      <c r="G882" s="85"/>
      <c r="H882" s="85"/>
      <c r="I882" s="92"/>
      <c r="J882" s="40"/>
      <c r="K882" s="49" t="s">
        <v>86</v>
      </c>
      <c r="L882" s="81"/>
      <c r="M882" s="81"/>
      <c r="N882" s="83"/>
      <c r="O882" s="40"/>
      <c r="P882" s="106" t="str">
        <f>IF(AND($R882="x1",$K882=Basisblatt!$A$85),IF(OR($L882=Basisblatt!$A$38,AND('Modernisierung 3.2.4'!$M882&lt;&gt;"",'Modernisierung 3.2.4'!$M882&lt;='Modernisierung 3.2.4'!$U882),'Modernisierung 3.2.4'!$N882=Basisblatt!$A910)=TRUE,"ja","nein"),"")</f>
        <v/>
      </c>
      <c r="Q882" s="157"/>
      <c r="R882" s="102" t="str">
        <f t="shared" si="13"/>
        <v>x2</v>
      </c>
      <c r="S882" s="53"/>
      <c r="T882" s="40"/>
      <c r="U882" s="139" t="str">
        <f>IF(AND($R882="x1",$K882=Basisblatt!$A$85),VLOOKUP('EMob_Segmente 3.2.5_3.2.6'!$F882,Basisblatt!$A$2:$B$5,2,FALSE),"")</f>
        <v/>
      </c>
    </row>
    <row r="883" spans="1:21" ht="15.75" thickBot="1" x14ac:dyDescent="0.3">
      <c r="A883" s="121" t="str">
        <f>IF($R883="x2","",IF($R883="x1",IF(OR($K883=Basisblatt!$A$84,$P883="ja"),"ja","nein"),"N/A"))</f>
        <v/>
      </c>
      <c r="B883" s="40"/>
      <c r="C883" s="84"/>
      <c r="D883" s="85"/>
      <c r="E883" s="85"/>
      <c r="F883" s="85"/>
      <c r="G883" s="85"/>
      <c r="H883" s="85"/>
      <c r="I883" s="92"/>
      <c r="J883" s="40"/>
      <c r="K883" s="49" t="s">
        <v>86</v>
      </c>
      <c r="L883" s="81"/>
      <c r="M883" s="81"/>
      <c r="N883" s="83"/>
      <c r="O883" s="40"/>
      <c r="P883" s="106" t="str">
        <f>IF(AND($R883="x1",$K883=Basisblatt!$A$85),IF(OR($L883=Basisblatt!$A$38,AND('Modernisierung 3.2.4'!$M883&lt;&gt;"",'Modernisierung 3.2.4'!$M883&lt;='Modernisierung 3.2.4'!$U883),'Modernisierung 3.2.4'!$N883=Basisblatt!$A911)=TRUE,"ja","nein"),"")</f>
        <v/>
      </c>
      <c r="Q883" s="157"/>
      <c r="R883" s="102" t="str">
        <f t="shared" si="13"/>
        <v>x2</v>
      </c>
      <c r="S883" s="53"/>
      <c r="T883" s="40"/>
      <c r="U883" s="139" t="str">
        <f>IF(AND($R883="x1",$K883=Basisblatt!$A$85),VLOOKUP('EMob_Segmente 3.2.5_3.2.6'!$F883,Basisblatt!$A$2:$B$5,2,FALSE),"")</f>
        <v/>
      </c>
    </row>
    <row r="884" spans="1:21" ht="15.75" thickBot="1" x14ac:dyDescent="0.3">
      <c r="A884" s="121" t="str">
        <f>IF($R884="x2","",IF($R884="x1",IF(OR($K884=Basisblatt!$A$84,$P884="ja"),"ja","nein"),"N/A"))</f>
        <v/>
      </c>
      <c r="B884" s="40"/>
      <c r="C884" s="84"/>
      <c r="D884" s="85"/>
      <c r="E884" s="85"/>
      <c r="F884" s="85"/>
      <c r="G884" s="85"/>
      <c r="H884" s="85"/>
      <c r="I884" s="92"/>
      <c r="J884" s="40"/>
      <c r="K884" s="49" t="s">
        <v>86</v>
      </c>
      <c r="L884" s="81"/>
      <c r="M884" s="81"/>
      <c r="N884" s="83"/>
      <c r="O884" s="40"/>
      <c r="P884" s="106" t="str">
        <f>IF(AND($R884="x1",$K884=Basisblatt!$A$85),IF(OR($L884=Basisblatt!$A$38,AND('Modernisierung 3.2.4'!$M884&lt;&gt;"",'Modernisierung 3.2.4'!$M884&lt;='Modernisierung 3.2.4'!$U884),'Modernisierung 3.2.4'!$N884=Basisblatt!$A912)=TRUE,"ja","nein"),"")</f>
        <v/>
      </c>
      <c r="Q884" s="157"/>
      <c r="R884" s="102" t="str">
        <f t="shared" si="13"/>
        <v>x2</v>
      </c>
      <c r="S884" s="53"/>
      <c r="T884" s="40"/>
      <c r="U884" s="139" t="str">
        <f>IF(AND($R884="x1",$K884=Basisblatt!$A$85),VLOOKUP('EMob_Segmente 3.2.5_3.2.6'!$F884,Basisblatt!$A$2:$B$5,2,FALSE),"")</f>
        <v/>
      </c>
    </row>
    <row r="885" spans="1:21" ht="15.75" thickBot="1" x14ac:dyDescent="0.3">
      <c r="A885" s="121" t="str">
        <f>IF($R885="x2","",IF($R885="x1",IF(OR($K885=Basisblatt!$A$84,$P885="ja"),"ja","nein"),"N/A"))</f>
        <v/>
      </c>
      <c r="B885" s="40"/>
      <c r="C885" s="84"/>
      <c r="D885" s="85"/>
      <c r="E885" s="85"/>
      <c r="F885" s="85"/>
      <c r="G885" s="85"/>
      <c r="H885" s="85"/>
      <c r="I885" s="92"/>
      <c r="J885" s="40"/>
      <c r="K885" s="49" t="s">
        <v>86</v>
      </c>
      <c r="L885" s="81"/>
      <c r="M885" s="81"/>
      <c r="N885" s="83"/>
      <c r="O885" s="40"/>
      <c r="P885" s="106" t="str">
        <f>IF(AND($R885="x1",$K885=Basisblatt!$A$85),IF(OR($L885=Basisblatt!$A$38,AND('Modernisierung 3.2.4'!$M885&lt;&gt;"",'Modernisierung 3.2.4'!$M885&lt;='Modernisierung 3.2.4'!$U885),'Modernisierung 3.2.4'!$N885=Basisblatt!$A913)=TRUE,"ja","nein"),"")</f>
        <v/>
      </c>
      <c r="Q885" s="157"/>
      <c r="R885" s="102" t="str">
        <f t="shared" si="13"/>
        <v>x2</v>
      </c>
      <c r="S885" s="53"/>
      <c r="T885" s="40"/>
      <c r="U885" s="139" t="str">
        <f>IF(AND($R885="x1",$K885=Basisblatt!$A$85),VLOOKUP('EMob_Segmente 3.2.5_3.2.6'!$F885,Basisblatt!$A$2:$B$5,2,FALSE),"")</f>
        <v/>
      </c>
    </row>
    <row r="886" spans="1:21" ht="15.75" thickBot="1" x14ac:dyDescent="0.3">
      <c r="A886" s="121" t="str">
        <f>IF($R886="x2","",IF($R886="x1",IF(OR($K886=Basisblatt!$A$84,$P886="ja"),"ja","nein"),"N/A"))</f>
        <v/>
      </c>
      <c r="B886" s="40"/>
      <c r="C886" s="84"/>
      <c r="D886" s="85"/>
      <c r="E886" s="85"/>
      <c r="F886" s="85"/>
      <c r="G886" s="85"/>
      <c r="H886" s="85"/>
      <c r="I886" s="92"/>
      <c r="J886" s="40"/>
      <c r="K886" s="49" t="s">
        <v>86</v>
      </c>
      <c r="L886" s="81"/>
      <c r="M886" s="81"/>
      <c r="N886" s="83"/>
      <c r="O886" s="40"/>
      <c r="P886" s="106" t="str">
        <f>IF(AND($R886="x1",$K886=Basisblatt!$A$85),IF(OR($L886=Basisblatt!$A$38,AND('Modernisierung 3.2.4'!$M886&lt;&gt;"",'Modernisierung 3.2.4'!$M886&lt;='Modernisierung 3.2.4'!$U886),'Modernisierung 3.2.4'!$N886=Basisblatt!$A914)=TRUE,"ja","nein"),"")</f>
        <v/>
      </c>
      <c r="Q886" s="157"/>
      <c r="R886" s="102" t="str">
        <f t="shared" si="13"/>
        <v>x2</v>
      </c>
      <c r="S886" s="53"/>
      <c r="T886" s="40"/>
      <c r="U886" s="139" t="str">
        <f>IF(AND($R886="x1",$K886=Basisblatt!$A$85),VLOOKUP('EMob_Segmente 3.2.5_3.2.6'!$F886,Basisblatt!$A$2:$B$5,2,FALSE),"")</f>
        <v/>
      </c>
    </row>
    <row r="887" spans="1:21" ht="15.75" thickBot="1" x14ac:dyDescent="0.3">
      <c r="A887" s="121" t="str">
        <f>IF($R887="x2","",IF($R887="x1",IF(OR($K887=Basisblatt!$A$84,$P887="ja"),"ja","nein"),"N/A"))</f>
        <v/>
      </c>
      <c r="B887" s="40"/>
      <c r="C887" s="84"/>
      <c r="D887" s="85"/>
      <c r="E887" s="85"/>
      <c r="F887" s="85"/>
      <c r="G887" s="85"/>
      <c r="H887" s="85"/>
      <c r="I887" s="92"/>
      <c r="J887" s="40"/>
      <c r="K887" s="49" t="s">
        <v>86</v>
      </c>
      <c r="L887" s="81"/>
      <c r="M887" s="81"/>
      <c r="N887" s="83"/>
      <c r="O887" s="40"/>
      <c r="P887" s="106" t="str">
        <f>IF(AND($R887="x1",$K887=Basisblatt!$A$85),IF(OR($L887=Basisblatt!$A$38,AND('Modernisierung 3.2.4'!$M887&lt;&gt;"",'Modernisierung 3.2.4'!$M887&lt;='Modernisierung 3.2.4'!$U887),'Modernisierung 3.2.4'!$N887=Basisblatt!$A915)=TRUE,"ja","nein"),"")</f>
        <v/>
      </c>
      <c r="Q887" s="157"/>
      <c r="R887" s="102" t="str">
        <f t="shared" si="13"/>
        <v>x2</v>
      </c>
      <c r="S887" s="53"/>
      <c r="T887" s="40"/>
      <c r="U887" s="139" t="str">
        <f>IF(AND($R887="x1",$K887=Basisblatt!$A$85),VLOOKUP('EMob_Segmente 3.2.5_3.2.6'!$F887,Basisblatt!$A$2:$B$5,2,FALSE),"")</f>
        <v/>
      </c>
    </row>
    <row r="888" spans="1:21" ht="15.75" thickBot="1" x14ac:dyDescent="0.3">
      <c r="A888" s="121" t="str">
        <f>IF($R888="x2","",IF($R888="x1",IF(OR($K888=Basisblatt!$A$84,$P888="ja"),"ja","nein"),"N/A"))</f>
        <v/>
      </c>
      <c r="B888" s="40"/>
      <c r="C888" s="84"/>
      <c r="D888" s="85"/>
      <c r="E888" s="85"/>
      <c r="F888" s="85"/>
      <c r="G888" s="85"/>
      <c r="H888" s="85"/>
      <c r="I888" s="92"/>
      <c r="J888" s="40"/>
      <c r="K888" s="49" t="s">
        <v>86</v>
      </c>
      <c r="L888" s="81"/>
      <c r="M888" s="81"/>
      <c r="N888" s="83"/>
      <c r="O888" s="40"/>
      <c r="P888" s="106" t="str">
        <f>IF(AND($R888="x1",$K888=Basisblatt!$A$85),IF(OR($L888=Basisblatt!$A$38,AND('Modernisierung 3.2.4'!$M888&lt;&gt;"",'Modernisierung 3.2.4'!$M888&lt;='Modernisierung 3.2.4'!$U888),'Modernisierung 3.2.4'!$N888=Basisblatt!$A916)=TRUE,"ja","nein"),"")</f>
        <v/>
      </c>
      <c r="Q888" s="157"/>
      <c r="R888" s="102" t="str">
        <f t="shared" si="13"/>
        <v>x2</v>
      </c>
      <c r="S888" s="53"/>
      <c r="T888" s="40"/>
      <c r="U888" s="139" t="str">
        <f>IF(AND($R888="x1",$K888=Basisblatt!$A$85),VLOOKUP('EMob_Segmente 3.2.5_3.2.6'!$F888,Basisblatt!$A$2:$B$5,2,FALSE),"")</f>
        <v/>
      </c>
    </row>
    <row r="889" spans="1:21" ht="15.75" thickBot="1" x14ac:dyDescent="0.3">
      <c r="A889" s="121" t="str">
        <f>IF($R889="x2","",IF($R889="x1",IF(OR($K889=Basisblatt!$A$84,$P889="ja"),"ja","nein"),"N/A"))</f>
        <v/>
      </c>
      <c r="B889" s="40"/>
      <c r="C889" s="84"/>
      <c r="D889" s="85"/>
      <c r="E889" s="85"/>
      <c r="F889" s="85"/>
      <c r="G889" s="85"/>
      <c r="H889" s="85"/>
      <c r="I889" s="92"/>
      <c r="J889" s="40"/>
      <c r="K889" s="49" t="s">
        <v>86</v>
      </c>
      <c r="L889" s="81"/>
      <c r="M889" s="81"/>
      <c r="N889" s="83"/>
      <c r="O889" s="40"/>
      <c r="P889" s="106" t="str">
        <f>IF(AND($R889="x1",$K889=Basisblatt!$A$85),IF(OR($L889=Basisblatt!$A$38,AND('Modernisierung 3.2.4'!$M889&lt;&gt;"",'Modernisierung 3.2.4'!$M889&lt;='Modernisierung 3.2.4'!$U889),'Modernisierung 3.2.4'!$N889=Basisblatt!$A917)=TRUE,"ja","nein"),"")</f>
        <v/>
      </c>
      <c r="Q889" s="157"/>
      <c r="R889" s="102" t="str">
        <f t="shared" si="13"/>
        <v>x2</v>
      </c>
      <c r="S889" s="53"/>
      <c r="T889" s="40"/>
      <c r="U889" s="139" t="str">
        <f>IF(AND($R889="x1",$K889=Basisblatt!$A$85),VLOOKUP('EMob_Segmente 3.2.5_3.2.6'!$F889,Basisblatt!$A$2:$B$5,2,FALSE),"")</f>
        <v/>
      </c>
    </row>
    <row r="890" spans="1:21" ht="15.75" thickBot="1" x14ac:dyDescent="0.3">
      <c r="A890" s="121" t="str">
        <f>IF($R890="x2","",IF($R890="x1",IF(OR($K890=Basisblatt!$A$84,$P890="ja"),"ja","nein"),"N/A"))</f>
        <v/>
      </c>
      <c r="B890" s="40"/>
      <c r="C890" s="84"/>
      <c r="D890" s="85"/>
      <c r="E890" s="85"/>
      <c r="F890" s="85"/>
      <c r="G890" s="85"/>
      <c r="H890" s="85"/>
      <c r="I890" s="92"/>
      <c r="J890" s="40"/>
      <c r="K890" s="49" t="s">
        <v>86</v>
      </c>
      <c r="L890" s="81"/>
      <c r="M890" s="81"/>
      <c r="N890" s="83"/>
      <c r="O890" s="40"/>
      <c r="P890" s="106" t="str">
        <f>IF(AND($R890="x1",$K890=Basisblatt!$A$85),IF(OR($L890=Basisblatt!$A$38,AND('Modernisierung 3.2.4'!$M890&lt;&gt;"",'Modernisierung 3.2.4'!$M890&lt;='Modernisierung 3.2.4'!$U890),'Modernisierung 3.2.4'!$N890=Basisblatt!$A918)=TRUE,"ja","nein"),"")</f>
        <v/>
      </c>
      <c r="Q890" s="157"/>
      <c r="R890" s="102" t="str">
        <f t="shared" si="13"/>
        <v>x2</v>
      </c>
      <c r="S890" s="53"/>
      <c r="T890" s="40"/>
      <c r="U890" s="139" t="str">
        <f>IF(AND($R890="x1",$K890=Basisblatt!$A$85),VLOOKUP('EMob_Segmente 3.2.5_3.2.6'!$F890,Basisblatt!$A$2:$B$5,2,FALSE),"")</f>
        <v/>
      </c>
    </row>
    <row r="891" spans="1:21" ht="15.75" thickBot="1" x14ac:dyDescent="0.3">
      <c r="A891" s="121" t="str">
        <f>IF($R891="x2","",IF($R891="x1",IF(OR($K891=Basisblatt!$A$84,$P891="ja"),"ja","nein"),"N/A"))</f>
        <v/>
      </c>
      <c r="B891" s="40"/>
      <c r="C891" s="84"/>
      <c r="D891" s="85"/>
      <c r="E891" s="85"/>
      <c r="F891" s="85"/>
      <c r="G891" s="85"/>
      <c r="H891" s="85"/>
      <c r="I891" s="92"/>
      <c r="J891" s="40"/>
      <c r="K891" s="49" t="s">
        <v>86</v>
      </c>
      <c r="L891" s="81"/>
      <c r="M891" s="81"/>
      <c r="N891" s="83"/>
      <c r="O891" s="40"/>
      <c r="P891" s="106" t="str">
        <f>IF(AND($R891="x1",$K891=Basisblatt!$A$85),IF(OR($L891=Basisblatt!$A$38,AND('Modernisierung 3.2.4'!$M891&lt;&gt;"",'Modernisierung 3.2.4'!$M891&lt;='Modernisierung 3.2.4'!$U891),'Modernisierung 3.2.4'!$N891=Basisblatt!$A919)=TRUE,"ja","nein"),"")</f>
        <v/>
      </c>
      <c r="Q891" s="157"/>
      <c r="R891" s="102" t="str">
        <f t="shared" si="13"/>
        <v>x2</v>
      </c>
      <c r="S891" s="53"/>
      <c r="T891" s="40"/>
      <c r="U891" s="139" t="str">
        <f>IF(AND($R891="x1",$K891=Basisblatt!$A$85),VLOOKUP('EMob_Segmente 3.2.5_3.2.6'!$F891,Basisblatt!$A$2:$B$5,2,FALSE),"")</f>
        <v/>
      </c>
    </row>
    <row r="892" spans="1:21" ht="15.75" thickBot="1" x14ac:dyDescent="0.3">
      <c r="A892" s="121" t="str">
        <f>IF($R892="x2","",IF($R892="x1",IF(OR($K892=Basisblatt!$A$84,$P892="ja"),"ja","nein"),"N/A"))</f>
        <v/>
      </c>
      <c r="B892" s="40"/>
      <c r="C892" s="84"/>
      <c r="D892" s="85"/>
      <c r="E892" s="85"/>
      <c r="F892" s="85"/>
      <c r="G892" s="85"/>
      <c r="H892" s="85"/>
      <c r="I892" s="92"/>
      <c r="J892" s="40"/>
      <c r="K892" s="49" t="s">
        <v>86</v>
      </c>
      <c r="L892" s="81"/>
      <c r="M892" s="81"/>
      <c r="N892" s="83"/>
      <c r="O892" s="40"/>
      <c r="P892" s="106" t="str">
        <f>IF(AND($R892="x1",$K892=Basisblatt!$A$85),IF(OR($L892=Basisblatt!$A$38,AND('Modernisierung 3.2.4'!$M892&lt;&gt;"",'Modernisierung 3.2.4'!$M892&lt;='Modernisierung 3.2.4'!$U892),'Modernisierung 3.2.4'!$N892=Basisblatt!$A920)=TRUE,"ja","nein"),"")</f>
        <v/>
      </c>
      <c r="Q892" s="157"/>
      <c r="R892" s="102" t="str">
        <f t="shared" si="13"/>
        <v>x2</v>
      </c>
      <c r="S892" s="53"/>
      <c r="T892" s="40"/>
      <c r="U892" s="139" t="str">
        <f>IF(AND($R892="x1",$K892=Basisblatt!$A$85),VLOOKUP('EMob_Segmente 3.2.5_3.2.6'!$F892,Basisblatt!$A$2:$B$5,2,FALSE),"")</f>
        <v/>
      </c>
    </row>
    <row r="893" spans="1:21" ht="15.75" thickBot="1" x14ac:dyDescent="0.3">
      <c r="A893" s="121" t="str">
        <f>IF($R893="x2","",IF($R893="x1",IF(OR($K893=Basisblatt!$A$84,$P893="ja"),"ja","nein"),"N/A"))</f>
        <v/>
      </c>
      <c r="B893" s="40"/>
      <c r="C893" s="84"/>
      <c r="D893" s="85"/>
      <c r="E893" s="85"/>
      <c r="F893" s="85"/>
      <c r="G893" s="85"/>
      <c r="H893" s="85"/>
      <c r="I893" s="92"/>
      <c r="J893" s="40"/>
      <c r="K893" s="49" t="s">
        <v>86</v>
      </c>
      <c r="L893" s="81"/>
      <c r="M893" s="81"/>
      <c r="N893" s="83"/>
      <c r="O893" s="40"/>
      <c r="P893" s="106" t="str">
        <f>IF(AND($R893="x1",$K893=Basisblatt!$A$85),IF(OR($L893=Basisblatt!$A$38,AND('Modernisierung 3.2.4'!$M893&lt;&gt;"",'Modernisierung 3.2.4'!$M893&lt;='Modernisierung 3.2.4'!$U893),'Modernisierung 3.2.4'!$N893=Basisblatt!$A921)=TRUE,"ja","nein"),"")</f>
        <v/>
      </c>
      <c r="Q893" s="157"/>
      <c r="R893" s="102" t="str">
        <f t="shared" si="13"/>
        <v>x2</v>
      </c>
      <c r="S893" s="53"/>
      <c r="T893" s="40"/>
      <c r="U893" s="139" t="str">
        <f>IF(AND($R893="x1",$K893=Basisblatt!$A$85),VLOOKUP('EMob_Segmente 3.2.5_3.2.6'!$F893,Basisblatt!$A$2:$B$5,2,FALSE),"")</f>
        <v/>
      </c>
    </row>
    <row r="894" spans="1:21" ht="15.75" thickBot="1" x14ac:dyDescent="0.3">
      <c r="A894" s="121" t="str">
        <f>IF($R894="x2","",IF($R894="x1",IF(OR($K894=Basisblatt!$A$84,$P894="ja"),"ja","nein"),"N/A"))</f>
        <v/>
      </c>
      <c r="B894" s="40"/>
      <c r="C894" s="84"/>
      <c r="D894" s="85"/>
      <c r="E894" s="85"/>
      <c r="F894" s="85"/>
      <c r="G894" s="85"/>
      <c r="H894" s="85"/>
      <c r="I894" s="92"/>
      <c r="J894" s="40"/>
      <c r="K894" s="49" t="s">
        <v>86</v>
      </c>
      <c r="L894" s="81"/>
      <c r="M894" s="81"/>
      <c r="N894" s="83"/>
      <c r="O894" s="40"/>
      <c r="P894" s="106" t="str">
        <f>IF(AND($R894="x1",$K894=Basisblatt!$A$85),IF(OR($L894=Basisblatt!$A$38,AND('Modernisierung 3.2.4'!$M894&lt;&gt;"",'Modernisierung 3.2.4'!$M894&lt;='Modernisierung 3.2.4'!$U894),'Modernisierung 3.2.4'!$N894=Basisblatt!$A922)=TRUE,"ja","nein"),"")</f>
        <v/>
      </c>
      <c r="Q894" s="157"/>
      <c r="R894" s="102" t="str">
        <f t="shared" si="13"/>
        <v>x2</v>
      </c>
      <c r="S894" s="53"/>
      <c r="T894" s="40"/>
      <c r="U894" s="139" t="str">
        <f>IF(AND($R894="x1",$K894=Basisblatt!$A$85),VLOOKUP('EMob_Segmente 3.2.5_3.2.6'!$F894,Basisblatt!$A$2:$B$5,2,FALSE),"")</f>
        <v/>
      </c>
    </row>
    <row r="895" spans="1:21" ht="15.75" thickBot="1" x14ac:dyDescent="0.3">
      <c r="A895" s="121" t="str">
        <f>IF($R895="x2","",IF($R895="x1",IF(OR($K895=Basisblatt!$A$84,$P895="ja"),"ja","nein"),"N/A"))</f>
        <v/>
      </c>
      <c r="B895" s="40"/>
      <c r="C895" s="84"/>
      <c r="D895" s="85"/>
      <c r="E895" s="85"/>
      <c r="F895" s="85"/>
      <c r="G895" s="85"/>
      <c r="H895" s="85"/>
      <c r="I895" s="92"/>
      <c r="J895" s="40"/>
      <c r="K895" s="49" t="s">
        <v>86</v>
      </c>
      <c r="L895" s="81"/>
      <c r="M895" s="81"/>
      <c r="N895" s="83"/>
      <c r="O895" s="40"/>
      <c r="P895" s="106" t="str">
        <f>IF(AND($R895="x1",$K895=Basisblatt!$A$85),IF(OR($L895=Basisblatt!$A$38,AND('Modernisierung 3.2.4'!$M895&lt;&gt;"",'Modernisierung 3.2.4'!$M895&lt;='Modernisierung 3.2.4'!$U895),'Modernisierung 3.2.4'!$N895=Basisblatt!$A923)=TRUE,"ja","nein"),"")</f>
        <v/>
      </c>
      <c r="Q895" s="157"/>
      <c r="R895" s="102" t="str">
        <f t="shared" si="13"/>
        <v>x2</v>
      </c>
      <c r="S895" s="53"/>
      <c r="T895" s="40"/>
      <c r="U895" s="139" t="str">
        <f>IF(AND($R895="x1",$K895=Basisblatt!$A$85),VLOOKUP('EMob_Segmente 3.2.5_3.2.6'!$F895,Basisblatt!$A$2:$B$5,2,FALSE),"")</f>
        <v/>
      </c>
    </row>
    <row r="896" spans="1:21" ht="15.75" thickBot="1" x14ac:dyDescent="0.3">
      <c r="A896" s="121" t="str">
        <f>IF($R896="x2","",IF($R896="x1",IF(OR($K896=Basisblatt!$A$84,$P896="ja"),"ja","nein"),"N/A"))</f>
        <v/>
      </c>
      <c r="B896" s="40"/>
      <c r="C896" s="84"/>
      <c r="D896" s="85"/>
      <c r="E896" s="85"/>
      <c r="F896" s="85"/>
      <c r="G896" s="85"/>
      <c r="H896" s="85"/>
      <c r="I896" s="92"/>
      <c r="J896" s="40"/>
      <c r="K896" s="49" t="s">
        <v>86</v>
      </c>
      <c r="L896" s="81"/>
      <c r="M896" s="81"/>
      <c r="N896" s="83"/>
      <c r="O896" s="40"/>
      <c r="P896" s="106" t="str">
        <f>IF(AND($R896="x1",$K896=Basisblatt!$A$85),IF(OR($L896=Basisblatt!$A$38,AND('Modernisierung 3.2.4'!$M896&lt;&gt;"",'Modernisierung 3.2.4'!$M896&lt;='Modernisierung 3.2.4'!$U896),'Modernisierung 3.2.4'!$N896=Basisblatt!$A924)=TRUE,"ja","nein"),"")</f>
        <v/>
      </c>
      <c r="Q896" s="157"/>
      <c r="R896" s="102" t="str">
        <f t="shared" si="13"/>
        <v>x2</v>
      </c>
      <c r="S896" s="53"/>
      <c r="T896" s="40"/>
      <c r="U896" s="139" t="str">
        <f>IF(AND($R896="x1",$K896=Basisblatt!$A$85),VLOOKUP('EMob_Segmente 3.2.5_3.2.6'!$F896,Basisblatt!$A$2:$B$5,2,FALSE),"")</f>
        <v/>
      </c>
    </row>
    <row r="897" spans="1:21" ht="15.75" thickBot="1" x14ac:dyDescent="0.3">
      <c r="A897" s="121" t="str">
        <f>IF($R897="x2","",IF($R897="x1",IF(OR($K897=Basisblatt!$A$84,$P897="ja"),"ja","nein"),"N/A"))</f>
        <v/>
      </c>
      <c r="B897" s="40"/>
      <c r="C897" s="84"/>
      <c r="D897" s="85"/>
      <c r="E897" s="85"/>
      <c r="F897" s="85"/>
      <c r="G897" s="85"/>
      <c r="H897" s="85"/>
      <c r="I897" s="92"/>
      <c r="J897" s="40"/>
      <c r="K897" s="49" t="s">
        <v>86</v>
      </c>
      <c r="L897" s="81"/>
      <c r="M897" s="81"/>
      <c r="N897" s="83"/>
      <c r="O897" s="40"/>
      <c r="P897" s="106" t="str">
        <f>IF(AND($R897="x1",$K897=Basisblatt!$A$85),IF(OR($L897=Basisblatt!$A$38,AND('Modernisierung 3.2.4'!$M897&lt;&gt;"",'Modernisierung 3.2.4'!$M897&lt;='Modernisierung 3.2.4'!$U897),'Modernisierung 3.2.4'!$N897=Basisblatt!$A925)=TRUE,"ja","nein"),"")</f>
        <v/>
      </c>
      <c r="Q897" s="157"/>
      <c r="R897" s="102" t="str">
        <f t="shared" si="13"/>
        <v>x2</v>
      </c>
      <c r="S897" s="53"/>
      <c r="T897" s="40"/>
      <c r="U897" s="139" t="str">
        <f>IF(AND($R897="x1",$K897=Basisblatt!$A$85),VLOOKUP('EMob_Segmente 3.2.5_3.2.6'!$F897,Basisblatt!$A$2:$B$5,2,FALSE),"")</f>
        <v/>
      </c>
    </row>
    <row r="898" spans="1:21" ht="15.75" thickBot="1" x14ac:dyDescent="0.3">
      <c r="A898" s="121" t="str">
        <f>IF($R898="x2","",IF($R898="x1",IF(OR($K898=Basisblatt!$A$84,$P898="ja"),"ja","nein"),"N/A"))</f>
        <v/>
      </c>
      <c r="B898" s="40"/>
      <c r="C898" s="84"/>
      <c r="D898" s="85"/>
      <c r="E898" s="85"/>
      <c r="F898" s="85"/>
      <c r="G898" s="85"/>
      <c r="H898" s="85"/>
      <c r="I898" s="92"/>
      <c r="J898" s="40"/>
      <c r="K898" s="49" t="s">
        <v>86</v>
      </c>
      <c r="L898" s="81"/>
      <c r="M898" s="81"/>
      <c r="N898" s="83"/>
      <c r="O898" s="40"/>
      <c r="P898" s="106" t="str">
        <f>IF(AND($R898="x1",$K898=Basisblatt!$A$85),IF(OR($L898=Basisblatt!$A$38,AND('Modernisierung 3.2.4'!$M898&lt;&gt;"",'Modernisierung 3.2.4'!$M898&lt;='Modernisierung 3.2.4'!$U898),'Modernisierung 3.2.4'!$N898=Basisblatt!$A926)=TRUE,"ja","nein"),"")</f>
        <v/>
      </c>
      <c r="Q898" s="157"/>
      <c r="R898" s="102" t="str">
        <f t="shared" si="13"/>
        <v>x2</v>
      </c>
      <c r="S898" s="53"/>
      <c r="T898" s="40"/>
      <c r="U898" s="139" t="str">
        <f>IF(AND($R898="x1",$K898=Basisblatt!$A$85),VLOOKUP('EMob_Segmente 3.2.5_3.2.6'!$F898,Basisblatt!$A$2:$B$5,2,FALSE),"")</f>
        <v/>
      </c>
    </row>
    <row r="899" spans="1:21" ht="15.75" thickBot="1" x14ac:dyDescent="0.3">
      <c r="A899" s="121" t="str">
        <f>IF($R899="x2","",IF($R899="x1",IF(OR($K899=Basisblatt!$A$84,$P899="ja"),"ja","nein"),"N/A"))</f>
        <v/>
      </c>
      <c r="B899" s="40"/>
      <c r="C899" s="84"/>
      <c r="D899" s="85"/>
      <c r="E899" s="85"/>
      <c r="F899" s="85"/>
      <c r="G899" s="85"/>
      <c r="H899" s="85"/>
      <c r="I899" s="92"/>
      <c r="J899" s="40"/>
      <c r="K899" s="49" t="s">
        <v>86</v>
      </c>
      <c r="L899" s="81"/>
      <c r="M899" s="81"/>
      <c r="N899" s="83"/>
      <c r="O899" s="40"/>
      <c r="P899" s="106" t="str">
        <f>IF(AND($R899="x1",$K899=Basisblatt!$A$85),IF(OR($L899=Basisblatt!$A$38,AND('Modernisierung 3.2.4'!$M899&lt;&gt;"",'Modernisierung 3.2.4'!$M899&lt;='Modernisierung 3.2.4'!$U899),'Modernisierung 3.2.4'!$N899=Basisblatt!$A927)=TRUE,"ja","nein"),"")</f>
        <v/>
      </c>
      <c r="Q899" s="157"/>
      <c r="R899" s="102" t="str">
        <f t="shared" si="13"/>
        <v>x2</v>
      </c>
      <c r="S899" s="53"/>
      <c r="T899" s="40"/>
      <c r="U899" s="139" t="str">
        <f>IF(AND($R899="x1",$K899=Basisblatt!$A$85),VLOOKUP('EMob_Segmente 3.2.5_3.2.6'!$F899,Basisblatt!$A$2:$B$5,2,FALSE),"")</f>
        <v/>
      </c>
    </row>
    <row r="900" spans="1:21" ht="15.75" thickBot="1" x14ac:dyDescent="0.3">
      <c r="A900" s="121" t="str">
        <f>IF($R900="x2","",IF($R900="x1",IF(OR($K900=Basisblatt!$A$84,$P900="ja"),"ja","nein"),"N/A"))</f>
        <v/>
      </c>
      <c r="B900" s="40"/>
      <c r="C900" s="84"/>
      <c r="D900" s="85"/>
      <c r="E900" s="85"/>
      <c r="F900" s="85"/>
      <c r="G900" s="85"/>
      <c r="H900" s="85"/>
      <c r="I900" s="92"/>
      <c r="J900" s="40"/>
      <c r="K900" s="49" t="s">
        <v>86</v>
      </c>
      <c r="L900" s="81"/>
      <c r="M900" s="81"/>
      <c r="N900" s="83"/>
      <c r="O900" s="40"/>
      <c r="P900" s="106" t="str">
        <f>IF(AND($R900="x1",$K900=Basisblatt!$A$85),IF(OR($L900=Basisblatt!$A$38,AND('Modernisierung 3.2.4'!$M900&lt;&gt;"",'Modernisierung 3.2.4'!$M900&lt;='Modernisierung 3.2.4'!$U900),'Modernisierung 3.2.4'!$N900=Basisblatt!$A928)=TRUE,"ja","nein"),"")</f>
        <v/>
      </c>
      <c r="Q900" s="157"/>
      <c r="R900" s="102" t="str">
        <f t="shared" si="13"/>
        <v>x2</v>
      </c>
      <c r="S900" s="53"/>
      <c r="T900" s="40"/>
      <c r="U900" s="139" t="str">
        <f>IF(AND($R900="x1",$K900=Basisblatt!$A$85),VLOOKUP('EMob_Segmente 3.2.5_3.2.6'!$F900,Basisblatt!$A$2:$B$5,2,FALSE),"")</f>
        <v/>
      </c>
    </row>
    <row r="901" spans="1:21" ht="15.75" thickBot="1" x14ac:dyDescent="0.3">
      <c r="A901" s="121" t="str">
        <f>IF($R901="x2","",IF($R901="x1",IF(OR($K901=Basisblatt!$A$84,$P901="ja"),"ja","nein"),"N/A"))</f>
        <v/>
      </c>
      <c r="B901" s="40"/>
      <c r="C901" s="84"/>
      <c r="D901" s="85"/>
      <c r="E901" s="85"/>
      <c r="F901" s="85"/>
      <c r="G901" s="85"/>
      <c r="H901" s="85"/>
      <c r="I901" s="92"/>
      <c r="J901" s="40"/>
      <c r="K901" s="49" t="s">
        <v>86</v>
      </c>
      <c r="L901" s="81"/>
      <c r="M901" s="81"/>
      <c r="N901" s="83"/>
      <c r="O901" s="40"/>
      <c r="P901" s="106" t="str">
        <f>IF(AND($R901="x1",$K901=Basisblatt!$A$85),IF(OR($L901=Basisblatt!$A$38,AND('Modernisierung 3.2.4'!$M901&lt;&gt;"",'Modernisierung 3.2.4'!$M901&lt;='Modernisierung 3.2.4'!$U901),'Modernisierung 3.2.4'!$N901=Basisblatt!$A929)=TRUE,"ja","nein"),"")</f>
        <v/>
      </c>
      <c r="Q901" s="157"/>
      <c r="R901" s="102" t="str">
        <f t="shared" si="13"/>
        <v>x2</v>
      </c>
      <c r="S901" s="53"/>
      <c r="T901" s="40"/>
      <c r="U901" s="139" t="str">
        <f>IF(AND($R901="x1",$K901=Basisblatt!$A$85),VLOOKUP('EMob_Segmente 3.2.5_3.2.6'!$F901,Basisblatt!$A$2:$B$5,2,FALSE),"")</f>
        <v/>
      </c>
    </row>
    <row r="902" spans="1:21" ht="15.75" thickBot="1" x14ac:dyDescent="0.3">
      <c r="A902" s="121" t="str">
        <f>IF($R902="x2","",IF($R902="x1",IF(OR($K902=Basisblatt!$A$84,$P902="ja"),"ja","nein"),"N/A"))</f>
        <v/>
      </c>
      <c r="B902" s="40"/>
      <c r="C902" s="84"/>
      <c r="D902" s="85"/>
      <c r="E902" s="85"/>
      <c r="F902" s="85"/>
      <c r="G902" s="85"/>
      <c r="H902" s="85"/>
      <c r="I902" s="92"/>
      <c r="J902" s="40"/>
      <c r="K902" s="49" t="s">
        <v>86</v>
      </c>
      <c r="L902" s="81"/>
      <c r="M902" s="81"/>
      <c r="N902" s="83"/>
      <c r="O902" s="40"/>
      <c r="P902" s="106" t="str">
        <f>IF(AND($R902="x1",$K902=Basisblatt!$A$85),IF(OR($L902=Basisblatt!$A$38,AND('Modernisierung 3.2.4'!$M902&lt;&gt;"",'Modernisierung 3.2.4'!$M902&lt;='Modernisierung 3.2.4'!$U902),'Modernisierung 3.2.4'!$N902=Basisblatt!$A930)=TRUE,"ja","nein"),"")</f>
        <v/>
      </c>
      <c r="Q902" s="157"/>
      <c r="R902" s="102" t="str">
        <f t="shared" si="13"/>
        <v>x2</v>
      </c>
      <c r="S902" s="53"/>
      <c r="T902" s="40"/>
      <c r="U902" s="139" t="str">
        <f>IF(AND($R902="x1",$K902=Basisblatt!$A$85),VLOOKUP('EMob_Segmente 3.2.5_3.2.6'!$F902,Basisblatt!$A$2:$B$5,2,FALSE),"")</f>
        <v/>
      </c>
    </row>
    <row r="903" spans="1:21" ht="15.75" thickBot="1" x14ac:dyDescent="0.3">
      <c r="A903" s="121" t="str">
        <f>IF($R903="x2","",IF($R903="x1",IF(OR($K903=Basisblatt!$A$84,$P903="ja"),"ja","nein"),"N/A"))</f>
        <v/>
      </c>
      <c r="B903" s="40"/>
      <c r="C903" s="84"/>
      <c r="D903" s="85"/>
      <c r="E903" s="85"/>
      <c r="F903" s="85"/>
      <c r="G903" s="85"/>
      <c r="H903" s="85"/>
      <c r="I903" s="92"/>
      <c r="J903" s="40"/>
      <c r="K903" s="49" t="s">
        <v>86</v>
      </c>
      <c r="L903" s="81"/>
      <c r="M903" s="81"/>
      <c r="N903" s="83"/>
      <c r="O903" s="40"/>
      <c r="P903" s="106" t="str">
        <f>IF(AND($R903="x1",$K903=Basisblatt!$A$85),IF(OR($L903=Basisblatt!$A$38,AND('Modernisierung 3.2.4'!$M903&lt;&gt;"",'Modernisierung 3.2.4'!$M903&lt;='Modernisierung 3.2.4'!$U903),'Modernisierung 3.2.4'!$N903=Basisblatt!$A931)=TRUE,"ja","nein"),"")</f>
        <v/>
      </c>
      <c r="Q903" s="157"/>
      <c r="R903" s="102" t="str">
        <f t="shared" si="13"/>
        <v>x2</v>
      </c>
      <c r="S903" s="53"/>
      <c r="T903" s="40"/>
      <c r="U903" s="139" t="str">
        <f>IF(AND($R903="x1",$K903=Basisblatt!$A$85),VLOOKUP('EMob_Segmente 3.2.5_3.2.6'!$F903,Basisblatt!$A$2:$B$5,2,FALSE),"")</f>
        <v/>
      </c>
    </row>
    <row r="904" spans="1:21" ht="15.75" thickBot="1" x14ac:dyDescent="0.3">
      <c r="A904" s="121" t="str">
        <f>IF($R904="x2","",IF($R904="x1",IF(OR($K904=Basisblatt!$A$84,$P904="ja"),"ja","nein"),"N/A"))</f>
        <v/>
      </c>
      <c r="B904" s="40"/>
      <c r="C904" s="84"/>
      <c r="D904" s="85"/>
      <c r="E904" s="85"/>
      <c r="F904" s="85"/>
      <c r="G904" s="85"/>
      <c r="H904" s="85"/>
      <c r="I904" s="92"/>
      <c r="J904" s="40"/>
      <c r="K904" s="49" t="s">
        <v>86</v>
      </c>
      <c r="L904" s="81"/>
      <c r="M904" s="81"/>
      <c r="N904" s="83"/>
      <c r="O904" s="40"/>
      <c r="P904" s="106" t="str">
        <f>IF(AND($R904="x1",$K904=Basisblatt!$A$85),IF(OR($L904=Basisblatt!$A$38,AND('Modernisierung 3.2.4'!$M904&lt;&gt;"",'Modernisierung 3.2.4'!$M904&lt;='Modernisierung 3.2.4'!$U904),'Modernisierung 3.2.4'!$N904=Basisblatt!$A932)=TRUE,"ja","nein"),"")</f>
        <v/>
      </c>
      <c r="Q904" s="157"/>
      <c r="R904" s="102" t="str">
        <f t="shared" si="13"/>
        <v>x2</v>
      </c>
      <c r="S904" s="53"/>
      <c r="T904" s="40"/>
      <c r="U904" s="139" t="str">
        <f>IF(AND($R904="x1",$K904=Basisblatt!$A$85),VLOOKUP('EMob_Segmente 3.2.5_3.2.6'!$F904,Basisblatt!$A$2:$B$5,2,FALSE),"")</f>
        <v/>
      </c>
    </row>
    <row r="905" spans="1:21" ht="15.75" thickBot="1" x14ac:dyDescent="0.3">
      <c r="A905" s="121" t="str">
        <f>IF($R905="x2","",IF($R905="x1",IF(OR($K905=Basisblatt!$A$84,$P905="ja"),"ja","nein"),"N/A"))</f>
        <v/>
      </c>
      <c r="B905" s="40"/>
      <c r="C905" s="84"/>
      <c r="D905" s="85"/>
      <c r="E905" s="85"/>
      <c r="F905" s="85"/>
      <c r="G905" s="85"/>
      <c r="H905" s="85"/>
      <c r="I905" s="92"/>
      <c r="J905" s="40"/>
      <c r="K905" s="49" t="s">
        <v>86</v>
      </c>
      <c r="L905" s="81"/>
      <c r="M905" s="81"/>
      <c r="N905" s="83"/>
      <c r="O905" s="40"/>
      <c r="P905" s="106" t="str">
        <f>IF(AND($R905="x1",$K905=Basisblatt!$A$85),IF(OR($L905=Basisblatt!$A$38,AND('Modernisierung 3.2.4'!$M905&lt;&gt;"",'Modernisierung 3.2.4'!$M905&lt;='Modernisierung 3.2.4'!$U905),'Modernisierung 3.2.4'!$N905=Basisblatt!$A933)=TRUE,"ja","nein"),"")</f>
        <v/>
      </c>
      <c r="Q905" s="157"/>
      <c r="R905" s="102" t="str">
        <f t="shared" si="13"/>
        <v>x2</v>
      </c>
      <c r="S905" s="53"/>
      <c r="T905" s="40"/>
      <c r="U905" s="139" t="str">
        <f>IF(AND($R905="x1",$K905=Basisblatt!$A$85),VLOOKUP('EMob_Segmente 3.2.5_3.2.6'!$F905,Basisblatt!$A$2:$B$5,2,FALSE),"")</f>
        <v/>
      </c>
    </row>
    <row r="906" spans="1:21" ht="15.75" thickBot="1" x14ac:dyDescent="0.3">
      <c r="A906" s="121" t="str">
        <f>IF($R906="x2","",IF($R906="x1",IF(OR($K906=Basisblatt!$A$84,$P906="ja"),"ja","nein"),"N/A"))</f>
        <v/>
      </c>
      <c r="B906" s="40"/>
      <c r="C906" s="84"/>
      <c r="D906" s="85"/>
      <c r="E906" s="85"/>
      <c r="F906" s="85"/>
      <c r="G906" s="85"/>
      <c r="H906" s="85"/>
      <c r="I906" s="92"/>
      <c r="J906" s="40"/>
      <c r="K906" s="49" t="s">
        <v>86</v>
      </c>
      <c r="L906" s="81"/>
      <c r="M906" s="81"/>
      <c r="N906" s="83"/>
      <c r="O906" s="40"/>
      <c r="P906" s="106" t="str">
        <f>IF(AND($R906="x1",$K906=Basisblatt!$A$85),IF(OR($L906=Basisblatt!$A$38,AND('Modernisierung 3.2.4'!$M906&lt;&gt;"",'Modernisierung 3.2.4'!$M906&lt;='Modernisierung 3.2.4'!$U906),'Modernisierung 3.2.4'!$N906=Basisblatt!$A934)=TRUE,"ja","nein"),"")</f>
        <v/>
      </c>
      <c r="Q906" s="157"/>
      <c r="R906" s="102" t="str">
        <f t="shared" si="13"/>
        <v>x2</v>
      </c>
      <c r="S906" s="53"/>
      <c r="T906" s="40"/>
      <c r="U906" s="139" t="str">
        <f>IF(AND($R906="x1",$K906=Basisblatt!$A$85),VLOOKUP('EMob_Segmente 3.2.5_3.2.6'!$F906,Basisblatt!$A$2:$B$5,2,FALSE),"")</f>
        <v/>
      </c>
    </row>
    <row r="907" spans="1:21" ht="15.75" thickBot="1" x14ac:dyDescent="0.3">
      <c r="A907" s="121" t="str">
        <f>IF($R907="x2","",IF($R907="x1",IF(OR($K907=Basisblatt!$A$84,$P907="ja"),"ja","nein"),"N/A"))</f>
        <v/>
      </c>
      <c r="B907" s="40"/>
      <c r="C907" s="84"/>
      <c r="D907" s="85"/>
      <c r="E907" s="85"/>
      <c r="F907" s="85"/>
      <c r="G907" s="85"/>
      <c r="H907" s="85"/>
      <c r="I907" s="92"/>
      <c r="J907" s="40"/>
      <c r="K907" s="49" t="s">
        <v>86</v>
      </c>
      <c r="L907" s="81"/>
      <c r="M907" s="81"/>
      <c r="N907" s="83"/>
      <c r="O907" s="40"/>
      <c r="P907" s="106" t="str">
        <f>IF(AND($R907="x1",$K907=Basisblatt!$A$85),IF(OR($L907=Basisblatt!$A$38,AND('Modernisierung 3.2.4'!$M907&lt;&gt;"",'Modernisierung 3.2.4'!$M907&lt;='Modernisierung 3.2.4'!$U907),'Modernisierung 3.2.4'!$N907=Basisblatt!$A935)=TRUE,"ja","nein"),"")</f>
        <v/>
      </c>
      <c r="Q907" s="157"/>
      <c r="R907" s="102" t="str">
        <f t="shared" si="13"/>
        <v>x2</v>
      </c>
      <c r="S907" s="53"/>
      <c r="T907" s="40"/>
      <c r="U907" s="139" t="str">
        <f>IF(AND($R907="x1",$K907=Basisblatt!$A$85),VLOOKUP('EMob_Segmente 3.2.5_3.2.6'!$F907,Basisblatt!$A$2:$B$5,2,FALSE),"")</f>
        <v/>
      </c>
    </row>
    <row r="908" spans="1:21" ht="15.75" thickBot="1" x14ac:dyDescent="0.3">
      <c r="A908" s="121" t="str">
        <f>IF($R908="x2","",IF($R908="x1",IF(OR($K908=Basisblatt!$A$84,$P908="ja"),"ja","nein"),"N/A"))</f>
        <v/>
      </c>
      <c r="B908" s="40"/>
      <c r="C908" s="84"/>
      <c r="D908" s="85"/>
      <c r="E908" s="85"/>
      <c r="F908" s="85"/>
      <c r="G908" s="85"/>
      <c r="H908" s="85"/>
      <c r="I908" s="92"/>
      <c r="J908" s="40"/>
      <c r="K908" s="49" t="s">
        <v>86</v>
      </c>
      <c r="L908" s="81"/>
      <c r="M908" s="81"/>
      <c r="N908" s="83"/>
      <c r="O908" s="40"/>
      <c r="P908" s="106" t="str">
        <f>IF(AND($R908="x1",$K908=Basisblatt!$A$85),IF(OR($L908=Basisblatt!$A$38,AND('Modernisierung 3.2.4'!$M908&lt;&gt;"",'Modernisierung 3.2.4'!$M908&lt;='Modernisierung 3.2.4'!$U908),'Modernisierung 3.2.4'!$N908=Basisblatt!$A936)=TRUE,"ja","nein"),"")</f>
        <v/>
      </c>
      <c r="Q908" s="157"/>
      <c r="R908" s="102" t="str">
        <f t="shared" si="13"/>
        <v>x2</v>
      </c>
      <c r="S908" s="53"/>
      <c r="T908" s="40"/>
      <c r="U908" s="139" t="str">
        <f>IF(AND($R908="x1",$K908=Basisblatt!$A$85),VLOOKUP('EMob_Segmente 3.2.5_3.2.6'!$F908,Basisblatt!$A$2:$B$5,2,FALSE),"")</f>
        <v/>
      </c>
    </row>
    <row r="909" spans="1:21" ht="15.75" thickBot="1" x14ac:dyDescent="0.3">
      <c r="A909" s="121" t="str">
        <f>IF($R909="x2","",IF($R909="x1",IF(OR($K909=Basisblatt!$A$84,$P909="ja"),"ja","nein"),"N/A"))</f>
        <v/>
      </c>
      <c r="B909" s="40"/>
      <c r="C909" s="84"/>
      <c r="D909" s="85"/>
      <c r="E909" s="85"/>
      <c r="F909" s="85"/>
      <c r="G909" s="85"/>
      <c r="H909" s="85"/>
      <c r="I909" s="92"/>
      <c r="J909" s="40"/>
      <c r="K909" s="49" t="s">
        <v>86</v>
      </c>
      <c r="L909" s="81"/>
      <c r="M909" s="81"/>
      <c r="N909" s="83"/>
      <c r="O909" s="40"/>
      <c r="P909" s="106" t="str">
        <f>IF(AND($R909="x1",$K909=Basisblatt!$A$85),IF(OR($L909=Basisblatt!$A$38,AND('Modernisierung 3.2.4'!$M909&lt;&gt;"",'Modernisierung 3.2.4'!$M909&lt;='Modernisierung 3.2.4'!$U909),'Modernisierung 3.2.4'!$N909=Basisblatt!$A937)=TRUE,"ja","nein"),"")</f>
        <v/>
      </c>
      <c r="Q909" s="157"/>
      <c r="R909" s="102" t="str">
        <f t="shared" si="13"/>
        <v>x2</v>
      </c>
      <c r="S909" s="53"/>
      <c r="T909" s="40"/>
      <c r="U909" s="139" t="str">
        <f>IF(AND($R909="x1",$K909=Basisblatt!$A$85),VLOOKUP('EMob_Segmente 3.2.5_3.2.6'!$F909,Basisblatt!$A$2:$B$5,2,FALSE),"")</f>
        <v/>
      </c>
    </row>
    <row r="910" spans="1:21" ht="15.75" thickBot="1" x14ac:dyDescent="0.3">
      <c r="A910" s="121" t="str">
        <f>IF($R910="x2","",IF($R910="x1",IF(OR($K910=Basisblatt!$A$84,$P910="ja"),"ja","nein"),"N/A"))</f>
        <v/>
      </c>
      <c r="B910" s="40"/>
      <c r="C910" s="84"/>
      <c r="D910" s="85"/>
      <c r="E910" s="85"/>
      <c r="F910" s="85"/>
      <c r="G910" s="85"/>
      <c r="H910" s="85"/>
      <c r="I910" s="92"/>
      <c r="J910" s="40"/>
      <c r="K910" s="49" t="s">
        <v>86</v>
      </c>
      <c r="L910" s="81"/>
      <c r="M910" s="81"/>
      <c r="N910" s="83"/>
      <c r="O910" s="40"/>
      <c r="P910" s="106" t="str">
        <f>IF(AND($R910="x1",$K910=Basisblatt!$A$85),IF(OR($L910=Basisblatt!$A$38,AND('Modernisierung 3.2.4'!$M910&lt;&gt;"",'Modernisierung 3.2.4'!$M910&lt;='Modernisierung 3.2.4'!$U910),'Modernisierung 3.2.4'!$N910=Basisblatt!$A938)=TRUE,"ja","nein"),"")</f>
        <v/>
      </c>
      <c r="Q910" s="157"/>
      <c r="R910" s="102" t="str">
        <f t="shared" si="13"/>
        <v>x2</v>
      </c>
      <c r="S910" s="53"/>
      <c r="T910" s="40"/>
      <c r="U910" s="139" t="str">
        <f>IF(AND($R910="x1",$K910=Basisblatt!$A$85),VLOOKUP('EMob_Segmente 3.2.5_3.2.6'!$F910,Basisblatt!$A$2:$B$5,2,FALSE),"")</f>
        <v/>
      </c>
    </row>
    <row r="911" spans="1:21" ht="15.75" thickBot="1" x14ac:dyDescent="0.3">
      <c r="A911" s="121" t="str">
        <f>IF($R911="x2","",IF($R911="x1",IF(OR($K911=Basisblatt!$A$84,$P911="ja"),"ja","nein"),"N/A"))</f>
        <v/>
      </c>
      <c r="B911" s="40"/>
      <c r="C911" s="84"/>
      <c r="D911" s="85"/>
      <c r="E911" s="85"/>
      <c r="F911" s="85"/>
      <c r="G911" s="85"/>
      <c r="H911" s="85"/>
      <c r="I911" s="92"/>
      <c r="J911" s="40"/>
      <c r="K911" s="49" t="s">
        <v>86</v>
      </c>
      <c r="L911" s="81"/>
      <c r="M911" s="81"/>
      <c r="N911" s="83"/>
      <c r="O911" s="40"/>
      <c r="P911" s="106" t="str">
        <f>IF(AND($R911="x1",$K911=Basisblatt!$A$85),IF(OR($L911=Basisblatt!$A$38,AND('Modernisierung 3.2.4'!$M911&lt;&gt;"",'Modernisierung 3.2.4'!$M911&lt;='Modernisierung 3.2.4'!$U911),'Modernisierung 3.2.4'!$N911=Basisblatt!$A939)=TRUE,"ja","nein"),"")</f>
        <v/>
      </c>
      <c r="Q911" s="157"/>
      <c r="R911" s="102" t="str">
        <f t="shared" si="13"/>
        <v>x2</v>
      </c>
      <c r="S911" s="53"/>
      <c r="T911" s="40"/>
      <c r="U911" s="139" t="str">
        <f>IF(AND($R911="x1",$K911=Basisblatt!$A$85),VLOOKUP('EMob_Segmente 3.2.5_3.2.6'!$F911,Basisblatt!$A$2:$B$5,2,FALSE),"")</f>
        <v/>
      </c>
    </row>
    <row r="912" spans="1:21" ht="15.75" thickBot="1" x14ac:dyDescent="0.3">
      <c r="A912" s="121" t="str">
        <f>IF($R912="x2","",IF($R912="x1",IF(OR($K912=Basisblatt!$A$84,$P912="ja"),"ja","nein"),"N/A"))</f>
        <v/>
      </c>
      <c r="B912" s="40"/>
      <c r="C912" s="84"/>
      <c r="D912" s="85"/>
      <c r="E912" s="85"/>
      <c r="F912" s="85"/>
      <c r="G912" s="85"/>
      <c r="H912" s="85"/>
      <c r="I912" s="92"/>
      <c r="J912" s="40"/>
      <c r="K912" s="49" t="s">
        <v>86</v>
      </c>
      <c r="L912" s="81"/>
      <c r="M912" s="81"/>
      <c r="N912" s="83"/>
      <c r="O912" s="40"/>
      <c r="P912" s="106" t="str">
        <f>IF(AND($R912="x1",$K912=Basisblatt!$A$85),IF(OR($L912=Basisblatt!$A$38,AND('Modernisierung 3.2.4'!$M912&lt;&gt;"",'Modernisierung 3.2.4'!$M912&lt;='Modernisierung 3.2.4'!$U912),'Modernisierung 3.2.4'!$N912=Basisblatt!$A940)=TRUE,"ja","nein"),"")</f>
        <v/>
      </c>
      <c r="Q912" s="157"/>
      <c r="R912" s="102" t="str">
        <f t="shared" si="13"/>
        <v>x2</v>
      </c>
      <c r="S912" s="53"/>
      <c r="T912" s="40"/>
      <c r="U912" s="139" t="str">
        <f>IF(AND($R912="x1",$K912=Basisblatt!$A$85),VLOOKUP('EMob_Segmente 3.2.5_3.2.6'!$F912,Basisblatt!$A$2:$B$5,2,FALSE),"")</f>
        <v/>
      </c>
    </row>
    <row r="913" spans="1:21" ht="15.75" thickBot="1" x14ac:dyDescent="0.3">
      <c r="A913" s="121" t="str">
        <f>IF($R913="x2","",IF($R913="x1",IF(OR($K913=Basisblatt!$A$84,$P913="ja"),"ja","nein"),"N/A"))</f>
        <v/>
      </c>
      <c r="B913" s="40"/>
      <c r="C913" s="84"/>
      <c r="D913" s="85"/>
      <c r="E913" s="85"/>
      <c r="F913" s="85"/>
      <c r="G913" s="85"/>
      <c r="H913" s="85"/>
      <c r="I913" s="92"/>
      <c r="J913" s="40"/>
      <c r="K913" s="49" t="s">
        <v>86</v>
      </c>
      <c r="L913" s="81"/>
      <c r="M913" s="81"/>
      <c r="N913" s="83"/>
      <c r="O913" s="40"/>
      <c r="P913" s="106" t="str">
        <f>IF(AND($R913="x1",$K913=Basisblatt!$A$85),IF(OR($L913=Basisblatt!$A$38,AND('Modernisierung 3.2.4'!$M913&lt;&gt;"",'Modernisierung 3.2.4'!$M913&lt;='Modernisierung 3.2.4'!$U913),'Modernisierung 3.2.4'!$N913=Basisblatt!$A941)=TRUE,"ja","nein"),"")</f>
        <v/>
      </c>
      <c r="Q913" s="157"/>
      <c r="R913" s="102" t="str">
        <f t="shared" ref="R913:R976" si="14">IF(COUNTA($C913:$I913)=7,"x1",IF(COUNTA($C913:$I913)=0,"x2","o"))</f>
        <v>x2</v>
      </c>
      <c r="S913" s="53"/>
      <c r="T913" s="40"/>
      <c r="U913" s="139" t="str">
        <f>IF(AND($R913="x1",$K913=Basisblatt!$A$85),VLOOKUP('EMob_Segmente 3.2.5_3.2.6'!$F913,Basisblatt!$A$2:$B$5,2,FALSE),"")</f>
        <v/>
      </c>
    </row>
    <row r="914" spans="1:21" ht="15.75" thickBot="1" x14ac:dyDescent="0.3">
      <c r="A914" s="121" t="str">
        <f>IF($R914="x2","",IF($R914="x1",IF(OR($K914=Basisblatt!$A$84,$P914="ja"),"ja","nein"),"N/A"))</f>
        <v/>
      </c>
      <c r="B914" s="40"/>
      <c r="C914" s="84"/>
      <c r="D914" s="85"/>
      <c r="E914" s="85"/>
      <c r="F914" s="85"/>
      <c r="G914" s="85"/>
      <c r="H914" s="85"/>
      <c r="I914" s="92"/>
      <c r="J914" s="40"/>
      <c r="K914" s="49" t="s">
        <v>86</v>
      </c>
      <c r="L914" s="81"/>
      <c r="M914" s="81"/>
      <c r="N914" s="83"/>
      <c r="O914" s="40"/>
      <c r="P914" s="106" t="str">
        <f>IF(AND($R914="x1",$K914=Basisblatt!$A$85),IF(OR($L914=Basisblatt!$A$38,AND('Modernisierung 3.2.4'!$M914&lt;&gt;"",'Modernisierung 3.2.4'!$M914&lt;='Modernisierung 3.2.4'!$U914),'Modernisierung 3.2.4'!$N914=Basisblatt!$A942)=TRUE,"ja","nein"),"")</f>
        <v/>
      </c>
      <c r="Q914" s="157"/>
      <c r="R914" s="102" t="str">
        <f t="shared" si="14"/>
        <v>x2</v>
      </c>
      <c r="S914" s="53"/>
      <c r="T914" s="40"/>
      <c r="U914" s="139" t="str">
        <f>IF(AND($R914="x1",$K914=Basisblatt!$A$85),VLOOKUP('EMob_Segmente 3.2.5_3.2.6'!$F914,Basisblatt!$A$2:$B$5,2,FALSE),"")</f>
        <v/>
      </c>
    </row>
    <row r="915" spans="1:21" ht="15.75" thickBot="1" x14ac:dyDescent="0.3">
      <c r="A915" s="121" t="str">
        <f>IF($R915="x2","",IF($R915="x1",IF(OR($K915=Basisblatt!$A$84,$P915="ja"),"ja","nein"),"N/A"))</f>
        <v/>
      </c>
      <c r="B915" s="40"/>
      <c r="C915" s="84"/>
      <c r="D915" s="85"/>
      <c r="E915" s="85"/>
      <c r="F915" s="85"/>
      <c r="G915" s="85"/>
      <c r="H915" s="85"/>
      <c r="I915" s="92"/>
      <c r="J915" s="40"/>
      <c r="K915" s="49" t="s">
        <v>86</v>
      </c>
      <c r="L915" s="81"/>
      <c r="M915" s="81"/>
      <c r="N915" s="83"/>
      <c r="O915" s="40"/>
      <c r="P915" s="106" t="str">
        <f>IF(AND($R915="x1",$K915=Basisblatt!$A$85),IF(OR($L915=Basisblatt!$A$38,AND('Modernisierung 3.2.4'!$M915&lt;&gt;"",'Modernisierung 3.2.4'!$M915&lt;='Modernisierung 3.2.4'!$U915),'Modernisierung 3.2.4'!$N915=Basisblatt!$A943)=TRUE,"ja","nein"),"")</f>
        <v/>
      </c>
      <c r="Q915" s="157"/>
      <c r="R915" s="102" t="str">
        <f t="shared" si="14"/>
        <v>x2</v>
      </c>
      <c r="S915" s="53"/>
      <c r="T915" s="40"/>
      <c r="U915" s="139" t="str">
        <f>IF(AND($R915="x1",$K915=Basisblatt!$A$85),VLOOKUP('EMob_Segmente 3.2.5_3.2.6'!$F915,Basisblatt!$A$2:$B$5,2,FALSE),"")</f>
        <v/>
      </c>
    </row>
    <row r="916" spans="1:21" ht="15.75" thickBot="1" x14ac:dyDescent="0.3">
      <c r="A916" s="121" t="str">
        <f>IF($R916="x2","",IF($R916="x1",IF(OR($K916=Basisblatt!$A$84,$P916="ja"),"ja","nein"),"N/A"))</f>
        <v/>
      </c>
      <c r="B916" s="40"/>
      <c r="C916" s="84"/>
      <c r="D916" s="85"/>
      <c r="E916" s="85"/>
      <c r="F916" s="85"/>
      <c r="G916" s="85"/>
      <c r="H916" s="85"/>
      <c r="I916" s="92"/>
      <c r="J916" s="40"/>
      <c r="K916" s="49" t="s">
        <v>86</v>
      </c>
      <c r="L916" s="81"/>
      <c r="M916" s="81"/>
      <c r="N916" s="83"/>
      <c r="O916" s="40"/>
      <c r="P916" s="106" t="str">
        <f>IF(AND($R916="x1",$K916=Basisblatt!$A$85),IF(OR($L916=Basisblatt!$A$38,AND('Modernisierung 3.2.4'!$M916&lt;&gt;"",'Modernisierung 3.2.4'!$M916&lt;='Modernisierung 3.2.4'!$U916),'Modernisierung 3.2.4'!$N916=Basisblatt!$A944)=TRUE,"ja","nein"),"")</f>
        <v/>
      </c>
      <c r="Q916" s="157"/>
      <c r="R916" s="102" t="str">
        <f t="shared" si="14"/>
        <v>x2</v>
      </c>
      <c r="S916" s="53"/>
      <c r="T916" s="40"/>
      <c r="U916" s="139" t="str">
        <f>IF(AND($R916="x1",$K916=Basisblatt!$A$85),VLOOKUP('EMob_Segmente 3.2.5_3.2.6'!$F916,Basisblatt!$A$2:$B$5,2,FALSE),"")</f>
        <v/>
      </c>
    </row>
    <row r="917" spans="1:21" ht="15.75" thickBot="1" x14ac:dyDescent="0.3">
      <c r="A917" s="121" t="str">
        <f>IF($R917="x2","",IF($R917="x1",IF(OR($K917=Basisblatt!$A$84,$P917="ja"),"ja","nein"),"N/A"))</f>
        <v/>
      </c>
      <c r="B917" s="40"/>
      <c r="C917" s="84"/>
      <c r="D917" s="85"/>
      <c r="E917" s="85"/>
      <c r="F917" s="85"/>
      <c r="G917" s="85"/>
      <c r="H917" s="85"/>
      <c r="I917" s="92"/>
      <c r="J917" s="40"/>
      <c r="K917" s="49" t="s">
        <v>86</v>
      </c>
      <c r="L917" s="81"/>
      <c r="M917" s="81"/>
      <c r="N917" s="83"/>
      <c r="O917" s="40"/>
      <c r="P917" s="106" t="str">
        <f>IF(AND($R917="x1",$K917=Basisblatt!$A$85),IF(OR($L917=Basisblatt!$A$38,AND('Modernisierung 3.2.4'!$M917&lt;&gt;"",'Modernisierung 3.2.4'!$M917&lt;='Modernisierung 3.2.4'!$U917),'Modernisierung 3.2.4'!$N917=Basisblatt!$A945)=TRUE,"ja","nein"),"")</f>
        <v/>
      </c>
      <c r="Q917" s="157"/>
      <c r="R917" s="102" t="str">
        <f t="shared" si="14"/>
        <v>x2</v>
      </c>
      <c r="S917" s="53"/>
      <c r="T917" s="40"/>
      <c r="U917" s="139" t="str">
        <f>IF(AND($R917="x1",$K917=Basisblatt!$A$85),VLOOKUP('EMob_Segmente 3.2.5_3.2.6'!$F917,Basisblatt!$A$2:$B$5,2,FALSE),"")</f>
        <v/>
      </c>
    </row>
    <row r="918" spans="1:21" ht="15.75" thickBot="1" x14ac:dyDescent="0.3">
      <c r="A918" s="121" t="str">
        <f>IF($R918="x2","",IF($R918="x1",IF(OR($K918=Basisblatt!$A$84,$P918="ja"),"ja","nein"),"N/A"))</f>
        <v/>
      </c>
      <c r="B918" s="40"/>
      <c r="C918" s="84"/>
      <c r="D918" s="85"/>
      <c r="E918" s="85"/>
      <c r="F918" s="85"/>
      <c r="G918" s="85"/>
      <c r="H918" s="85"/>
      <c r="I918" s="92"/>
      <c r="J918" s="40"/>
      <c r="K918" s="49" t="s">
        <v>86</v>
      </c>
      <c r="L918" s="81"/>
      <c r="M918" s="81"/>
      <c r="N918" s="83"/>
      <c r="O918" s="40"/>
      <c r="P918" s="106" t="str">
        <f>IF(AND($R918="x1",$K918=Basisblatt!$A$85),IF(OR($L918=Basisblatt!$A$38,AND('Modernisierung 3.2.4'!$M918&lt;&gt;"",'Modernisierung 3.2.4'!$M918&lt;='Modernisierung 3.2.4'!$U918),'Modernisierung 3.2.4'!$N918=Basisblatt!$A946)=TRUE,"ja","nein"),"")</f>
        <v/>
      </c>
      <c r="Q918" s="157"/>
      <c r="R918" s="102" t="str">
        <f t="shared" si="14"/>
        <v>x2</v>
      </c>
      <c r="S918" s="53"/>
      <c r="T918" s="40"/>
      <c r="U918" s="139" t="str">
        <f>IF(AND($R918="x1",$K918=Basisblatt!$A$85),VLOOKUP('EMob_Segmente 3.2.5_3.2.6'!$F918,Basisblatt!$A$2:$B$5,2,FALSE),"")</f>
        <v/>
      </c>
    </row>
    <row r="919" spans="1:21" ht="15.75" thickBot="1" x14ac:dyDescent="0.3">
      <c r="A919" s="121" t="str">
        <f>IF($R919="x2","",IF($R919="x1",IF(OR($K919=Basisblatt!$A$84,$P919="ja"),"ja","nein"),"N/A"))</f>
        <v/>
      </c>
      <c r="B919" s="40"/>
      <c r="C919" s="84"/>
      <c r="D919" s="85"/>
      <c r="E919" s="85"/>
      <c r="F919" s="85"/>
      <c r="G919" s="85"/>
      <c r="H919" s="85"/>
      <c r="I919" s="92"/>
      <c r="J919" s="40"/>
      <c r="K919" s="49" t="s">
        <v>86</v>
      </c>
      <c r="L919" s="81"/>
      <c r="M919" s="81"/>
      <c r="N919" s="83"/>
      <c r="O919" s="40"/>
      <c r="P919" s="106" t="str">
        <f>IF(AND($R919="x1",$K919=Basisblatt!$A$85),IF(OR($L919=Basisblatt!$A$38,AND('Modernisierung 3.2.4'!$M919&lt;&gt;"",'Modernisierung 3.2.4'!$M919&lt;='Modernisierung 3.2.4'!$U919),'Modernisierung 3.2.4'!$N919=Basisblatt!$A947)=TRUE,"ja","nein"),"")</f>
        <v/>
      </c>
      <c r="Q919" s="157"/>
      <c r="R919" s="102" t="str">
        <f t="shared" si="14"/>
        <v>x2</v>
      </c>
      <c r="S919" s="53"/>
      <c r="T919" s="40"/>
      <c r="U919" s="139" t="str">
        <f>IF(AND($R919="x1",$K919=Basisblatt!$A$85),VLOOKUP('EMob_Segmente 3.2.5_3.2.6'!$F919,Basisblatt!$A$2:$B$5,2,FALSE),"")</f>
        <v/>
      </c>
    </row>
    <row r="920" spans="1:21" ht="15.75" thickBot="1" x14ac:dyDescent="0.3">
      <c r="A920" s="121" t="str">
        <f>IF($R920="x2","",IF($R920="x1",IF(OR($K920=Basisblatt!$A$84,$P920="ja"),"ja","nein"),"N/A"))</f>
        <v/>
      </c>
      <c r="B920" s="40"/>
      <c r="C920" s="84"/>
      <c r="D920" s="85"/>
      <c r="E920" s="85"/>
      <c r="F920" s="85"/>
      <c r="G920" s="85"/>
      <c r="H920" s="85"/>
      <c r="I920" s="92"/>
      <c r="J920" s="40"/>
      <c r="K920" s="49" t="s">
        <v>86</v>
      </c>
      <c r="L920" s="81"/>
      <c r="M920" s="81"/>
      <c r="N920" s="83"/>
      <c r="O920" s="40"/>
      <c r="P920" s="106" t="str">
        <f>IF(AND($R920="x1",$K920=Basisblatt!$A$85),IF(OR($L920=Basisblatt!$A$38,AND('Modernisierung 3.2.4'!$M920&lt;&gt;"",'Modernisierung 3.2.4'!$M920&lt;='Modernisierung 3.2.4'!$U920),'Modernisierung 3.2.4'!$N920=Basisblatt!$A948)=TRUE,"ja","nein"),"")</f>
        <v/>
      </c>
      <c r="Q920" s="157"/>
      <c r="R920" s="102" t="str">
        <f t="shared" si="14"/>
        <v>x2</v>
      </c>
      <c r="S920" s="53"/>
      <c r="T920" s="40"/>
      <c r="U920" s="139" t="str">
        <f>IF(AND($R920="x1",$K920=Basisblatt!$A$85),VLOOKUP('EMob_Segmente 3.2.5_3.2.6'!$F920,Basisblatt!$A$2:$B$5,2,FALSE),"")</f>
        <v/>
      </c>
    </row>
    <row r="921" spans="1:21" ht="15.75" thickBot="1" x14ac:dyDescent="0.3">
      <c r="A921" s="121" t="str">
        <f>IF($R921="x2","",IF($R921="x1",IF(OR($K921=Basisblatt!$A$84,$P921="ja"),"ja","nein"),"N/A"))</f>
        <v/>
      </c>
      <c r="B921" s="40"/>
      <c r="C921" s="84"/>
      <c r="D921" s="85"/>
      <c r="E921" s="85"/>
      <c r="F921" s="85"/>
      <c r="G921" s="85"/>
      <c r="H921" s="85"/>
      <c r="I921" s="92"/>
      <c r="J921" s="40"/>
      <c r="K921" s="49" t="s">
        <v>86</v>
      </c>
      <c r="L921" s="81"/>
      <c r="M921" s="81"/>
      <c r="N921" s="83"/>
      <c r="O921" s="40"/>
      <c r="P921" s="106" t="str">
        <f>IF(AND($R921="x1",$K921=Basisblatt!$A$85),IF(OR($L921=Basisblatt!$A$38,AND('Modernisierung 3.2.4'!$M921&lt;&gt;"",'Modernisierung 3.2.4'!$M921&lt;='Modernisierung 3.2.4'!$U921),'Modernisierung 3.2.4'!$N921=Basisblatt!$A949)=TRUE,"ja","nein"),"")</f>
        <v/>
      </c>
      <c r="Q921" s="157"/>
      <c r="R921" s="102" t="str">
        <f t="shared" si="14"/>
        <v>x2</v>
      </c>
      <c r="S921" s="53"/>
      <c r="T921" s="40"/>
      <c r="U921" s="139" t="str">
        <f>IF(AND($R921="x1",$K921=Basisblatt!$A$85),VLOOKUP('EMob_Segmente 3.2.5_3.2.6'!$F921,Basisblatt!$A$2:$B$5,2,FALSE),"")</f>
        <v/>
      </c>
    </row>
    <row r="922" spans="1:21" ht="15.75" thickBot="1" x14ac:dyDescent="0.3">
      <c r="A922" s="121" t="str">
        <f>IF($R922="x2","",IF($R922="x1",IF(OR($K922=Basisblatt!$A$84,$P922="ja"),"ja","nein"),"N/A"))</f>
        <v/>
      </c>
      <c r="B922" s="40"/>
      <c r="C922" s="84"/>
      <c r="D922" s="85"/>
      <c r="E922" s="85"/>
      <c r="F922" s="85"/>
      <c r="G922" s="85"/>
      <c r="H922" s="85"/>
      <c r="I922" s="92"/>
      <c r="J922" s="40"/>
      <c r="K922" s="49" t="s">
        <v>86</v>
      </c>
      <c r="L922" s="81"/>
      <c r="M922" s="81"/>
      <c r="N922" s="83"/>
      <c r="O922" s="40"/>
      <c r="P922" s="106" t="str">
        <f>IF(AND($R922="x1",$K922=Basisblatt!$A$85),IF(OR($L922=Basisblatt!$A$38,AND('Modernisierung 3.2.4'!$M922&lt;&gt;"",'Modernisierung 3.2.4'!$M922&lt;='Modernisierung 3.2.4'!$U922),'Modernisierung 3.2.4'!$N922=Basisblatt!$A950)=TRUE,"ja","nein"),"")</f>
        <v/>
      </c>
      <c r="Q922" s="157"/>
      <c r="R922" s="102" t="str">
        <f t="shared" si="14"/>
        <v>x2</v>
      </c>
      <c r="S922" s="53"/>
      <c r="T922" s="40"/>
      <c r="U922" s="139" t="str">
        <f>IF(AND($R922="x1",$K922=Basisblatt!$A$85),VLOOKUP('EMob_Segmente 3.2.5_3.2.6'!$F922,Basisblatt!$A$2:$B$5,2,FALSE),"")</f>
        <v/>
      </c>
    </row>
    <row r="923" spans="1:21" ht="15.75" thickBot="1" x14ac:dyDescent="0.3">
      <c r="A923" s="121" t="str">
        <f>IF($R923="x2","",IF($R923="x1",IF(OR($K923=Basisblatt!$A$84,$P923="ja"),"ja","nein"),"N/A"))</f>
        <v/>
      </c>
      <c r="B923" s="40"/>
      <c r="C923" s="84"/>
      <c r="D923" s="85"/>
      <c r="E923" s="85"/>
      <c r="F923" s="85"/>
      <c r="G923" s="85"/>
      <c r="H923" s="85"/>
      <c r="I923" s="92"/>
      <c r="J923" s="40"/>
      <c r="K923" s="49" t="s">
        <v>86</v>
      </c>
      <c r="L923" s="81"/>
      <c r="M923" s="81"/>
      <c r="N923" s="83"/>
      <c r="O923" s="40"/>
      <c r="P923" s="106" t="str">
        <f>IF(AND($R923="x1",$K923=Basisblatt!$A$85),IF(OR($L923=Basisblatt!$A$38,AND('Modernisierung 3.2.4'!$M923&lt;&gt;"",'Modernisierung 3.2.4'!$M923&lt;='Modernisierung 3.2.4'!$U923),'Modernisierung 3.2.4'!$N923=Basisblatt!$A951)=TRUE,"ja","nein"),"")</f>
        <v/>
      </c>
      <c r="Q923" s="157"/>
      <c r="R923" s="102" t="str">
        <f t="shared" si="14"/>
        <v>x2</v>
      </c>
      <c r="S923" s="53"/>
      <c r="T923" s="40"/>
      <c r="U923" s="139" t="str">
        <f>IF(AND($R923="x1",$K923=Basisblatt!$A$85),VLOOKUP('EMob_Segmente 3.2.5_3.2.6'!$F923,Basisblatt!$A$2:$B$5,2,FALSE),"")</f>
        <v/>
      </c>
    </row>
    <row r="924" spans="1:21" ht="15.75" thickBot="1" x14ac:dyDescent="0.3">
      <c r="A924" s="121" t="str">
        <f>IF($R924="x2","",IF($R924="x1",IF(OR($K924=Basisblatt!$A$84,$P924="ja"),"ja","nein"),"N/A"))</f>
        <v/>
      </c>
      <c r="B924" s="40"/>
      <c r="C924" s="84"/>
      <c r="D924" s="85"/>
      <c r="E924" s="85"/>
      <c r="F924" s="85"/>
      <c r="G924" s="85"/>
      <c r="H924" s="85"/>
      <c r="I924" s="92"/>
      <c r="J924" s="40"/>
      <c r="K924" s="49" t="s">
        <v>86</v>
      </c>
      <c r="L924" s="81"/>
      <c r="M924" s="81"/>
      <c r="N924" s="83"/>
      <c r="O924" s="40"/>
      <c r="P924" s="106" t="str">
        <f>IF(AND($R924="x1",$K924=Basisblatt!$A$85),IF(OR($L924=Basisblatt!$A$38,AND('Modernisierung 3.2.4'!$M924&lt;&gt;"",'Modernisierung 3.2.4'!$M924&lt;='Modernisierung 3.2.4'!$U924),'Modernisierung 3.2.4'!$N924=Basisblatt!$A952)=TRUE,"ja","nein"),"")</f>
        <v/>
      </c>
      <c r="Q924" s="157"/>
      <c r="R924" s="102" t="str">
        <f t="shared" si="14"/>
        <v>x2</v>
      </c>
      <c r="S924" s="53"/>
      <c r="T924" s="40"/>
      <c r="U924" s="139" t="str">
        <f>IF(AND($R924="x1",$K924=Basisblatt!$A$85),VLOOKUP('EMob_Segmente 3.2.5_3.2.6'!$F924,Basisblatt!$A$2:$B$5,2,FALSE),"")</f>
        <v/>
      </c>
    </row>
    <row r="925" spans="1:21" ht="15.75" thickBot="1" x14ac:dyDescent="0.3">
      <c r="A925" s="121" t="str">
        <f>IF($R925="x2","",IF($R925="x1",IF(OR($K925=Basisblatt!$A$84,$P925="ja"),"ja","nein"),"N/A"))</f>
        <v/>
      </c>
      <c r="B925" s="40"/>
      <c r="C925" s="84"/>
      <c r="D925" s="85"/>
      <c r="E925" s="85"/>
      <c r="F925" s="85"/>
      <c r="G925" s="85"/>
      <c r="H925" s="85"/>
      <c r="I925" s="92"/>
      <c r="J925" s="40"/>
      <c r="K925" s="49" t="s">
        <v>86</v>
      </c>
      <c r="L925" s="81"/>
      <c r="M925" s="81"/>
      <c r="N925" s="83"/>
      <c r="O925" s="40"/>
      <c r="P925" s="106" t="str">
        <f>IF(AND($R925="x1",$K925=Basisblatt!$A$85),IF(OR($L925=Basisblatt!$A$38,AND('Modernisierung 3.2.4'!$M925&lt;&gt;"",'Modernisierung 3.2.4'!$M925&lt;='Modernisierung 3.2.4'!$U925),'Modernisierung 3.2.4'!$N925=Basisblatt!$A953)=TRUE,"ja","nein"),"")</f>
        <v/>
      </c>
      <c r="Q925" s="157"/>
      <c r="R925" s="102" t="str">
        <f t="shared" si="14"/>
        <v>x2</v>
      </c>
      <c r="S925" s="53"/>
      <c r="T925" s="40"/>
      <c r="U925" s="139" t="str">
        <f>IF(AND($R925="x1",$K925=Basisblatt!$A$85),VLOOKUP('EMob_Segmente 3.2.5_3.2.6'!$F925,Basisblatt!$A$2:$B$5,2,FALSE),"")</f>
        <v/>
      </c>
    </row>
    <row r="926" spans="1:21" ht="15.75" thickBot="1" x14ac:dyDescent="0.3">
      <c r="A926" s="121" t="str">
        <f>IF($R926="x2","",IF($R926="x1",IF(OR($K926=Basisblatt!$A$84,$P926="ja"),"ja","nein"),"N/A"))</f>
        <v/>
      </c>
      <c r="B926" s="40"/>
      <c r="C926" s="84"/>
      <c r="D926" s="85"/>
      <c r="E926" s="85"/>
      <c r="F926" s="85"/>
      <c r="G926" s="85"/>
      <c r="H926" s="85"/>
      <c r="I926" s="92"/>
      <c r="J926" s="40"/>
      <c r="K926" s="49" t="s">
        <v>86</v>
      </c>
      <c r="L926" s="81"/>
      <c r="M926" s="81"/>
      <c r="N926" s="83"/>
      <c r="O926" s="40"/>
      <c r="P926" s="106" t="str">
        <f>IF(AND($R926="x1",$K926=Basisblatt!$A$85),IF(OR($L926=Basisblatt!$A$38,AND('Modernisierung 3.2.4'!$M926&lt;&gt;"",'Modernisierung 3.2.4'!$M926&lt;='Modernisierung 3.2.4'!$U926),'Modernisierung 3.2.4'!$N926=Basisblatt!$A954)=TRUE,"ja","nein"),"")</f>
        <v/>
      </c>
      <c r="Q926" s="157"/>
      <c r="R926" s="102" t="str">
        <f t="shared" si="14"/>
        <v>x2</v>
      </c>
      <c r="S926" s="53"/>
      <c r="T926" s="40"/>
      <c r="U926" s="139" t="str">
        <f>IF(AND($R926="x1",$K926=Basisblatt!$A$85),VLOOKUP('EMob_Segmente 3.2.5_3.2.6'!$F926,Basisblatt!$A$2:$B$5,2,FALSE),"")</f>
        <v/>
      </c>
    </row>
    <row r="927" spans="1:21" ht="15.75" thickBot="1" x14ac:dyDescent="0.3">
      <c r="A927" s="121" t="str">
        <f>IF($R927="x2","",IF($R927="x1",IF(OR($K927=Basisblatt!$A$84,$P927="ja"),"ja","nein"),"N/A"))</f>
        <v/>
      </c>
      <c r="B927" s="40"/>
      <c r="C927" s="84"/>
      <c r="D927" s="85"/>
      <c r="E927" s="85"/>
      <c r="F927" s="85"/>
      <c r="G927" s="85"/>
      <c r="H927" s="85"/>
      <c r="I927" s="92"/>
      <c r="J927" s="40"/>
      <c r="K927" s="49" t="s">
        <v>86</v>
      </c>
      <c r="L927" s="81"/>
      <c r="M927" s="81"/>
      <c r="N927" s="83"/>
      <c r="O927" s="40"/>
      <c r="P927" s="106" t="str">
        <f>IF(AND($R927="x1",$K927=Basisblatt!$A$85),IF(OR($L927=Basisblatt!$A$38,AND('Modernisierung 3.2.4'!$M927&lt;&gt;"",'Modernisierung 3.2.4'!$M927&lt;='Modernisierung 3.2.4'!$U927),'Modernisierung 3.2.4'!$N927=Basisblatt!$A955)=TRUE,"ja","nein"),"")</f>
        <v/>
      </c>
      <c r="Q927" s="157"/>
      <c r="R927" s="102" t="str">
        <f t="shared" si="14"/>
        <v>x2</v>
      </c>
      <c r="S927" s="53"/>
      <c r="T927" s="40"/>
      <c r="U927" s="139" t="str">
        <f>IF(AND($R927="x1",$K927=Basisblatt!$A$85),VLOOKUP('EMob_Segmente 3.2.5_3.2.6'!$F927,Basisblatt!$A$2:$B$5,2,FALSE),"")</f>
        <v/>
      </c>
    </row>
    <row r="928" spans="1:21" ht="15.75" thickBot="1" x14ac:dyDescent="0.3">
      <c r="A928" s="121" t="str">
        <f>IF($R928="x2","",IF($R928="x1",IF(OR($K928=Basisblatt!$A$84,$P928="ja"),"ja","nein"),"N/A"))</f>
        <v/>
      </c>
      <c r="B928" s="40"/>
      <c r="C928" s="84"/>
      <c r="D928" s="85"/>
      <c r="E928" s="85"/>
      <c r="F928" s="85"/>
      <c r="G928" s="85"/>
      <c r="H928" s="85"/>
      <c r="I928" s="92"/>
      <c r="J928" s="40"/>
      <c r="K928" s="49" t="s">
        <v>86</v>
      </c>
      <c r="L928" s="81"/>
      <c r="M928" s="81"/>
      <c r="N928" s="83"/>
      <c r="O928" s="40"/>
      <c r="P928" s="106" t="str">
        <f>IF(AND($R928="x1",$K928=Basisblatt!$A$85),IF(OR($L928=Basisblatt!$A$38,AND('Modernisierung 3.2.4'!$M928&lt;&gt;"",'Modernisierung 3.2.4'!$M928&lt;='Modernisierung 3.2.4'!$U928),'Modernisierung 3.2.4'!$N928=Basisblatt!$A956)=TRUE,"ja","nein"),"")</f>
        <v/>
      </c>
      <c r="Q928" s="157"/>
      <c r="R928" s="102" t="str">
        <f t="shared" si="14"/>
        <v>x2</v>
      </c>
      <c r="S928" s="53"/>
      <c r="T928" s="40"/>
      <c r="U928" s="139" t="str">
        <f>IF(AND($R928="x1",$K928=Basisblatt!$A$85),VLOOKUP('EMob_Segmente 3.2.5_3.2.6'!$F928,Basisblatt!$A$2:$B$5,2,FALSE),"")</f>
        <v/>
      </c>
    </row>
    <row r="929" spans="1:21" ht="15.75" thickBot="1" x14ac:dyDescent="0.3">
      <c r="A929" s="121" t="str">
        <f>IF($R929="x2","",IF($R929="x1",IF(OR($K929=Basisblatt!$A$84,$P929="ja"),"ja","nein"),"N/A"))</f>
        <v/>
      </c>
      <c r="B929" s="40"/>
      <c r="C929" s="84"/>
      <c r="D929" s="85"/>
      <c r="E929" s="85"/>
      <c r="F929" s="85"/>
      <c r="G929" s="85"/>
      <c r="H929" s="85"/>
      <c r="I929" s="92"/>
      <c r="J929" s="40"/>
      <c r="K929" s="49" t="s">
        <v>86</v>
      </c>
      <c r="L929" s="81"/>
      <c r="M929" s="81"/>
      <c r="N929" s="83"/>
      <c r="O929" s="40"/>
      <c r="P929" s="106" t="str">
        <f>IF(AND($R929="x1",$K929=Basisblatt!$A$85),IF(OR($L929=Basisblatt!$A$38,AND('Modernisierung 3.2.4'!$M929&lt;&gt;"",'Modernisierung 3.2.4'!$M929&lt;='Modernisierung 3.2.4'!$U929),'Modernisierung 3.2.4'!$N929=Basisblatt!$A957)=TRUE,"ja","nein"),"")</f>
        <v/>
      </c>
      <c r="Q929" s="157"/>
      <c r="R929" s="102" t="str">
        <f t="shared" si="14"/>
        <v>x2</v>
      </c>
      <c r="S929" s="53"/>
      <c r="T929" s="40"/>
      <c r="U929" s="139" t="str">
        <f>IF(AND($R929="x1",$K929=Basisblatt!$A$85),VLOOKUP('EMob_Segmente 3.2.5_3.2.6'!$F929,Basisblatt!$A$2:$B$5,2,FALSE),"")</f>
        <v/>
      </c>
    </row>
    <row r="930" spans="1:21" ht="15.75" thickBot="1" x14ac:dyDescent="0.3">
      <c r="A930" s="121" t="str">
        <f>IF($R930="x2","",IF($R930="x1",IF(OR($K930=Basisblatt!$A$84,$P930="ja"),"ja","nein"),"N/A"))</f>
        <v/>
      </c>
      <c r="B930" s="40"/>
      <c r="C930" s="84"/>
      <c r="D930" s="85"/>
      <c r="E930" s="85"/>
      <c r="F930" s="85"/>
      <c r="G930" s="85"/>
      <c r="H930" s="85"/>
      <c r="I930" s="92"/>
      <c r="J930" s="40"/>
      <c r="K930" s="49" t="s">
        <v>86</v>
      </c>
      <c r="L930" s="81"/>
      <c r="M930" s="81"/>
      <c r="N930" s="83"/>
      <c r="O930" s="40"/>
      <c r="P930" s="106" t="str">
        <f>IF(AND($R930="x1",$K930=Basisblatt!$A$85),IF(OR($L930=Basisblatt!$A$38,AND('Modernisierung 3.2.4'!$M930&lt;&gt;"",'Modernisierung 3.2.4'!$M930&lt;='Modernisierung 3.2.4'!$U930),'Modernisierung 3.2.4'!$N930=Basisblatt!$A958)=TRUE,"ja","nein"),"")</f>
        <v/>
      </c>
      <c r="Q930" s="157"/>
      <c r="R930" s="102" t="str">
        <f t="shared" si="14"/>
        <v>x2</v>
      </c>
      <c r="S930" s="53"/>
      <c r="T930" s="40"/>
      <c r="U930" s="139" t="str">
        <f>IF(AND($R930="x1",$K930=Basisblatt!$A$85),VLOOKUP('EMob_Segmente 3.2.5_3.2.6'!$F930,Basisblatt!$A$2:$B$5,2,FALSE),"")</f>
        <v/>
      </c>
    </row>
    <row r="931" spans="1:21" ht="15.75" thickBot="1" x14ac:dyDescent="0.3">
      <c r="A931" s="121" t="str">
        <f>IF($R931="x2","",IF($R931="x1",IF(OR($K931=Basisblatt!$A$84,$P931="ja"),"ja","nein"),"N/A"))</f>
        <v/>
      </c>
      <c r="B931" s="40"/>
      <c r="C931" s="84"/>
      <c r="D931" s="85"/>
      <c r="E931" s="85"/>
      <c r="F931" s="85"/>
      <c r="G931" s="85"/>
      <c r="H931" s="85"/>
      <c r="I931" s="92"/>
      <c r="J931" s="40"/>
      <c r="K931" s="49" t="s">
        <v>86</v>
      </c>
      <c r="L931" s="81"/>
      <c r="M931" s="81"/>
      <c r="N931" s="83"/>
      <c r="O931" s="40"/>
      <c r="P931" s="106" t="str">
        <f>IF(AND($R931="x1",$K931=Basisblatt!$A$85),IF(OR($L931=Basisblatt!$A$38,AND('Modernisierung 3.2.4'!$M931&lt;&gt;"",'Modernisierung 3.2.4'!$M931&lt;='Modernisierung 3.2.4'!$U931),'Modernisierung 3.2.4'!$N931=Basisblatt!$A959)=TRUE,"ja","nein"),"")</f>
        <v/>
      </c>
      <c r="Q931" s="157"/>
      <c r="R931" s="102" t="str">
        <f t="shared" si="14"/>
        <v>x2</v>
      </c>
      <c r="S931" s="53"/>
      <c r="T931" s="40"/>
      <c r="U931" s="139" t="str">
        <f>IF(AND($R931="x1",$K931=Basisblatt!$A$85),VLOOKUP('EMob_Segmente 3.2.5_3.2.6'!$F931,Basisblatt!$A$2:$B$5,2,FALSE),"")</f>
        <v/>
      </c>
    </row>
    <row r="932" spans="1:21" ht="15.75" thickBot="1" x14ac:dyDescent="0.3">
      <c r="A932" s="121" t="str">
        <f>IF($R932="x2","",IF($R932="x1",IF(OR($K932=Basisblatt!$A$84,$P932="ja"),"ja","nein"),"N/A"))</f>
        <v/>
      </c>
      <c r="B932" s="40"/>
      <c r="C932" s="84"/>
      <c r="D932" s="85"/>
      <c r="E932" s="85"/>
      <c r="F932" s="85"/>
      <c r="G932" s="85"/>
      <c r="H932" s="85"/>
      <c r="I932" s="92"/>
      <c r="J932" s="40"/>
      <c r="K932" s="49" t="s">
        <v>86</v>
      </c>
      <c r="L932" s="81"/>
      <c r="M932" s="81"/>
      <c r="N932" s="83"/>
      <c r="O932" s="40"/>
      <c r="P932" s="106" t="str">
        <f>IF(AND($R932="x1",$K932=Basisblatt!$A$85),IF(OR($L932=Basisblatt!$A$38,AND('Modernisierung 3.2.4'!$M932&lt;&gt;"",'Modernisierung 3.2.4'!$M932&lt;='Modernisierung 3.2.4'!$U932),'Modernisierung 3.2.4'!$N932=Basisblatt!$A960)=TRUE,"ja","nein"),"")</f>
        <v/>
      </c>
      <c r="Q932" s="157"/>
      <c r="R932" s="102" t="str">
        <f t="shared" si="14"/>
        <v>x2</v>
      </c>
      <c r="S932" s="53"/>
      <c r="T932" s="40"/>
      <c r="U932" s="139" t="str">
        <f>IF(AND($R932="x1",$K932=Basisblatt!$A$85),VLOOKUP('EMob_Segmente 3.2.5_3.2.6'!$F932,Basisblatt!$A$2:$B$5,2,FALSE),"")</f>
        <v/>
      </c>
    </row>
    <row r="933" spans="1:21" ht="15.75" thickBot="1" x14ac:dyDescent="0.3">
      <c r="A933" s="121" t="str">
        <f>IF($R933="x2","",IF($R933="x1",IF(OR($K933=Basisblatt!$A$84,$P933="ja"),"ja","nein"),"N/A"))</f>
        <v/>
      </c>
      <c r="B933" s="40"/>
      <c r="C933" s="84"/>
      <c r="D933" s="85"/>
      <c r="E933" s="85"/>
      <c r="F933" s="85"/>
      <c r="G933" s="85"/>
      <c r="H933" s="85"/>
      <c r="I933" s="92"/>
      <c r="J933" s="40"/>
      <c r="K933" s="49" t="s">
        <v>86</v>
      </c>
      <c r="L933" s="81"/>
      <c r="M933" s="81"/>
      <c r="N933" s="83"/>
      <c r="O933" s="40"/>
      <c r="P933" s="106" t="str">
        <f>IF(AND($R933="x1",$K933=Basisblatt!$A$85),IF(OR($L933=Basisblatt!$A$38,AND('Modernisierung 3.2.4'!$M933&lt;&gt;"",'Modernisierung 3.2.4'!$M933&lt;='Modernisierung 3.2.4'!$U933),'Modernisierung 3.2.4'!$N933=Basisblatt!$A961)=TRUE,"ja","nein"),"")</f>
        <v/>
      </c>
      <c r="Q933" s="157"/>
      <c r="R933" s="102" t="str">
        <f t="shared" si="14"/>
        <v>x2</v>
      </c>
      <c r="S933" s="53"/>
      <c r="T933" s="40"/>
      <c r="U933" s="139" t="str">
        <f>IF(AND($R933="x1",$K933=Basisblatt!$A$85),VLOOKUP('EMob_Segmente 3.2.5_3.2.6'!$F933,Basisblatt!$A$2:$B$5,2,FALSE),"")</f>
        <v/>
      </c>
    </row>
    <row r="934" spans="1:21" ht="15.75" thickBot="1" x14ac:dyDescent="0.3">
      <c r="A934" s="121" t="str">
        <f>IF($R934="x2","",IF($R934="x1",IF(OR($K934=Basisblatt!$A$84,$P934="ja"),"ja","nein"),"N/A"))</f>
        <v/>
      </c>
      <c r="B934" s="40"/>
      <c r="C934" s="84"/>
      <c r="D934" s="85"/>
      <c r="E934" s="85"/>
      <c r="F934" s="85"/>
      <c r="G934" s="85"/>
      <c r="H934" s="85"/>
      <c r="I934" s="92"/>
      <c r="J934" s="40"/>
      <c r="K934" s="49" t="s">
        <v>86</v>
      </c>
      <c r="L934" s="81"/>
      <c r="M934" s="81"/>
      <c r="N934" s="83"/>
      <c r="O934" s="40"/>
      <c r="P934" s="106" t="str">
        <f>IF(AND($R934="x1",$K934=Basisblatt!$A$85),IF(OR($L934=Basisblatt!$A$38,AND('Modernisierung 3.2.4'!$M934&lt;&gt;"",'Modernisierung 3.2.4'!$M934&lt;='Modernisierung 3.2.4'!$U934),'Modernisierung 3.2.4'!$N934=Basisblatt!$A962)=TRUE,"ja","nein"),"")</f>
        <v/>
      </c>
      <c r="Q934" s="157"/>
      <c r="R934" s="102" t="str">
        <f t="shared" si="14"/>
        <v>x2</v>
      </c>
      <c r="S934" s="53"/>
      <c r="T934" s="40"/>
      <c r="U934" s="139" t="str">
        <f>IF(AND($R934="x1",$K934=Basisblatt!$A$85),VLOOKUP('EMob_Segmente 3.2.5_3.2.6'!$F934,Basisblatt!$A$2:$B$5,2,FALSE),"")</f>
        <v/>
      </c>
    </row>
    <row r="935" spans="1:21" ht="15.75" thickBot="1" x14ac:dyDescent="0.3">
      <c r="A935" s="121" t="str">
        <f>IF($R935="x2","",IF($R935="x1",IF(OR($K935=Basisblatt!$A$84,$P935="ja"),"ja","nein"),"N/A"))</f>
        <v/>
      </c>
      <c r="B935" s="40"/>
      <c r="C935" s="84"/>
      <c r="D935" s="85"/>
      <c r="E935" s="85"/>
      <c r="F935" s="85"/>
      <c r="G935" s="85"/>
      <c r="H935" s="85"/>
      <c r="I935" s="92"/>
      <c r="J935" s="40"/>
      <c r="K935" s="49" t="s">
        <v>86</v>
      </c>
      <c r="L935" s="81"/>
      <c r="M935" s="81"/>
      <c r="N935" s="83"/>
      <c r="O935" s="40"/>
      <c r="P935" s="106" t="str">
        <f>IF(AND($R935="x1",$K935=Basisblatt!$A$85),IF(OR($L935=Basisblatt!$A$38,AND('Modernisierung 3.2.4'!$M935&lt;&gt;"",'Modernisierung 3.2.4'!$M935&lt;='Modernisierung 3.2.4'!$U935),'Modernisierung 3.2.4'!$N935=Basisblatt!$A963)=TRUE,"ja","nein"),"")</f>
        <v/>
      </c>
      <c r="Q935" s="157"/>
      <c r="R935" s="102" t="str">
        <f t="shared" si="14"/>
        <v>x2</v>
      </c>
      <c r="S935" s="53"/>
      <c r="T935" s="40"/>
      <c r="U935" s="139" t="str">
        <f>IF(AND($R935="x1",$K935=Basisblatt!$A$85),VLOOKUP('EMob_Segmente 3.2.5_3.2.6'!$F935,Basisblatt!$A$2:$B$5,2,FALSE),"")</f>
        <v/>
      </c>
    </row>
    <row r="936" spans="1:21" ht="15.75" thickBot="1" x14ac:dyDescent="0.3">
      <c r="A936" s="121" t="str">
        <f>IF($R936="x2","",IF($R936="x1",IF(OR($K936=Basisblatt!$A$84,$P936="ja"),"ja","nein"),"N/A"))</f>
        <v/>
      </c>
      <c r="B936" s="40"/>
      <c r="C936" s="84"/>
      <c r="D936" s="85"/>
      <c r="E936" s="85"/>
      <c r="F936" s="85"/>
      <c r="G936" s="85"/>
      <c r="H936" s="85"/>
      <c r="I936" s="92"/>
      <c r="J936" s="40"/>
      <c r="K936" s="49" t="s">
        <v>86</v>
      </c>
      <c r="L936" s="81"/>
      <c r="M936" s="81"/>
      <c r="N936" s="83"/>
      <c r="O936" s="40"/>
      <c r="P936" s="106" t="str">
        <f>IF(AND($R936="x1",$K936=Basisblatt!$A$85),IF(OR($L936=Basisblatt!$A$38,AND('Modernisierung 3.2.4'!$M936&lt;&gt;"",'Modernisierung 3.2.4'!$M936&lt;='Modernisierung 3.2.4'!$U936),'Modernisierung 3.2.4'!$N936=Basisblatt!$A964)=TRUE,"ja","nein"),"")</f>
        <v/>
      </c>
      <c r="Q936" s="157"/>
      <c r="R936" s="102" t="str">
        <f t="shared" si="14"/>
        <v>x2</v>
      </c>
      <c r="S936" s="53"/>
      <c r="T936" s="40"/>
      <c r="U936" s="139" t="str">
        <f>IF(AND($R936="x1",$K936=Basisblatt!$A$85),VLOOKUP('EMob_Segmente 3.2.5_3.2.6'!$F936,Basisblatt!$A$2:$B$5,2,FALSE),"")</f>
        <v/>
      </c>
    </row>
    <row r="937" spans="1:21" ht="15.75" thickBot="1" x14ac:dyDescent="0.3">
      <c r="A937" s="121" t="str">
        <f>IF($R937="x2","",IF($R937="x1",IF(OR($K937=Basisblatt!$A$84,$P937="ja"),"ja","nein"),"N/A"))</f>
        <v/>
      </c>
      <c r="B937" s="40"/>
      <c r="C937" s="84"/>
      <c r="D937" s="85"/>
      <c r="E937" s="85"/>
      <c r="F937" s="85"/>
      <c r="G937" s="85"/>
      <c r="H937" s="85"/>
      <c r="I937" s="92"/>
      <c r="J937" s="40"/>
      <c r="K937" s="49" t="s">
        <v>86</v>
      </c>
      <c r="L937" s="81"/>
      <c r="M937" s="81"/>
      <c r="N937" s="83"/>
      <c r="O937" s="40"/>
      <c r="P937" s="106" t="str">
        <f>IF(AND($R937="x1",$K937=Basisblatt!$A$85),IF(OR($L937=Basisblatt!$A$38,AND('Modernisierung 3.2.4'!$M937&lt;&gt;"",'Modernisierung 3.2.4'!$M937&lt;='Modernisierung 3.2.4'!$U937),'Modernisierung 3.2.4'!$N937=Basisblatt!$A965)=TRUE,"ja","nein"),"")</f>
        <v/>
      </c>
      <c r="Q937" s="157"/>
      <c r="R937" s="102" t="str">
        <f t="shared" si="14"/>
        <v>x2</v>
      </c>
      <c r="S937" s="53"/>
      <c r="T937" s="40"/>
      <c r="U937" s="139" t="str">
        <f>IF(AND($R937="x1",$K937=Basisblatt!$A$85),VLOOKUP('EMob_Segmente 3.2.5_3.2.6'!$F937,Basisblatt!$A$2:$B$5,2,FALSE),"")</f>
        <v/>
      </c>
    </row>
    <row r="938" spans="1:21" ht="15.75" thickBot="1" x14ac:dyDescent="0.3">
      <c r="A938" s="121" t="str">
        <f>IF($R938="x2","",IF($R938="x1",IF(OR($K938=Basisblatt!$A$84,$P938="ja"),"ja","nein"),"N/A"))</f>
        <v/>
      </c>
      <c r="B938" s="40"/>
      <c r="C938" s="84"/>
      <c r="D938" s="85"/>
      <c r="E938" s="85"/>
      <c r="F938" s="85"/>
      <c r="G938" s="85"/>
      <c r="H938" s="85"/>
      <c r="I938" s="92"/>
      <c r="J938" s="40"/>
      <c r="K938" s="49" t="s">
        <v>86</v>
      </c>
      <c r="L938" s="81"/>
      <c r="M938" s="81"/>
      <c r="N938" s="83"/>
      <c r="O938" s="40"/>
      <c r="P938" s="106" t="str">
        <f>IF(AND($R938="x1",$K938=Basisblatt!$A$85),IF(OR($L938=Basisblatt!$A$38,AND('Modernisierung 3.2.4'!$M938&lt;&gt;"",'Modernisierung 3.2.4'!$M938&lt;='Modernisierung 3.2.4'!$U938),'Modernisierung 3.2.4'!$N938=Basisblatt!$A966)=TRUE,"ja","nein"),"")</f>
        <v/>
      </c>
      <c r="Q938" s="157"/>
      <c r="R938" s="102" t="str">
        <f t="shared" si="14"/>
        <v>x2</v>
      </c>
      <c r="S938" s="53"/>
      <c r="T938" s="40"/>
      <c r="U938" s="139" t="str">
        <f>IF(AND($R938="x1",$K938=Basisblatt!$A$85),VLOOKUP('EMob_Segmente 3.2.5_3.2.6'!$F938,Basisblatt!$A$2:$B$5,2,FALSE),"")</f>
        <v/>
      </c>
    </row>
    <row r="939" spans="1:21" ht="15.75" thickBot="1" x14ac:dyDescent="0.3">
      <c r="A939" s="121" t="str">
        <f>IF($R939="x2","",IF($R939="x1",IF(OR($K939=Basisblatt!$A$84,$P939="ja"),"ja","nein"),"N/A"))</f>
        <v/>
      </c>
      <c r="B939" s="40"/>
      <c r="C939" s="84"/>
      <c r="D939" s="85"/>
      <c r="E939" s="85"/>
      <c r="F939" s="85"/>
      <c r="G939" s="85"/>
      <c r="H939" s="85"/>
      <c r="I939" s="92"/>
      <c r="J939" s="40"/>
      <c r="K939" s="49" t="s">
        <v>86</v>
      </c>
      <c r="L939" s="81"/>
      <c r="M939" s="81"/>
      <c r="N939" s="83"/>
      <c r="O939" s="40"/>
      <c r="P939" s="106" t="str">
        <f>IF(AND($R939="x1",$K939=Basisblatt!$A$85),IF(OR($L939=Basisblatt!$A$38,AND('Modernisierung 3.2.4'!$M939&lt;&gt;"",'Modernisierung 3.2.4'!$M939&lt;='Modernisierung 3.2.4'!$U939),'Modernisierung 3.2.4'!$N939=Basisblatt!$A967)=TRUE,"ja","nein"),"")</f>
        <v/>
      </c>
      <c r="Q939" s="157"/>
      <c r="R939" s="102" t="str">
        <f t="shared" si="14"/>
        <v>x2</v>
      </c>
      <c r="S939" s="53"/>
      <c r="T939" s="40"/>
      <c r="U939" s="139" t="str">
        <f>IF(AND($R939="x1",$K939=Basisblatt!$A$85),VLOOKUP('EMob_Segmente 3.2.5_3.2.6'!$F939,Basisblatt!$A$2:$B$5,2,FALSE),"")</f>
        <v/>
      </c>
    </row>
    <row r="940" spans="1:21" ht="15.75" thickBot="1" x14ac:dyDescent="0.3">
      <c r="A940" s="121" t="str">
        <f>IF($R940="x2","",IF($R940="x1",IF(OR($K940=Basisblatt!$A$84,$P940="ja"),"ja","nein"),"N/A"))</f>
        <v/>
      </c>
      <c r="B940" s="40"/>
      <c r="C940" s="84"/>
      <c r="D940" s="85"/>
      <c r="E940" s="85"/>
      <c r="F940" s="85"/>
      <c r="G940" s="85"/>
      <c r="H940" s="85"/>
      <c r="I940" s="92"/>
      <c r="J940" s="40"/>
      <c r="K940" s="49" t="s">
        <v>86</v>
      </c>
      <c r="L940" s="81"/>
      <c r="M940" s="81"/>
      <c r="N940" s="83"/>
      <c r="O940" s="40"/>
      <c r="P940" s="106" t="str">
        <f>IF(AND($R940="x1",$K940=Basisblatt!$A$85),IF(OR($L940=Basisblatt!$A$38,AND('Modernisierung 3.2.4'!$M940&lt;&gt;"",'Modernisierung 3.2.4'!$M940&lt;='Modernisierung 3.2.4'!$U940),'Modernisierung 3.2.4'!$N940=Basisblatt!$A968)=TRUE,"ja","nein"),"")</f>
        <v/>
      </c>
      <c r="Q940" s="157"/>
      <c r="R940" s="102" t="str">
        <f t="shared" si="14"/>
        <v>x2</v>
      </c>
      <c r="S940" s="53"/>
      <c r="T940" s="40"/>
      <c r="U940" s="139" t="str">
        <f>IF(AND($R940="x1",$K940=Basisblatt!$A$85),VLOOKUP('EMob_Segmente 3.2.5_3.2.6'!$F940,Basisblatt!$A$2:$B$5,2,FALSE),"")</f>
        <v/>
      </c>
    </row>
    <row r="941" spans="1:21" ht="15.75" thickBot="1" x14ac:dyDescent="0.3">
      <c r="A941" s="121" t="str">
        <f>IF($R941="x2","",IF($R941="x1",IF(OR($K941=Basisblatt!$A$84,$P941="ja"),"ja","nein"),"N/A"))</f>
        <v/>
      </c>
      <c r="B941" s="40"/>
      <c r="C941" s="84"/>
      <c r="D941" s="85"/>
      <c r="E941" s="85"/>
      <c r="F941" s="85"/>
      <c r="G941" s="85"/>
      <c r="H941" s="85"/>
      <c r="I941" s="92"/>
      <c r="J941" s="40"/>
      <c r="K941" s="49" t="s">
        <v>86</v>
      </c>
      <c r="L941" s="81"/>
      <c r="M941" s="81"/>
      <c r="N941" s="83"/>
      <c r="O941" s="40"/>
      <c r="P941" s="106" t="str">
        <f>IF(AND($R941="x1",$K941=Basisblatt!$A$85),IF(OR($L941=Basisblatt!$A$38,AND('Modernisierung 3.2.4'!$M941&lt;&gt;"",'Modernisierung 3.2.4'!$M941&lt;='Modernisierung 3.2.4'!$U941),'Modernisierung 3.2.4'!$N941=Basisblatt!$A969)=TRUE,"ja","nein"),"")</f>
        <v/>
      </c>
      <c r="Q941" s="157"/>
      <c r="R941" s="102" t="str">
        <f t="shared" si="14"/>
        <v>x2</v>
      </c>
      <c r="S941" s="53"/>
      <c r="T941" s="40"/>
      <c r="U941" s="139" t="str">
        <f>IF(AND($R941="x1",$K941=Basisblatt!$A$85),VLOOKUP('EMob_Segmente 3.2.5_3.2.6'!$F941,Basisblatt!$A$2:$B$5,2,FALSE),"")</f>
        <v/>
      </c>
    </row>
    <row r="942" spans="1:21" ht="15.75" thickBot="1" x14ac:dyDescent="0.3">
      <c r="A942" s="121" t="str">
        <f>IF($R942="x2","",IF($R942="x1",IF(OR($K942=Basisblatt!$A$84,$P942="ja"),"ja","nein"),"N/A"))</f>
        <v/>
      </c>
      <c r="B942" s="40"/>
      <c r="C942" s="84"/>
      <c r="D942" s="85"/>
      <c r="E942" s="85"/>
      <c r="F942" s="85"/>
      <c r="G942" s="85"/>
      <c r="H942" s="85"/>
      <c r="I942" s="92"/>
      <c r="J942" s="40"/>
      <c r="K942" s="49" t="s">
        <v>86</v>
      </c>
      <c r="L942" s="81"/>
      <c r="M942" s="81"/>
      <c r="N942" s="83"/>
      <c r="O942" s="40"/>
      <c r="P942" s="106" t="str">
        <f>IF(AND($R942="x1",$K942=Basisblatt!$A$85),IF(OR($L942=Basisblatt!$A$38,AND('Modernisierung 3.2.4'!$M942&lt;&gt;"",'Modernisierung 3.2.4'!$M942&lt;='Modernisierung 3.2.4'!$U942),'Modernisierung 3.2.4'!$N942=Basisblatt!$A970)=TRUE,"ja","nein"),"")</f>
        <v/>
      </c>
      <c r="Q942" s="157"/>
      <c r="R942" s="102" t="str">
        <f t="shared" si="14"/>
        <v>x2</v>
      </c>
      <c r="S942" s="53"/>
      <c r="T942" s="40"/>
      <c r="U942" s="139" t="str">
        <f>IF(AND($R942="x1",$K942=Basisblatt!$A$85),VLOOKUP('EMob_Segmente 3.2.5_3.2.6'!$F942,Basisblatt!$A$2:$B$5,2,FALSE),"")</f>
        <v/>
      </c>
    </row>
    <row r="943" spans="1:21" ht="15.75" thickBot="1" x14ac:dyDescent="0.3">
      <c r="A943" s="121" t="str">
        <f>IF($R943="x2","",IF($R943="x1",IF(OR($K943=Basisblatt!$A$84,$P943="ja"),"ja","nein"),"N/A"))</f>
        <v/>
      </c>
      <c r="B943" s="40"/>
      <c r="C943" s="84"/>
      <c r="D943" s="85"/>
      <c r="E943" s="85"/>
      <c r="F943" s="85"/>
      <c r="G943" s="85"/>
      <c r="H943" s="85"/>
      <c r="I943" s="92"/>
      <c r="J943" s="40"/>
      <c r="K943" s="49" t="s">
        <v>86</v>
      </c>
      <c r="L943" s="81"/>
      <c r="M943" s="81"/>
      <c r="N943" s="83"/>
      <c r="O943" s="40"/>
      <c r="P943" s="106" t="str">
        <f>IF(AND($R943="x1",$K943=Basisblatt!$A$85),IF(OR($L943=Basisblatt!$A$38,AND('Modernisierung 3.2.4'!$M943&lt;&gt;"",'Modernisierung 3.2.4'!$M943&lt;='Modernisierung 3.2.4'!$U943),'Modernisierung 3.2.4'!$N943=Basisblatt!$A971)=TRUE,"ja","nein"),"")</f>
        <v/>
      </c>
      <c r="Q943" s="157"/>
      <c r="R943" s="102" t="str">
        <f t="shared" si="14"/>
        <v>x2</v>
      </c>
      <c r="S943" s="53"/>
      <c r="T943" s="40"/>
      <c r="U943" s="139" t="str">
        <f>IF(AND($R943="x1",$K943=Basisblatt!$A$85),VLOOKUP('EMob_Segmente 3.2.5_3.2.6'!$F943,Basisblatt!$A$2:$B$5,2,FALSE),"")</f>
        <v/>
      </c>
    </row>
    <row r="944" spans="1:21" ht="15.75" thickBot="1" x14ac:dyDescent="0.3">
      <c r="A944" s="121" t="str">
        <f>IF($R944="x2","",IF($R944="x1",IF(OR($K944=Basisblatt!$A$84,$P944="ja"),"ja","nein"),"N/A"))</f>
        <v/>
      </c>
      <c r="B944" s="40"/>
      <c r="C944" s="84"/>
      <c r="D944" s="85"/>
      <c r="E944" s="85"/>
      <c r="F944" s="85"/>
      <c r="G944" s="85"/>
      <c r="H944" s="85"/>
      <c r="I944" s="92"/>
      <c r="J944" s="40"/>
      <c r="K944" s="49" t="s">
        <v>86</v>
      </c>
      <c r="L944" s="81"/>
      <c r="M944" s="81"/>
      <c r="N944" s="83"/>
      <c r="O944" s="40"/>
      <c r="P944" s="106" t="str">
        <f>IF(AND($R944="x1",$K944=Basisblatt!$A$85),IF(OR($L944=Basisblatt!$A$38,AND('Modernisierung 3.2.4'!$M944&lt;&gt;"",'Modernisierung 3.2.4'!$M944&lt;='Modernisierung 3.2.4'!$U944),'Modernisierung 3.2.4'!$N944=Basisblatt!$A972)=TRUE,"ja","nein"),"")</f>
        <v/>
      </c>
      <c r="Q944" s="157"/>
      <c r="R944" s="102" t="str">
        <f t="shared" si="14"/>
        <v>x2</v>
      </c>
      <c r="S944" s="53"/>
      <c r="T944" s="40"/>
      <c r="U944" s="139" t="str">
        <f>IF(AND($R944="x1",$K944=Basisblatt!$A$85),VLOOKUP('EMob_Segmente 3.2.5_3.2.6'!$F944,Basisblatt!$A$2:$B$5,2,FALSE),"")</f>
        <v/>
      </c>
    </row>
    <row r="945" spans="1:21" ht="15.75" thickBot="1" x14ac:dyDescent="0.3">
      <c r="A945" s="121" t="str">
        <f>IF($R945="x2","",IF($R945="x1",IF(OR($K945=Basisblatt!$A$84,$P945="ja"),"ja","nein"),"N/A"))</f>
        <v/>
      </c>
      <c r="B945" s="40"/>
      <c r="C945" s="84"/>
      <c r="D945" s="85"/>
      <c r="E945" s="85"/>
      <c r="F945" s="85"/>
      <c r="G945" s="85"/>
      <c r="H945" s="85"/>
      <c r="I945" s="92"/>
      <c r="J945" s="40"/>
      <c r="K945" s="49" t="s">
        <v>86</v>
      </c>
      <c r="L945" s="81"/>
      <c r="M945" s="81"/>
      <c r="N945" s="83"/>
      <c r="O945" s="40"/>
      <c r="P945" s="106" t="str">
        <f>IF(AND($R945="x1",$K945=Basisblatt!$A$85),IF(OR($L945=Basisblatt!$A$38,AND('Modernisierung 3.2.4'!$M945&lt;&gt;"",'Modernisierung 3.2.4'!$M945&lt;='Modernisierung 3.2.4'!$U945),'Modernisierung 3.2.4'!$N945=Basisblatt!$A973)=TRUE,"ja","nein"),"")</f>
        <v/>
      </c>
      <c r="Q945" s="157"/>
      <c r="R945" s="102" t="str">
        <f t="shared" si="14"/>
        <v>x2</v>
      </c>
      <c r="S945" s="53"/>
      <c r="T945" s="40"/>
      <c r="U945" s="139" t="str">
        <f>IF(AND($R945="x1",$K945=Basisblatt!$A$85),VLOOKUP('EMob_Segmente 3.2.5_3.2.6'!$F945,Basisblatt!$A$2:$B$5,2,FALSE),"")</f>
        <v/>
      </c>
    </row>
    <row r="946" spans="1:21" ht="15.75" thickBot="1" x14ac:dyDescent="0.3">
      <c r="A946" s="121" t="str">
        <f>IF($R946="x2","",IF($R946="x1",IF(OR($K946=Basisblatt!$A$84,$P946="ja"),"ja","nein"),"N/A"))</f>
        <v/>
      </c>
      <c r="B946" s="40"/>
      <c r="C946" s="84"/>
      <c r="D946" s="85"/>
      <c r="E946" s="85"/>
      <c r="F946" s="85"/>
      <c r="G946" s="85"/>
      <c r="H946" s="85"/>
      <c r="I946" s="92"/>
      <c r="J946" s="40"/>
      <c r="K946" s="49" t="s">
        <v>86</v>
      </c>
      <c r="L946" s="81"/>
      <c r="M946" s="81"/>
      <c r="N946" s="83"/>
      <c r="O946" s="40"/>
      <c r="P946" s="106" t="str">
        <f>IF(AND($R946="x1",$K946=Basisblatt!$A$85),IF(OR($L946=Basisblatt!$A$38,AND('Modernisierung 3.2.4'!$M946&lt;&gt;"",'Modernisierung 3.2.4'!$M946&lt;='Modernisierung 3.2.4'!$U946),'Modernisierung 3.2.4'!$N946=Basisblatt!$A974)=TRUE,"ja","nein"),"")</f>
        <v/>
      </c>
      <c r="Q946" s="157"/>
      <c r="R946" s="102" t="str">
        <f t="shared" si="14"/>
        <v>x2</v>
      </c>
      <c r="S946" s="53"/>
      <c r="T946" s="40"/>
      <c r="U946" s="139" t="str">
        <f>IF(AND($R946="x1",$K946=Basisblatt!$A$85),VLOOKUP('EMob_Segmente 3.2.5_3.2.6'!$F946,Basisblatt!$A$2:$B$5,2,FALSE),"")</f>
        <v/>
      </c>
    </row>
    <row r="947" spans="1:21" ht="15.75" thickBot="1" x14ac:dyDescent="0.3">
      <c r="A947" s="121" t="str">
        <f>IF($R947="x2","",IF($R947="x1",IF(OR($K947=Basisblatt!$A$84,$P947="ja"),"ja","nein"),"N/A"))</f>
        <v/>
      </c>
      <c r="B947" s="40"/>
      <c r="C947" s="84"/>
      <c r="D947" s="85"/>
      <c r="E947" s="85"/>
      <c r="F947" s="85"/>
      <c r="G947" s="85"/>
      <c r="H947" s="85"/>
      <c r="I947" s="92"/>
      <c r="J947" s="40"/>
      <c r="K947" s="49" t="s">
        <v>86</v>
      </c>
      <c r="L947" s="81"/>
      <c r="M947" s="81"/>
      <c r="N947" s="83"/>
      <c r="O947" s="40"/>
      <c r="P947" s="106" t="str">
        <f>IF(AND($R947="x1",$K947=Basisblatt!$A$85),IF(OR($L947=Basisblatt!$A$38,AND('Modernisierung 3.2.4'!$M947&lt;&gt;"",'Modernisierung 3.2.4'!$M947&lt;='Modernisierung 3.2.4'!$U947),'Modernisierung 3.2.4'!$N947=Basisblatt!$A975)=TRUE,"ja","nein"),"")</f>
        <v/>
      </c>
      <c r="Q947" s="157"/>
      <c r="R947" s="102" t="str">
        <f t="shared" si="14"/>
        <v>x2</v>
      </c>
      <c r="S947" s="53"/>
      <c r="T947" s="40"/>
      <c r="U947" s="139" t="str">
        <f>IF(AND($R947="x1",$K947=Basisblatt!$A$85),VLOOKUP('EMob_Segmente 3.2.5_3.2.6'!$F947,Basisblatt!$A$2:$B$5,2,FALSE),"")</f>
        <v/>
      </c>
    </row>
    <row r="948" spans="1:21" ht="15.75" thickBot="1" x14ac:dyDescent="0.3">
      <c r="A948" s="121" t="str">
        <f>IF($R948="x2","",IF($R948="x1",IF(OR($K948=Basisblatt!$A$84,$P948="ja"),"ja","nein"),"N/A"))</f>
        <v/>
      </c>
      <c r="B948" s="40"/>
      <c r="C948" s="84"/>
      <c r="D948" s="85"/>
      <c r="E948" s="85"/>
      <c r="F948" s="85"/>
      <c r="G948" s="85"/>
      <c r="H948" s="85"/>
      <c r="I948" s="92"/>
      <c r="J948" s="40"/>
      <c r="K948" s="49" t="s">
        <v>86</v>
      </c>
      <c r="L948" s="81"/>
      <c r="M948" s="81"/>
      <c r="N948" s="83"/>
      <c r="O948" s="40"/>
      <c r="P948" s="106" t="str">
        <f>IF(AND($R948="x1",$K948=Basisblatt!$A$85),IF(OR($L948=Basisblatt!$A$38,AND('Modernisierung 3.2.4'!$M948&lt;&gt;"",'Modernisierung 3.2.4'!$M948&lt;='Modernisierung 3.2.4'!$U948),'Modernisierung 3.2.4'!$N948=Basisblatt!$A976)=TRUE,"ja","nein"),"")</f>
        <v/>
      </c>
      <c r="Q948" s="157"/>
      <c r="R948" s="102" t="str">
        <f t="shared" si="14"/>
        <v>x2</v>
      </c>
      <c r="S948" s="53"/>
      <c r="T948" s="40"/>
      <c r="U948" s="139" t="str">
        <f>IF(AND($R948="x1",$K948=Basisblatt!$A$85),VLOOKUP('EMob_Segmente 3.2.5_3.2.6'!$F948,Basisblatt!$A$2:$B$5,2,FALSE),"")</f>
        <v/>
      </c>
    </row>
    <row r="949" spans="1:21" ht="15.75" thickBot="1" x14ac:dyDescent="0.3">
      <c r="A949" s="121" t="str">
        <f>IF($R949="x2","",IF($R949="x1",IF(OR($K949=Basisblatt!$A$84,$P949="ja"),"ja","nein"),"N/A"))</f>
        <v/>
      </c>
      <c r="B949" s="40"/>
      <c r="C949" s="84"/>
      <c r="D949" s="85"/>
      <c r="E949" s="85"/>
      <c r="F949" s="85"/>
      <c r="G949" s="85"/>
      <c r="H949" s="85"/>
      <c r="I949" s="92"/>
      <c r="J949" s="40"/>
      <c r="K949" s="49" t="s">
        <v>86</v>
      </c>
      <c r="L949" s="81"/>
      <c r="M949" s="81"/>
      <c r="N949" s="83"/>
      <c r="O949" s="40"/>
      <c r="P949" s="106" t="str">
        <f>IF(AND($R949="x1",$K949=Basisblatt!$A$85),IF(OR($L949=Basisblatt!$A$38,AND('Modernisierung 3.2.4'!$M949&lt;&gt;"",'Modernisierung 3.2.4'!$M949&lt;='Modernisierung 3.2.4'!$U949),'Modernisierung 3.2.4'!$N949=Basisblatt!$A977)=TRUE,"ja","nein"),"")</f>
        <v/>
      </c>
      <c r="Q949" s="157"/>
      <c r="R949" s="102" t="str">
        <f t="shared" si="14"/>
        <v>x2</v>
      </c>
      <c r="S949" s="53"/>
      <c r="T949" s="40"/>
      <c r="U949" s="139" t="str">
        <f>IF(AND($R949="x1",$K949=Basisblatt!$A$85),VLOOKUP('EMob_Segmente 3.2.5_3.2.6'!$F949,Basisblatt!$A$2:$B$5,2,FALSE),"")</f>
        <v/>
      </c>
    </row>
    <row r="950" spans="1:21" ht="15.75" thickBot="1" x14ac:dyDescent="0.3">
      <c r="A950" s="121" t="str">
        <f>IF($R950="x2","",IF($R950="x1",IF(OR($K950=Basisblatt!$A$84,$P950="ja"),"ja","nein"),"N/A"))</f>
        <v/>
      </c>
      <c r="B950" s="40"/>
      <c r="C950" s="84"/>
      <c r="D950" s="85"/>
      <c r="E950" s="85"/>
      <c r="F950" s="85"/>
      <c r="G950" s="85"/>
      <c r="H950" s="85"/>
      <c r="I950" s="92"/>
      <c r="J950" s="40"/>
      <c r="K950" s="49" t="s">
        <v>86</v>
      </c>
      <c r="L950" s="81"/>
      <c r="M950" s="81"/>
      <c r="N950" s="83"/>
      <c r="O950" s="40"/>
      <c r="P950" s="106" t="str">
        <f>IF(AND($R950="x1",$K950=Basisblatt!$A$85),IF(OR($L950=Basisblatt!$A$38,AND('Modernisierung 3.2.4'!$M950&lt;&gt;"",'Modernisierung 3.2.4'!$M950&lt;='Modernisierung 3.2.4'!$U950),'Modernisierung 3.2.4'!$N950=Basisblatt!$A978)=TRUE,"ja","nein"),"")</f>
        <v/>
      </c>
      <c r="Q950" s="157"/>
      <c r="R950" s="102" t="str">
        <f t="shared" si="14"/>
        <v>x2</v>
      </c>
      <c r="S950" s="53"/>
      <c r="T950" s="40"/>
      <c r="U950" s="139" t="str">
        <f>IF(AND($R950="x1",$K950=Basisblatt!$A$85),VLOOKUP('EMob_Segmente 3.2.5_3.2.6'!$F950,Basisblatt!$A$2:$B$5,2,FALSE),"")</f>
        <v/>
      </c>
    </row>
    <row r="951" spans="1:21" ht="15.75" thickBot="1" x14ac:dyDescent="0.3">
      <c r="A951" s="121" t="str">
        <f>IF($R951="x2","",IF($R951="x1",IF(OR($K951=Basisblatt!$A$84,$P951="ja"),"ja","nein"),"N/A"))</f>
        <v/>
      </c>
      <c r="B951" s="40"/>
      <c r="C951" s="84"/>
      <c r="D951" s="85"/>
      <c r="E951" s="85"/>
      <c r="F951" s="85"/>
      <c r="G951" s="85"/>
      <c r="H951" s="85"/>
      <c r="I951" s="92"/>
      <c r="J951" s="40"/>
      <c r="K951" s="49" t="s">
        <v>86</v>
      </c>
      <c r="L951" s="81"/>
      <c r="M951" s="81"/>
      <c r="N951" s="83"/>
      <c r="O951" s="40"/>
      <c r="P951" s="106" t="str">
        <f>IF(AND($R951="x1",$K951=Basisblatt!$A$85),IF(OR($L951=Basisblatt!$A$38,AND('Modernisierung 3.2.4'!$M951&lt;&gt;"",'Modernisierung 3.2.4'!$M951&lt;='Modernisierung 3.2.4'!$U951),'Modernisierung 3.2.4'!$N951=Basisblatt!$A979)=TRUE,"ja","nein"),"")</f>
        <v/>
      </c>
      <c r="Q951" s="157"/>
      <c r="R951" s="102" t="str">
        <f t="shared" si="14"/>
        <v>x2</v>
      </c>
      <c r="S951" s="53"/>
      <c r="T951" s="40"/>
      <c r="U951" s="139" t="str">
        <f>IF(AND($R951="x1",$K951=Basisblatt!$A$85),VLOOKUP('EMob_Segmente 3.2.5_3.2.6'!$F951,Basisblatt!$A$2:$B$5,2,FALSE),"")</f>
        <v/>
      </c>
    </row>
    <row r="952" spans="1:21" ht="15.75" thickBot="1" x14ac:dyDescent="0.3">
      <c r="A952" s="121" t="str">
        <f>IF($R952="x2","",IF($R952="x1",IF(OR($K952=Basisblatt!$A$84,$P952="ja"),"ja","nein"),"N/A"))</f>
        <v/>
      </c>
      <c r="B952" s="40"/>
      <c r="C952" s="84"/>
      <c r="D952" s="85"/>
      <c r="E952" s="85"/>
      <c r="F952" s="85"/>
      <c r="G952" s="85"/>
      <c r="H952" s="85"/>
      <c r="I952" s="92"/>
      <c r="J952" s="40"/>
      <c r="K952" s="49" t="s">
        <v>86</v>
      </c>
      <c r="L952" s="81"/>
      <c r="M952" s="81"/>
      <c r="N952" s="83"/>
      <c r="O952" s="40"/>
      <c r="P952" s="106" t="str">
        <f>IF(AND($R952="x1",$K952=Basisblatt!$A$85),IF(OR($L952=Basisblatt!$A$38,AND('Modernisierung 3.2.4'!$M952&lt;&gt;"",'Modernisierung 3.2.4'!$M952&lt;='Modernisierung 3.2.4'!$U952),'Modernisierung 3.2.4'!$N952=Basisblatt!$A980)=TRUE,"ja","nein"),"")</f>
        <v/>
      </c>
      <c r="Q952" s="157"/>
      <c r="R952" s="102" t="str">
        <f t="shared" si="14"/>
        <v>x2</v>
      </c>
      <c r="S952" s="53"/>
      <c r="T952" s="40"/>
      <c r="U952" s="139" t="str">
        <f>IF(AND($R952="x1",$K952=Basisblatt!$A$85),VLOOKUP('EMob_Segmente 3.2.5_3.2.6'!$F952,Basisblatt!$A$2:$B$5,2,FALSE),"")</f>
        <v/>
      </c>
    </row>
    <row r="953" spans="1:21" ht="15.75" thickBot="1" x14ac:dyDescent="0.3">
      <c r="A953" s="121" t="str">
        <f>IF($R953="x2","",IF($R953="x1",IF(OR($K953=Basisblatt!$A$84,$P953="ja"),"ja","nein"),"N/A"))</f>
        <v/>
      </c>
      <c r="B953" s="40"/>
      <c r="C953" s="84"/>
      <c r="D953" s="85"/>
      <c r="E953" s="85"/>
      <c r="F953" s="85"/>
      <c r="G953" s="85"/>
      <c r="H953" s="85"/>
      <c r="I953" s="92"/>
      <c r="J953" s="40"/>
      <c r="K953" s="49" t="s">
        <v>86</v>
      </c>
      <c r="L953" s="81"/>
      <c r="M953" s="81"/>
      <c r="N953" s="83"/>
      <c r="O953" s="40"/>
      <c r="P953" s="106" t="str">
        <f>IF(AND($R953="x1",$K953=Basisblatt!$A$85),IF(OR($L953=Basisblatt!$A$38,AND('Modernisierung 3.2.4'!$M953&lt;&gt;"",'Modernisierung 3.2.4'!$M953&lt;='Modernisierung 3.2.4'!$U953),'Modernisierung 3.2.4'!$N953=Basisblatt!$A981)=TRUE,"ja","nein"),"")</f>
        <v/>
      </c>
      <c r="Q953" s="157"/>
      <c r="R953" s="102" t="str">
        <f t="shared" si="14"/>
        <v>x2</v>
      </c>
      <c r="S953" s="53"/>
      <c r="T953" s="40"/>
      <c r="U953" s="139" t="str">
        <f>IF(AND($R953="x1",$K953=Basisblatt!$A$85),VLOOKUP('EMob_Segmente 3.2.5_3.2.6'!$F953,Basisblatt!$A$2:$B$5,2,FALSE),"")</f>
        <v/>
      </c>
    </row>
    <row r="954" spans="1:21" ht="15.75" thickBot="1" x14ac:dyDescent="0.3">
      <c r="A954" s="121" t="str">
        <f>IF($R954="x2","",IF($R954="x1",IF(OR($K954=Basisblatt!$A$84,$P954="ja"),"ja","nein"),"N/A"))</f>
        <v/>
      </c>
      <c r="B954" s="40"/>
      <c r="C954" s="84"/>
      <c r="D954" s="85"/>
      <c r="E954" s="85"/>
      <c r="F954" s="85"/>
      <c r="G954" s="85"/>
      <c r="H954" s="85"/>
      <c r="I954" s="92"/>
      <c r="J954" s="40"/>
      <c r="K954" s="49" t="s">
        <v>86</v>
      </c>
      <c r="L954" s="81"/>
      <c r="M954" s="81"/>
      <c r="N954" s="83"/>
      <c r="O954" s="40"/>
      <c r="P954" s="106" t="str">
        <f>IF(AND($R954="x1",$K954=Basisblatt!$A$85),IF(OR($L954=Basisblatt!$A$38,AND('Modernisierung 3.2.4'!$M954&lt;&gt;"",'Modernisierung 3.2.4'!$M954&lt;='Modernisierung 3.2.4'!$U954),'Modernisierung 3.2.4'!$N954=Basisblatt!$A982)=TRUE,"ja","nein"),"")</f>
        <v/>
      </c>
      <c r="Q954" s="157"/>
      <c r="R954" s="102" t="str">
        <f t="shared" si="14"/>
        <v>x2</v>
      </c>
      <c r="S954" s="53"/>
      <c r="T954" s="40"/>
      <c r="U954" s="139" t="str">
        <f>IF(AND($R954="x1",$K954=Basisblatt!$A$85),VLOOKUP('EMob_Segmente 3.2.5_3.2.6'!$F954,Basisblatt!$A$2:$B$5,2,FALSE),"")</f>
        <v/>
      </c>
    </row>
    <row r="955" spans="1:21" ht="15.75" thickBot="1" x14ac:dyDescent="0.3">
      <c r="A955" s="121" t="str">
        <f>IF($R955="x2","",IF($R955="x1",IF(OR($K955=Basisblatt!$A$84,$P955="ja"),"ja","nein"),"N/A"))</f>
        <v/>
      </c>
      <c r="B955" s="40"/>
      <c r="C955" s="84"/>
      <c r="D955" s="85"/>
      <c r="E955" s="85"/>
      <c r="F955" s="85"/>
      <c r="G955" s="85"/>
      <c r="H955" s="85"/>
      <c r="I955" s="92"/>
      <c r="J955" s="40"/>
      <c r="K955" s="49" t="s">
        <v>86</v>
      </c>
      <c r="L955" s="81"/>
      <c r="M955" s="81"/>
      <c r="N955" s="83"/>
      <c r="O955" s="40"/>
      <c r="P955" s="106" t="str">
        <f>IF(AND($R955="x1",$K955=Basisblatt!$A$85),IF(OR($L955=Basisblatt!$A$38,AND('Modernisierung 3.2.4'!$M955&lt;&gt;"",'Modernisierung 3.2.4'!$M955&lt;='Modernisierung 3.2.4'!$U955),'Modernisierung 3.2.4'!$N955=Basisblatt!$A983)=TRUE,"ja","nein"),"")</f>
        <v/>
      </c>
      <c r="Q955" s="157"/>
      <c r="R955" s="102" t="str">
        <f t="shared" si="14"/>
        <v>x2</v>
      </c>
      <c r="S955" s="53"/>
      <c r="T955" s="40"/>
      <c r="U955" s="139" t="str">
        <f>IF(AND($R955="x1",$K955=Basisblatt!$A$85),VLOOKUP('EMob_Segmente 3.2.5_3.2.6'!$F955,Basisblatt!$A$2:$B$5,2,FALSE),"")</f>
        <v/>
      </c>
    </row>
    <row r="956" spans="1:21" ht="15.75" thickBot="1" x14ac:dyDescent="0.3">
      <c r="A956" s="121" t="str">
        <f>IF($R956="x2","",IF($R956="x1",IF(OR($K956=Basisblatt!$A$84,$P956="ja"),"ja","nein"),"N/A"))</f>
        <v/>
      </c>
      <c r="B956" s="40"/>
      <c r="C956" s="84"/>
      <c r="D956" s="85"/>
      <c r="E956" s="85"/>
      <c r="F956" s="85"/>
      <c r="G956" s="85"/>
      <c r="H956" s="85"/>
      <c r="I956" s="92"/>
      <c r="J956" s="40"/>
      <c r="K956" s="49" t="s">
        <v>86</v>
      </c>
      <c r="L956" s="81"/>
      <c r="M956" s="81"/>
      <c r="N956" s="83"/>
      <c r="O956" s="40"/>
      <c r="P956" s="106" t="str">
        <f>IF(AND($R956="x1",$K956=Basisblatt!$A$85),IF(OR($L956=Basisblatt!$A$38,AND('Modernisierung 3.2.4'!$M956&lt;&gt;"",'Modernisierung 3.2.4'!$M956&lt;='Modernisierung 3.2.4'!$U956),'Modernisierung 3.2.4'!$N956=Basisblatt!$A984)=TRUE,"ja","nein"),"")</f>
        <v/>
      </c>
      <c r="Q956" s="157"/>
      <c r="R956" s="102" t="str">
        <f t="shared" si="14"/>
        <v>x2</v>
      </c>
      <c r="S956" s="53"/>
      <c r="T956" s="40"/>
      <c r="U956" s="139" t="str">
        <f>IF(AND($R956="x1",$K956=Basisblatt!$A$85),VLOOKUP('EMob_Segmente 3.2.5_3.2.6'!$F956,Basisblatt!$A$2:$B$5,2,FALSE),"")</f>
        <v/>
      </c>
    </row>
    <row r="957" spans="1:21" ht="15.75" thickBot="1" x14ac:dyDescent="0.3">
      <c r="A957" s="121" t="str">
        <f>IF($R957="x2","",IF($R957="x1",IF(OR($K957=Basisblatt!$A$84,$P957="ja"),"ja","nein"),"N/A"))</f>
        <v/>
      </c>
      <c r="B957" s="40"/>
      <c r="C957" s="84"/>
      <c r="D957" s="85"/>
      <c r="E957" s="85"/>
      <c r="F957" s="85"/>
      <c r="G957" s="85"/>
      <c r="H957" s="85"/>
      <c r="I957" s="92"/>
      <c r="J957" s="40"/>
      <c r="K957" s="49" t="s">
        <v>86</v>
      </c>
      <c r="L957" s="81"/>
      <c r="M957" s="81"/>
      <c r="N957" s="83"/>
      <c r="O957" s="40"/>
      <c r="P957" s="106" t="str">
        <f>IF(AND($R957="x1",$K957=Basisblatt!$A$85),IF(OR($L957=Basisblatt!$A$38,AND('Modernisierung 3.2.4'!$M957&lt;&gt;"",'Modernisierung 3.2.4'!$M957&lt;='Modernisierung 3.2.4'!$U957),'Modernisierung 3.2.4'!$N957=Basisblatt!$A985)=TRUE,"ja","nein"),"")</f>
        <v/>
      </c>
      <c r="Q957" s="157"/>
      <c r="R957" s="102" t="str">
        <f t="shared" si="14"/>
        <v>x2</v>
      </c>
      <c r="S957" s="53"/>
      <c r="T957" s="40"/>
      <c r="U957" s="139" t="str">
        <f>IF(AND($R957="x1",$K957=Basisblatt!$A$85),VLOOKUP('EMob_Segmente 3.2.5_3.2.6'!$F957,Basisblatt!$A$2:$B$5,2,FALSE),"")</f>
        <v/>
      </c>
    </row>
    <row r="958" spans="1:21" ht="15.75" thickBot="1" x14ac:dyDescent="0.3">
      <c r="A958" s="121" t="str">
        <f>IF($R958="x2","",IF($R958="x1",IF(OR($K958=Basisblatt!$A$84,$P958="ja"),"ja","nein"),"N/A"))</f>
        <v/>
      </c>
      <c r="B958" s="40"/>
      <c r="C958" s="84"/>
      <c r="D958" s="85"/>
      <c r="E958" s="85"/>
      <c r="F958" s="85"/>
      <c r="G958" s="85"/>
      <c r="H958" s="85"/>
      <c r="I958" s="92"/>
      <c r="J958" s="40"/>
      <c r="K958" s="49" t="s">
        <v>86</v>
      </c>
      <c r="L958" s="81"/>
      <c r="M958" s="81"/>
      <c r="N958" s="83"/>
      <c r="O958" s="40"/>
      <c r="P958" s="106" t="str">
        <f>IF(AND($R958="x1",$K958=Basisblatt!$A$85),IF(OR($L958=Basisblatt!$A$38,AND('Modernisierung 3.2.4'!$M958&lt;&gt;"",'Modernisierung 3.2.4'!$M958&lt;='Modernisierung 3.2.4'!$U958),'Modernisierung 3.2.4'!$N958=Basisblatt!$A986)=TRUE,"ja","nein"),"")</f>
        <v/>
      </c>
      <c r="Q958" s="157"/>
      <c r="R958" s="102" t="str">
        <f t="shared" si="14"/>
        <v>x2</v>
      </c>
      <c r="S958" s="53"/>
      <c r="T958" s="40"/>
      <c r="U958" s="139" t="str">
        <f>IF(AND($R958="x1",$K958=Basisblatt!$A$85),VLOOKUP('EMob_Segmente 3.2.5_3.2.6'!$F958,Basisblatt!$A$2:$B$5,2,FALSE),"")</f>
        <v/>
      </c>
    </row>
    <row r="959" spans="1:21" ht="15.75" thickBot="1" x14ac:dyDescent="0.3">
      <c r="A959" s="121" t="str">
        <f>IF($R959="x2","",IF($R959="x1",IF(OR($K959=Basisblatt!$A$84,$P959="ja"),"ja","nein"),"N/A"))</f>
        <v/>
      </c>
      <c r="B959" s="40"/>
      <c r="C959" s="84"/>
      <c r="D959" s="85"/>
      <c r="E959" s="85"/>
      <c r="F959" s="85"/>
      <c r="G959" s="85"/>
      <c r="H959" s="85"/>
      <c r="I959" s="92"/>
      <c r="J959" s="40"/>
      <c r="K959" s="49" t="s">
        <v>86</v>
      </c>
      <c r="L959" s="81"/>
      <c r="M959" s="81"/>
      <c r="N959" s="83"/>
      <c r="O959" s="40"/>
      <c r="P959" s="106" t="str">
        <f>IF(AND($R959="x1",$K959=Basisblatt!$A$85),IF(OR($L959=Basisblatt!$A$38,AND('Modernisierung 3.2.4'!$M959&lt;&gt;"",'Modernisierung 3.2.4'!$M959&lt;='Modernisierung 3.2.4'!$U959),'Modernisierung 3.2.4'!$N959=Basisblatt!$A987)=TRUE,"ja","nein"),"")</f>
        <v/>
      </c>
      <c r="Q959" s="157"/>
      <c r="R959" s="102" t="str">
        <f t="shared" si="14"/>
        <v>x2</v>
      </c>
      <c r="S959" s="53"/>
      <c r="T959" s="40"/>
      <c r="U959" s="139" t="str">
        <f>IF(AND($R959="x1",$K959=Basisblatt!$A$85),VLOOKUP('EMob_Segmente 3.2.5_3.2.6'!$F959,Basisblatt!$A$2:$B$5,2,FALSE),"")</f>
        <v/>
      </c>
    </row>
    <row r="960" spans="1:21" ht="15.75" thickBot="1" x14ac:dyDescent="0.3">
      <c r="A960" s="121" t="str">
        <f>IF($R960="x2","",IF($R960="x1",IF(OR($K960=Basisblatt!$A$84,$P960="ja"),"ja","nein"),"N/A"))</f>
        <v/>
      </c>
      <c r="B960" s="40"/>
      <c r="C960" s="84"/>
      <c r="D960" s="85"/>
      <c r="E960" s="85"/>
      <c r="F960" s="85"/>
      <c r="G960" s="85"/>
      <c r="H960" s="85"/>
      <c r="I960" s="92"/>
      <c r="J960" s="40"/>
      <c r="K960" s="49" t="s">
        <v>86</v>
      </c>
      <c r="L960" s="81"/>
      <c r="M960" s="81"/>
      <c r="N960" s="83"/>
      <c r="O960" s="40"/>
      <c r="P960" s="106" t="str">
        <f>IF(AND($R960="x1",$K960=Basisblatt!$A$85),IF(OR($L960=Basisblatt!$A$38,AND('Modernisierung 3.2.4'!$M960&lt;&gt;"",'Modernisierung 3.2.4'!$M960&lt;='Modernisierung 3.2.4'!$U960),'Modernisierung 3.2.4'!$N960=Basisblatt!$A988)=TRUE,"ja","nein"),"")</f>
        <v/>
      </c>
      <c r="Q960" s="157"/>
      <c r="R960" s="102" t="str">
        <f t="shared" si="14"/>
        <v>x2</v>
      </c>
      <c r="S960" s="53"/>
      <c r="T960" s="40"/>
      <c r="U960" s="139" t="str">
        <f>IF(AND($R960="x1",$K960=Basisblatt!$A$85),VLOOKUP('EMob_Segmente 3.2.5_3.2.6'!$F960,Basisblatt!$A$2:$B$5,2,FALSE),"")</f>
        <v/>
      </c>
    </row>
    <row r="961" spans="1:21" ht="15.75" thickBot="1" x14ac:dyDescent="0.3">
      <c r="A961" s="121" t="str">
        <f>IF($R961="x2","",IF($R961="x1",IF(OR($K961=Basisblatt!$A$84,$P961="ja"),"ja","nein"),"N/A"))</f>
        <v/>
      </c>
      <c r="B961" s="40"/>
      <c r="C961" s="84"/>
      <c r="D961" s="85"/>
      <c r="E961" s="85"/>
      <c r="F961" s="85"/>
      <c r="G961" s="85"/>
      <c r="H961" s="85"/>
      <c r="I961" s="92"/>
      <c r="J961" s="40"/>
      <c r="K961" s="49" t="s">
        <v>86</v>
      </c>
      <c r="L961" s="81"/>
      <c r="M961" s="81"/>
      <c r="N961" s="83"/>
      <c r="O961" s="40"/>
      <c r="P961" s="106" t="str">
        <f>IF(AND($R961="x1",$K961=Basisblatt!$A$85),IF(OR($L961=Basisblatt!$A$38,AND('Modernisierung 3.2.4'!$M961&lt;&gt;"",'Modernisierung 3.2.4'!$M961&lt;='Modernisierung 3.2.4'!$U961),'Modernisierung 3.2.4'!$N961=Basisblatt!$A989)=TRUE,"ja","nein"),"")</f>
        <v/>
      </c>
      <c r="Q961" s="157"/>
      <c r="R961" s="102" t="str">
        <f t="shared" si="14"/>
        <v>x2</v>
      </c>
      <c r="S961" s="53"/>
      <c r="T961" s="40"/>
      <c r="U961" s="139" t="str">
        <f>IF(AND($R961="x1",$K961=Basisblatt!$A$85),VLOOKUP('EMob_Segmente 3.2.5_3.2.6'!$F961,Basisblatt!$A$2:$B$5,2,FALSE),"")</f>
        <v/>
      </c>
    </row>
    <row r="962" spans="1:21" ht="15.75" thickBot="1" x14ac:dyDescent="0.3">
      <c r="A962" s="121" t="str">
        <f>IF($R962="x2","",IF($R962="x1",IF(OR($K962=Basisblatt!$A$84,$P962="ja"),"ja","nein"),"N/A"))</f>
        <v/>
      </c>
      <c r="B962" s="40"/>
      <c r="C962" s="84"/>
      <c r="D962" s="85"/>
      <c r="E962" s="85"/>
      <c r="F962" s="85"/>
      <c r="G962" s="85"/>
      <c r="H962" s="85"/>
      <c r="I962" s="92"/>
      <c r="J962" s="40"/>
      <c r="K962" s="49" t="s">
        <v>86</v>
      </c>
      <c r="L962" s="81"/>
      <c r="M962" s="81"/>
      <c r="N962" s="83"/>
      <c r="O962" s="40"/>
      <c r="P962" s="106" t="str">
        <f>IF(AND($R962="x1",$K962=Basisblatt!$A$85),IF(OR($L962=Basisblatt!$A$38,AND('Modernisierung 3.2.4'!$M962&lt;&gt;"",'Modernisierung 3.2.4'!$M962&lt;='Modernisierung 3.2.4'!$U962),'Modernisierung 3.2.4'!$N962=Basisblatt!$A990)=TRUE,"ja","nein"),"")</f>
        <v/>
      </c>
      <c r="Q962" s="157"/>
      <c r="R962" s="102" t="str">
        <f t="shared" si="14"/>
        <v>x2</v>
      </c>
      <c r="S962" s="53"/>
      <c r="T962" s="40"/>
      <c r="U962" s="139" t="str">
        <f>IF(AND($R962="x1",$K962=Basisblatt!$A$85),VLOOKUP('EMob_Segmente 3.2.5_3.2.6'!$F962,Basisblatt!$A$2:$B$5,2,FALSE),"")</f>
        <v/>
      </c>
    </row>
    <row r="963" spans="1:21" ht="15.75" thickBot="1" x14ac:dyDescent="0.3">
      <c r="A963" s="121" t="str">
        <f>IF($R963="x2","",IF($R963="x1",IF(OR($K963=Basisblatt!$A$84,$P963="ja"),"ja","nein"),"N/A"))</f>
        <v/>
      </c>
      <c r="B963" s="40"/>
      <c r="C963" s="84"/>
      <c r="D963" s="85"/>
      <c r="E963" s="85"/>
      <c r="F963" s="85"/>
      <c r="G963" s="85"/>
      <c r="H963" s="85"/>
      <c r="I963" s="92"/>
      <c r="J963" s="40"/>
      <c r="K963" s="49" t="s">
        <v>86</v>
      </c>
      <c r="L963" s="81"/>
      <c r="M963" s="81"/>
      <c r="N963" s="83"/>
      <c r="O963" s="40"/>
      <c r="P963" s="106" t="str">
        <f>IF(AND($R963="x1",$K963=Basisblatt!$A$85),IF(OR($L963=Basisblatt!$A$38,AND('Modernisierung 3.2.4'!$M963&lt;&gt;"",'Modernisierung 3.2.4'!$M963&lt;='Modernisierung 3.2.4'!$U963),'Modernisierung 3.2.4'!$N963=Basisblatt!$A991)=TRUE,"ja","nein"),"")</f>
        <v/>
      </c>
      <c r="Q963" s="157"/>
      <c r="R963" s="102" t="str">
        <f t="shared" si="14"/>
        <v>x2</v>
      </c>
      <c r="S963" s="53"/>
      <c r="T963" s="40"/>
      <c r="U963" s="139" t="str">
        <f>IF(AND($R963="x1",$K963=Basisblatt!$A$85),VLOOKUP('EMob_Segmente 3.2.5_3.2.6'!$F963,Basisblatt!$A$2:$B$5,2,FALSE),"")</f>
        <v/>
      </c>
    </row>
    <row r="964" spans="1:21" ht="15.75" thickBot="1" x14ac:dyDescent="0.3">
      <c r="A964" s="121" t="str">
        <f>IF($R964="x2","",IF($R964="x1",IF(OR($K964=Basisblatt!$A$84,$P964="ja"),"ja","nein"),"N/A"))</f>
        <v/>
      </c>
      <c r="B964" s="40"/>
      <c r="C964" s="84"/>
      <c r="D964" s="85"/>
      <c r="E964" s="85"/>
      <c r="F964" s="85"/>
      <c r="G964" s="85"/>
      <c r="H964" s="85"/>
      <c r="I964" s="92"/>
      <c r="J964" s="40"/>
      <c r="K964" s="49" t="s">
        <v>86</v>
      </c>
      <c r="L964" s="81"/>
      <c r="M964" s="81"/>
      <c r="N964" s="83"/>
      <c r="O964" s="40"/>
      <c r="P964" s="106" t="str">
        <f>IF(AND($R964="x1",$K964=Basisblatt!$A$85),IF(OR($L964=Basisblatt!$A$38,AND('Modernisierung 3.2.4'!$M964&lt;&gt;"",'Modernisierung 3.2.4'!$M964&lt;='Modernisierung 3.2.4'!$U964),'Modernisierung 3.2.4'!$N964=Basisblatt!$A992)=TRUE,"ja","nein"),"")</f>
        <v/>
      </c>
      <c r="Q964" s="157"/>
      <c r="R964" s="102" t="str">
        <f t="shared" si="14"/>
        <v>x2</v>
      </c>
      <c r="S964" s="53"/>
      <c r="T964" s="40"/>
      <c r="U964" s="139" t="str">
        <f>IF(AND($R964="x1",$K964=Basisblatt!$A$85),VLOOKUP('EMob_Segmente 3.2.5_3.2.6'!$F964,Basisblatt!$A$2:$B$5,2,FALSE),"")</f>
        <v/>
      </c>
    </row>
    <row r="965" spans="1:21" ht="15.75" thickBot="1" x14ac:dyDescent="0.3">
      <c r="A965" s="121" t="str">
        <f>IF($R965="x2","",IF($R965="x1",IF(OR($K965=Basisblatt!$A$84,$P965="ja"),"ja","nein"),"N/A"))</f>
        <v/>
      </c>
      <c r="B965" s="40"/>
      <c r="C965" s="84"/>
      <c r="D965" s="85"/>
      <c r="E965" s="85"/>
      <c r="F965" s="85"/>
      <c r="G965" s="85"/>
      <c r="H965" s="85"/>
      <c r="I965" s="92"/>
      <c r="J965" s="40"/>
      <c r="K965" s="49" t="s">
        <v>86</v>
      </c>
      <c r="L965" s="81"/>
      <c r="M965" s="81"/>
      <c r="N965" s="83"/>
      <c r="O965" s="40"/>
      <c r="P965" s="106" t="str">
        <f>IF(AND($R965="x1",$K965=Basisblatt!$A$85),IF(OR($L965=Basisblatt!$A$38,AND('Modernisierung 3.2.4'!$M965&lt;&gt;"",'Modernisierung 3.2.4'!$M965&lt;='Modernisierung 3.2.4'!$U965),'Modernisierung 3.2.4'!$N965=Basisblatt!$A993)=TRUE,"ja","nein"),"")</f>
        <v/>
      </c>
      <c r="Q965" s="157"/>
      <c r="R965" s="102" t="str">
        <f t="shared" si="14"/>
        <v>x2</v>
      </c>
      <c r="S965" s="53"/>
      <c r="T965" s="40"/>
      <c r="U965" s="139" t="str">
        <f>IF(AND($R965="x1",$K965=Basisblatt!$A$85),VLOOKUP('EMob_Segmente 3.2.5_3.2.6'!$F965,Basisblatt!$A$2:$B$5,2,FALSE),"")</f>
        <v/>
      </c>
    </row>
    <row r="966" spans="1:21" ht="15.75" thickBot="1" x14ac:dyDescent="0.3">
      <c r="A966" s="121" t="str">
        <f>IF($R966="x2","",IF($R966="x1",IF(OR($K966=Basisblatt!$A$84,$P966="ja"),"ja","nein"),"N/A"))</f>
        <v/>
      </c>
      <c r="B966" s="40"/>
      <c r="C966" s="84"/>
      <c r="D966" s="85"/>
      <c r="E966" s="85"/>
      <c r="F966" s="85"/>
      <c r="G966" s="85"/>
      <c r="H966" s="85"/>
      <c r="I966" s="92"/>
      <c r="J966" s="40"/>
      <c r="K966" s="49" t="s">
        <v>86</v>
      </c>
      <c r="L966" s="81"/>
      <c r="M966" s="81"/>
      <c r="N966" s="83"/>
      <c r="O966" s="40"/>
      <c r="P966" s="106" t="str">
        <f>IF(AND($R966="x1",$K966=Basisblatt!$A$85),IF(OR($L966=Basisblatt!$A$38,AND('Modernisierung 3.2.4'!$M966&lt;&gt;"",'Modernisierung 3.2.4'!$M966&lt;='Modernisierung 3.2.4'!$U966),'Modernisierung 3.2.4'!$N966=Basisblatt!$A994)=TRUE,"ja","nein"),"")</f>
        <v/>
      </c>
      <c r="Q966" s="157"/>
      <c r="R966" s="102" t="str">
        <f t="shared" si="14"/>
        <v>x2</v>
      </c>
      <c r="S966" s="53"/>
      <c r="T966" s="40"/>
      <c r="U966" s="139" t="str">
        <f>IF(AND($R966="x1",$K966=Basisblatt!$A$85),VLOOKUP('EMob_Segmente 3.2.5_3.2.6'!$F966,Basisblatt!$A$2:$B$5,2,FALSE),"")</f>
        <v/>
      </c>
    </row>
    <row r="967" spans="1:21" ht="15.75" thickBot="1" x14ac:dyDescent="0.3">
      <c r="A967" s="121" t="str">
        <f>IF($R967="x2","",IF($R967="x1",IF(OR($K967=Basisblatt!$A$84,$P967="ja"),"ja","nein"),"N/A"))</f>
        <v/>
      </c>
      <c r="B967" s="40"/>
      <c r="C967" s="84"/>
      <c r="D967" s="85"/>
      <c r="E967" s="85"/>
      <c r="F967" s="85"/>
      <c r="G967" s="85"/>
      <c r="H967" s="85"/>
      <c r="I967" s="92"/>
      <c r="J967" s="40"/>
      <c r="K967" s="49" t="s">
        <v>86</v>
      </c>
      <c r="L967" s="81"/>
      <c r="M967" s="81"/>
      <c r="N967" s="83"/>
      <c r="O967" s="40"/>
      <c r="P967" s="106" t="str">
        <f>IF(AND($R967="x1",$K967=Basisblatt!$A$85),IF(OR($L967=Basisblatt!$A$38,AND('Modernisierung 3.2.4'!$M967&lt;&gt;"",'Modernisierung 3.2.4'!$M967&lt;='Modernisierung 3.2.4'!$U967),'Modernisierung 3.2.4'!$N967=Basisblatt!$A995)=TRUE,"ja","nein"),"")</f>
        <v/>
      </c>
      <c r="Q967" s="157"/>
      <c r="R967" s="102" t="str">
        <f t="shared" si="14"/>
        <v>x2</v>
      </c>
      <c r="S967" s="53"/>
      <c r="T967" s="40"/>
      <c r="U967" s="139" t="str">
        <f>IF(AND($R967="x1",$K967=Basisblatt!$A$85),VLOOKUP('EMob_Segmente 3.2.5_3.2.6'!$F967,Basisblatt!$A$2:$B$5,2,FALSE),"")</f>
        <v/>
      </c>
    </row>
    <row r="968" spans="1:21" ht="15.75" thickBot="1" x14ac:dyDescent="0.3">
      <c r="A968" s="121" t="str">
        <f>IF($R968="x2","",IF($R968="x1",IF(OR($K968=Basisblatt!$A$84,$P968="ja"),"ja","nein"),"N/A"))</f>
        <v/>
      </c>
      <c r="B968" s="40"/>
      <c r="C968" s="84"/>
      <c r="D968" s="85"/>
      <c r="E968" s="85"/>
      <c r="F968" s="85"/>
      <c r="G968" s="85"/>
      <c r="H968" s="85"/>
      <c r="I968" s="92"/>
      <c r="J968" s="40"/>
      <c r="K968" s="49" t="s">
        <v>86</v>
      </c>
      <c r="L968" s="81"/>
      <c r="M968" s="81"/>
      <c r="N968" s="83"/>
      <c r="O968" s="40"/>
      <c r="P968" s="106" t="str">
        <f>IF(AND($R968="x1",$K968=Basisblatt!$A$85),IF(OR($L968=Basisblatt!$A$38,AND('Modernisierung 3.2.4'!$M968&lt;&gt;"",'Modernisierung 3.2.4'!$M968&lt;='Modernisierung 3.2.4'!$U968),'Modernisierung 3.2.4'!$N968=Basisblatt!$A996)=TRUE,"ja","nein"),"")</f>
        <v/>
      </c>
      <c r="Q968" s="157"/>
      <c r="R968" s="102" t="str">
        <f t="shared" si="14"/>
        <v>x2</v>
      </c>
      <c r="S968" s="53"/>
      <c r="T968" s="40"/>
      <c r="U968" s="139" t="str">
        <f>IF(AND($R968="x1",$K968=Basisblatt!$A$85),VLOOKUP('EMob_Segmente 3.2.5_3.2.6'!$F968,Basisblatt!$A$2:$B$5,2,FALSE),"")</f>
        <v/>
      </c>
    </row>
    <row r="969" spans="1:21" ht="15.75" thickBot="1" x14ac:dyDescent="0.3">
      <c r="A969" s="121" t="str">
        <f>IF($R969="x2","",IF($R969="x1",IF(OR($K969=Basisblatt!$A$84,$P969="ja"),"ja","nein"),"N/A"))</f>
        <v/>
      </c>
      <c r="B969" s="40"/>
      <c r="C969" s="84"/>
      <c r="D969" s="85"/>
      <c r="E969" s="85"/>
      <c r="F969" s="85"/>
      <c r="G969" s="85"/>
      <c r="H969" s="85"/>
      <c r="I969" s="92"/>
      <c r="J969" s="40"/>
      <c r="K969" s="49" t="s">
        <v>86</v>
      </c>
      <c r="L969" s="81"/>
      <c r="M969" s="81"/>
      <c r="N969" s="83"/>
      <c r="O969" s="40"/>
      <c r="P969" s="106" t="str">
        <f>IF(AND($R969="x1",$K969=Basisblatt!$A$85),IF(OR($L969=Basisblatt!$A$38,AND('Modernisierung 3.2.4'!$M969&lt;&gt;"",'Modernisierung 3.2.4'!$M969&lt;='Modernisierung 3.2.4'!$U969),'Modernisierung 3.2.4'!$N969=Basisblatt!$A997)=TRUE,"ja","nein"),"")</f>
        <v/>
      </c>
      <c r="Q969" s="157"/>
      <c r="R969" s="102" t="str">
        <f t="shared" si="14"/>
        <v>x2</v>
      </c>
      <c r="S969" s="53"/>
      <c r="T969" s="40"/>
      <c r="U969" s="139" t="str">
        <f>IF(AND($R969="x1",$K969=Basisblatt!$A$85),VLOOKUP('EMob_Segmente 3.2.5_3.2.6'!$F969,Basisblatt!$A$2:$B$5,2,FALSE),"")</f>
        <v/>
      </c>
    </row>
    <row r="970" spans="1:21" ht="15.75" thickBot="1" x14ac:dyDescent="0.3">
      <c r="A970" s="121" t="str">
        <f>IF($R970="x2","",IF($R970="x1",IF(OR($K970=Basisblatt!$A$84,$P970="ja"),"ja","nein"),"N/A"))</f>
        <v/>
      </c>
      <c r="B970" s="40"/>
      <c r="C970" s="84"/>
      <c r="D970" s="85"/>
      <c r="E970" s="85"/>
      <c r="F970" s="85"/>
      <c r="G970" s="85"/>
      <c r="H970" s="85"/>
      <c r="I970" s="92"/>
      <c r="J970" s="40"/>
      <c r="K970" s="49" t="s">
        <v>86</v>
      </c>
      <c r="L970" s="81"/>
      <c r="M970" s="81"/>
      <c r="N970" s="83"/>
      <c r="O970" s="40"/>
      <c r="P970" s="106" t="str">
        <f>IF(AND($R970="x1",$K970=Basisblatt!$A$85),IF(OR($L970=Basisblatt!$A$38,AND('Modernisierung 3.2.4'!$M970&lt;&gt;"",'Modernisierung 3.2.4'!$M970&lt;='Modernisierung 3.2.4'!$U970),'Modernisierung 3.2.4'!$N970=Basisblatt!$A998)=TRUE,"ja","nein"),"")</f>
        <v/>
      </c>
      <c r="Q970" s="157"/>
      <c r="R970" s="102" t="str">
        <f t="shared" si="14"/>
        <v>x2</v>
      </c>
      <c r="S970" s="53"/>
      <c r="T970" s="40"/>
      <c r="U970" s="139" t="str">
        <f>IF(AND($R970="x1",$K970=Basisblatt!$A$85),VLOOKUP('EMob_Segmente 3.2.5_3.2.6'!$F970,Basisblatt!$A$2:$B$5,2,FALSE),"")</f>
        <v/>
      </c>
    </row>
    <row r="971" spans="1:21" ht="15.75" thickBot="1" x14ac:dyDescent="0.3">
      <c r="A971" s="121" t="str">
        <f>IF($R971="x2","",IF($R971="x1",IF(OR($K971=Basisblatt!$A$84,$P971="ja"),"ja","nein"),"N/A"))</f>
        <v/>
      </c>
      <c r="B971" s="40"/>
      <c r="C971" s="84"/>
      <c r="D971" s="85"/>
      <c r="E971" s="85"/>
      <c r="F971" s="85"/>
      <c r="G971" s="85"/>
      <c r="H971" s="85"/>
      <c r="I971" s="92"/>
      <c r="J971" s="40"/>
      <c r="K971" s="49" t="s">
        <v>86</v>
      </c>
      <c r="L971" s="81"/>
      <c r="M971" s="81"/>
      <c r="N971" s="83"/>
      <c r="O971" s="40"/>
      <c r="P971" s="106" t="str">
        <f>IF(AND($R971="x1",$K971=Basisblatt!$A$85),IF(OR($L971=Basisblatt!$A$38,AND('Modernisierung 3.2.4'!$M971&lt;&gt;"",'Modernisierung 3.2.4'!$M971&lt;='Modernisierung 3.2.4'!$U971),'Modernisierung 3.2.4'!$N971=Basisblatt!$A999)=TRUE,"ja","nein"),"")</f>
        <v/>
      </c>
      <c r="Q971" s="157"/>
      <c r="R971" s="102" t="str">
        <f t="shared" si="14"/>
        <v>x2</v>
      </c>
      <c r="S971" s="53"/>
      <c r="T971" s="40"/>
      <c r="U971" s="139" t="str">
        <f>IF(AND($R971="x1",$K971=Basisblatt!$A$85),VLOOKUP('EMob_Segmente 3.2.5_3.2.6'!$F971,Basisblatt!$A$2:$B$5,2,FALSE),"")</f>
        <v/>
      </c>
    </row>
    <row r="972" spans="1:21" ht="15.75" thickBot="1" x14ac:dyDescent="0.3">
      <c r="A972" s="121" t="str">
        <f>IF($R972="x2","",IF($R972="x1",IF(OR($K972=Basisblatt!$A$84,$P972="ja"),"ja","nein"),"N/A"))</f>
        <v/>
      </c>
      <c r="B972" s="40"/>
      <c r="C972" s="84"/>
      <c r="D972" s="85"/>
      <c r="E972" s="85"/>
      <c r="F972" s="85"/>
      <c r="G972" s="85"/>
      <c r="H972" s="85"/>
      <c r="I972" s="92"/>
      <c r="J972" s="40"/>
      <c r="K972" s="49" t="s">
        <v>86</v>
      </c>
      <c r="L972" s="81"/>
      <c r="M972" s="81"/>
      <c r="N972" s="83"/>
      <c r="O972" s="40"/>
      <c r="P972" s="106" t="str">
        <f>IF(AND($R972="x1",$K972=Basisblatt!$A$85),IF(OR($L972=Basisblatt!$A$38,AND('Modernisierung 3.2.4'!$M972&lt;&gt;"",'Modernisierung 3.2.4'!$M972&lt;='Modernisierung 3.2.4'!$U972),'Modernisierung 3.2.4'!$N972=Basisblatt!$A1000)=TRUE,"ja","nein"),"")</f>
        <v/>
      </c>
      <c r="Q972" s="157"/>
      <c r="R972" s="102" t="str">
        <f t="shared" si="14"/>
        <v>x2</v>
      </c>
      <c r="S972" s="53"/>
      <c r="T972" s="40"/>
      <c r="U972" s="139" t="str">
        <f>IF(AND($R972="x1",$K972=Basisblatt!$A$85),VLOOKUP('EMob_Segmente 3.2.5_3.2.6'!$F972,Basisblatt!$A$2:$B$5,2,FALSE),"")</f>
        <v/>
      </c>
    </row>
    <row r="973" spans="1:21" ht="15.75" thickBot="1" x14ac:dyDescent="0.3">
      <c r="A973" s="121" t="str">
        <f>IF($R973="x2","",IF($R973="x1",IF(OR($K973=Basisblatt!$A$84,$P973="ja"),"ja","nein"),"N/A"))</f>
        <v/>
      </c>
      <c r="B973" s="40"/>
      <c r="C973" s="84"/>
      <c r="D973" s="85"/>
      <c r="E973" s="85"/>
      <c r="F973" s="85"/>
      <c r="G973" s="85"/>
      <c r="H973" s="85"/>
      <c r="I973" s="92"/>
      <c r="J973" s="40"/>
      <c r="K973" s="49" t="s">
        <v>86</v>
      </c>
      <c r="L973" s="81"/>
      <c r="M973" s="81"/>
      <c r="N973" s="83"/>
      <c r="O973" s="40"/>
      <c r="P973" s="106" t="str">
        <f>IF(AND($R973="x1",$K973=Basisblatt!$A$85),IF(OR($L973=Basisblatt!$A$38,AND('Modernisierung 3.2.4'!$M973&lt;&gt;"",'Modernisierung 3.2.4'!$M973&lt;='Modernisierung 3.2.4'!$U973),'Modernisierung 3.2.4'!$N973=Basisblatt!$A1001)=TRUE,"ja","nein"),"")</f>
        <v/>
      </c>
      <c r="Q973" s="157"/>
      <c r="R973" s="102" t="str">
        <f t="shared" si="14"/>
        <v>x2</v>
      </c>
      <c r="S973" s="53"/>
      <c r="T973" s="40"/>
      <c r="U973" s="139" t="str">
        <f>IF(AND($R973="x1",$K973=Basisblatt!$A$85),VLOOKUP('EMob_Segmente 3.2.5_3.2.6'!$F973,Basisblatt!$A$2:$B$5,2,FALSE),"")</f>
        <v/>
      </c>
    </row>
    <row r="974" spans="1:21" ht="15.75" thickBot="1" x14ac:dyDescent="0.3">
      <c r="A974" s="121" t="str">
        <f>IF($R974="x2","",IF($R974="x1",IF(OR($K974=Basisblatt!$A$84,$P974="ja"),"ja","nein"),"N/A"))</f>
        <v/>
      </c>
      <c r="B974" s="40"/>
      <c r="C974" s="84"/>
      <c r="D974" s="85"/>
      <c r="E974" s="85"/>
      <c r="F974" s="85"/>
      <c r="G974" s="85"/>
      <c r="H974" s="85"/>
      <c r="I974" s="92"/>
      <c r="J974" s="40"/>
      <c r="K974" s="49" t="s">
        <v>86</v>
      </c>
      <c r="L974" s="81"/>
      <c r="M974" s="81"/>
      <c r="N974" s="83"/>
      <c r="O974" s="40"/>
      <c r="P974" s="106" t="str">
        <f>IF(AND($R974="x1",$K974=Basisblatt!$A$85),IF(OR($L974=Basisblatt!$A$38,AND('Modernisierung 3.2.4'!$M974&lt;&gt;"",'Modernisierung 3.2.4'!$M974&lt;='Modernisierung 3.2.4'!$U974),'Modernisierung 3.2.4'!$N974=Basisblatt!$A1002)=TRUE,"ja","nein"),"")</f>
        <v/>
      </c>
      <c r="Q974" s="157"/>
      <c r="R974" s="102" t="str">
        <f t="shared" si="14"/>
        <v>x2</v>
      </c>
      <c r="S974" s="53"/>
      <c r="T974" s="40"/>
      <c r="U974" s="139" t="str">
        <f>IF(AND($R974="x1",$K974=Basisblatt!$A$85),VLOOKUP('EMob_Segmente 3.2.5_3.2.6'!$F974,Basisblatt!$A$2:$B$5,2,FALSE),"")</f>
        <v/>
      </c>
    </row>
    <row r="975" spans="1:21" ht="15.75" thickBot="1" x14ac:dyDescent="0.3">
      <c r="A975" s="121" t="str">
        <f>IF($R975="x2","",IF($R975="x1",IF(OR($K975=Basisblatt!$A$84,$P975="ja"),"ja","nein"),"N/A"))</f>
        <v/>
      </c>
      <c r="B975" s="40"/>
      <c r="C975" s="84"/>
      <c r="D975" s="85"/>
      <c r="E975" s="85"/>
      <c r="F975" s="85"/>
      <c r="G975" s="85"/>
      <c r="H975" s="85"/>
      <c r="I975" s="92"/>
      <c r="J975" s="40"/>
      <c r="K975" s="49" t="s">
        <v>86</v>
      </c>
      <c r="L975" s="81"/>
      <c r="M975" s="81"/>
      <c r="N975" s="83"/>
      <c r="O975" s="40"/>
      <c r="P975" s="106" t="str">
        <f>IF(AND($R975="x1",$K975=Basisblatt!$A$85),IF(OR($L975=Basisblatt!$A$38,AND('Modernisierung 3.2.4'!$M975&lt;&gt;"",'Modernisierung 3.2.4'!$M975&lt;='Modernisierung 3.2.4'!$U975),'Modernisierung 3.2.4'!$N975=Basisblatt!$A1003)=TRUE,"ja","nein"),"")</f>
        <v/>
      </c>
      <c r="Q975" s="157"/>
      <c r="R975" s="102" t="str">
        <f t="shared" si="14"/>
        <v>x2</v>
      </c>
      <c r="S975" s="53"/>
      <c r="T975" s="40"/>
      <c r="U975" s="139" t="str">
        <f>IF(AND($R975="x1",$K975=Basisblatt!$A$85),VLOOKUP('EMob_Segmente 3.2.5_3.2.6'!$F975,Basisblatt!$A$2:$B$5,2,FALSE),"")</f>
        <v/>
      </c>
    </row>
    <row r="976" spans="1:21" ht="15.75" thickBot="1" x14ac:dyDescent="0.3">
      <c r="A976" s="121" t="str">
        <f>IF($R976="x2","",IF($R976="x1",IF(OR($K976=Basisblatt!$A$84,$P976="ja"),"ja","nein"),"N/A"))</f>
        <v/>
      </c>
      <c r="B976" s="40"/>
      <c r="C976" s="84"/>
      <c r="D976" s="85"/>
      <c r="E976" s="85"/>
      <c r="F976" s="85"/>
      <c r="G976" s="85"/>
      <c r="H976" s="85"/>
      <c r="I976" s="92"/>
      <c r="J976" s="40"/>
      <c r="K976" s="49" t="s">
        <v>86</v>
      </c>
      <c r="L976" s="81"/>
      <c r="M976" s="81"/>
      <c r="N976" s="83"/>
      <c r="O976" s="40"/>
      <c r="P976" s="106" t="str">
        <f>IF(AND($R976="x1",$K976=Basisblatt!$A$85),IF(OR($L976=Basisblatt!$A$38,AND('Modernisierung 3.2.4'!$M976&lt;&gt;"",'Modernisierung 3.2.4'!$M976&lt;='Modernisierung 3.2.4'!$U976),'Modernisierung 3.2.4'!$N976=Basisblatt!$A1004)=TRUE,"ja","nein"),"")</f>
        <v/>
      </c>
      <c r="Q976" s="157"/>
      <c r="R976" s="102" t="str">
        <f t="shared" si="14"/>
        <v>x2</v>
      </c>
      <c r="S976" s="53"/>
      <c r="T976" s="40"/>
      <c r="U976" s="139" t="str">
        <f>IF(AND($R976="x1",$K976=Basisblatt!$A$85),VLOOKUP('EMob_Segmente 3.2.5_3.2.6'!$F976,Basisblatt!$A$2:$B$5,2,FALSE),"")</f>
        <v/>
      </c>
    </row>
    <row r="977" spans="1:21" ht="15.75" thickBot="1" x14ac:dyDescent="0.3">
      <c r="A977" s="121" t="str">
        <f>IF($R977="x2","",IF($R977="x1",IF(OR($K977=Basisblatt!$A$84,$P977="ja"),"ja","nein"),"N/A"))</f>
        <v/>
      </c>
      <c r="B977" s="40"/>
      <c r="C977" s="84"/>
      <c r="D977" s="85"/>
      <c r="E977" s="85"/>
      <c r="F977" s="85"/>
      <c r="G977" s="85"/>
      <c r="H977" s="85"/>
      <c r="I977" s="92"/>
      <c r="J977" s="40"/>
      <c r="K977" s="49" t="s">
        <v>86</v>
      </c>
      <c r="L977" s="81"/>
      <c r="M977" s="81"/>
      <c r="N977" s="83"/>
      <c r="O977" s="40"/>
      <c r="P977" s="106" t="str">
        <f>IF(AND($R977="x1",$K977=Basisblatt!$A$85),IF(OR($L977=Basisblatt!$A$38,AND('Modernisierung 3.2.4'!$M977&lt;&gt;"",'Modernisierung 3.2.4'!$M977&lt;='Modernisierung 3.2.4'!$U977),'Modernisierung 3.2.4'!$N977=Basisblatt!$A1005)=TRUE,"ja","nein"),"")</f>
        <v/>
      </c>
      <c r="Q977" s="157"/>
      <c r="R977" s="102" t="str">
        <f t="shared" ref="R977:R1040" si="15">IF(COUNTA($C977:$I977)=7,"x1",IF(COUNTA($C977:$I977)=0,"x2","o"))</f>
        <v>x2</v>
      </c>
      <c r="S977" s="53"/>
      <c r="T977" s="40"/>
      <c r="U977" s="139" t="str">
        <f>IF(AND($R977="x1",$K977=Basisblatt!$A$85),VLOOKUP('EMob_Segmente 3.2.5_3.2.6'!$F977,Basisblatt!$A$2:$B$5,2,FALSE),"")</f>
        <v/>
      </c>
    </row>
    <row r="978" spans="1:21" ht="15.75" thickBot="1" x14ac:dyDescent="0.3">
      <c r="A978" s="121" t="str">
        <f>IF($R978="x2","",IF($R978="x1",IF(OR($K978=Basisblatt!$A$84,$P978="ja"),"ja","nein"),"N/A"))</f>
        <v/>
      </c>
      <c r="B978" s="40"/>
      <c r="C978" s="84"/>
      <c r="D978" s="85"/>
      <c r="E978" s="85"/>
      <c r="F978" s="85"/>
      <c r="G978" s="85"/>
      <c r="H978" s="85"/>
      <c r="I978" s="92"/>
      <c r="J978" s="40"/>
      <c r="K978" s="49" t="s">
        <v>86</v>
      </c>
      <c r="L978" s="81"/>
      <c r="M978" s="81"/>
      <c r="N978" s="83"/>
      <c r="O978" s="40"/>
      <c r="P978" s="106" t="str">
        <f>IF(AND($R978="x1",$K978=Basisblatt!$A$85),IF(OR($L978=Basisblatt!$A$38,AND('Modernisierung 3.2.4'!$M978&lt;&gt;"",'Modernisierung 3.2.4'!$M978&lt;='Modernisierung 3.2.4'!$U978),'Modernisierung 3.2.4'!$N978=Basisblatt!$A1006)=TRUE,"ja","nein"),"")</f>
        <v/>
      </c>
      <c r="Q978" s="157"/>
      <c r="R978" s="102" t="str">
        <f t="shared" si="15"/>
        <v>x2</v>
      </c>
      <c r="S978" s="53"/>
      <c r="T978" s="40"/>
      <c r="U978" s="139" t="str">
        <f>IF(AND($R978="x1",$K978=Basisblatt!$A$85),VLOOKUP('EMob_Segmente 3.2.5_3.2.6'!$F978,Basisblatt!$A$2:$B$5,2,FALSE),"")</f>
        <v/>
      </c>
    </row>
    <row r="979" spans="1:21" ht="15.75" thickBot="1" x14ac:dyDescent="0.3">
      <c r="A979" s="121" t="str">
        <f>IF($R979="x2","",IF($R979="x1",IF(OR($K979=Basisblatt!$A$84,$P979="ja"),"ja","nein"),"N/A"))</f>
        <v/>
      </c>
      <c r="B979" s="40"/>
      <c r="C979" s="84"/>
      <c r="D979" s="85"/>
      <c r="E979" s="85"/>
      <c r="F979" s="85"/>
      <c r="G979" s="85"/>
      <c r="H979" s="85"/>
      <c r="I979" s="92"/>
      <c r="J979" s="40"/>
      <c r="K979" s="49" t="s">
        <v>86</v>
      </c>
      <c r="L979" s="81"/>
      <c r="M979" s="81"/>
      <c r="N979" s="83"/>
      <c r="O979" s="40"/>
      <c r="P979" s="106" t="str">
        <f>IF(AND($R979="x1",$K979=Basisblatt!$A$85),IF(OR($L979=Basisblatt!$A$38,AND('Modernisierung 3.2.4'!$M979&lt;&gt;"",'Modernisierung 3.2.4'!$M979&lt;='Modernisierung 3.2.4'!$U979),'Modernisierung 3.2.4'!$N979=Basisblatt!$A1007)=TRUE,"ja","nein"),"")</f>
        <v/>
      </c>
      <c r="Q979" s="157"/>
      <c r="R979" s="102" t="str">
        <f t="shared" si="15"/>
        <v>x2</v>
      </c>
      <c r="S979" s="53"/>
      <c r="T979" s="40"/>
      <c r="U979" s="139" t="str">
        <f>IF(AND($R979="x1",$K979=Basisblatt!$A$85),VLOOKUP('EMob_Segmente 3.2.5_3.2.6'!$F979,Basisblatt!$A$2:$B$5,2,FALSE),"")</f>
        <v/>
      </c>
    </row>
    <row r="980" spans="1:21" ht="15.75" thickBot="1" x14ac:dyDescent="0.3">
      <c r="A980" s="121" t="str">
        <f>IF($R980="x2","",IF($R980="x1",IF(OR($K980=Basisblatt!$A$84,$P980="ja"),"ja","nein"),"N/A"))</f>
        <v/>
      </c>
      <c r="B980" s="40"/>
      <c r="C980" s="84"/>
      <c r="D980" s="85"/>
      <c r="E980" s="85"/>
      <c r="F980" s="85"/>
      <c r="G980" s="85"/>
      <c r="H980" s="85"/>
      <c r="I980" s="92"/>
      <c r="J980" s="40"/>
      <c r="K980" s="49" t="s">
        <v>86</v>
      </c>
      <c r="L980" s="81"/>
      <c r="M980" s="81"/>
      <c r="N980" s="83"/>
      <c r="O980" s="40"/>
      <c r="P980" s="106" t="str">
        <f>IF(AND($R980="x1",$K980=Basisblatt!$A$85),IF(OR($L980=Basisblatt!$A$38,AND('Modernisierung 3.2.4'!$M980&lt;&gt;"",'Modernisierung 3.2.4'!$M980&lt;='Modernisierung 3.2.4'!$U980),'Modernisierung 3.2.4'!$N980=Basisblatt!$A1008)=TRUE,"ja","nein"),"")</f>
        <v/>
      </c>
      <c r="Q980" s="157"/>
      <c r="R980" s="102" t="str">
        <f t="shared" si="15"/>
        <v>x2</v>
      </c>
      <c r="S980" s="53"/>
      <c r="T980" s="40"/>
      <c r="U980" s="139" t="str">
        <f>IF(AND($R980="x1",$K980=Basisblatt!$A$85),VLOOKUP('EMob_Segmente 3.2.5_3.2.6'!$F980,Basisblatt!$A$2:$B$5,2,FALSE),"")</f>
        <v/>
      </c>
    </row>
    <row r="981" spans="1:21" ht="15.75" thickBot="1" x14ac:dyDescent="0.3">
      <c r="A981" s="121" t="str">
        <f>IF($R981="x2","",IF($R981="x1",IF(OR($K981=Basisblatt!$A$84,$P981="ja"),"ja","nein"),"N/A"))</f>
        <v/>
      </c>
      <c r="B981" s="40"/>
      <c r="C981" s="84"/>
      <c r="D981" s="85"/>
      <c r="E981" s="85"/>
      <c r="F981" s="85"/>
      <c r="G981" s="85"/>
      <c r="H981" s="85"/>
      <c r="I981" s="92"/>
      <c r="J981" s="40"/>
      <c r="K981" s="49" t="s">
        <v>86</v>
      </c>
      <c r="L981" s="81"/>
      <c r="M981" s="81"/>
      <c r="N981" s="83"/>
      <c r="O981" s="40"/>
      <c r="P981" s="106" t="str">
        <f>IF(AND($R981="x1",$K981=Basisblatt!$A$85),IF(OR($L981=Basisblatt!$A$38,AND('Modernisierung 3.2.4'!$M981&lt;&gt;"",'Modernisierung 3.2.4'!$M981&lt;='Modernisierung 3.2.4'!$U981),'Modernisierung 3.2.4'!$N981=Basisblatt!$A1009)=TRUE,"ja","nein"),"")</f>
        <v/>
      </c>
      <c r="Q981" s="157"/>
      <c r="R981" s="102" t="str">
        <f t="shared" si="15"/>
        <v>x2</v>
      </c>
      <c r="S981" s="53"/>
      <c r="T981" s="40"/>
      <c r="U981" s="139" t="str">
        <f>IF(AND($R981="x1",$K981=Basisblatt!$A$85),VLOOKUP('EMob_Segmente 3.2.5_3.2.6'!$F981,Basisblatt!$A$2:$B$5,2,FALSE),"")</f>
        <v/>
      </c>
    </row>
    <row r="982" spans="1:21" ht="15.75" thickBot="1" x14ac:dyDescent="0.3">
      <c r="A982" s="121" t="str">
        <f>IF($R982="x2","",IF($R982="x1",IF(OR($K982=Basisblatt!$A$84,$P982="ja"),"ja","nein"),"N/A"))</f>
        <v/>
      </c>
      <c r="B982" s="40"/>
      <c r="C982" s="84"/>
      <c r="D982" s="85"/>
      <c r="E982" s="85"/>
      <c r="F982" s="85"/>
      <c r="G982" s="85"/>
      <c r="H982" s="85"/>
      <c r="I982" s="92"/>
      <c r="J982" s="40"/>
      <c r="K982" s="49" t="s">
        <v>86</v>
      </c>
      <c r="L982" s="81"/>
      <c r="M982" s="81"/>
      <c r="N982" s="83"/>
      <c r="O982" s="40"/>
      <c r="P982" s="106" t="str">
        <f>IF(AND($R982="x1",$K982=Basisblatt!$A$85),IF(OR($L982=Basisblatt!$A$38,AND('Modernisierung 3.2.4'!$M982&lt;&gt;"",'Modernisierung 3.2.4'!$M982&lt;='Modernisierung 3.2.4'!$U982),'Modernisierung 3.2.4'!$N982=Basisblatt!$A1010)=TRUE,"ja","nein"),"")</f>
        <v/>
      </c>
      <c r="Q982" s="157"/>
      <c r="R982" s="102" t="str">
        <f t="shared" si="15"/>
        <v>x2</v>
      </c>
      <c r="S982" s="53"/>
      <c r="T982" s="40"/>
      <c r="U982" s="139" t="str">
        <f>IF(AND($R982="x1",$K982=Basisblatt!$A$85),VLOOKUP('EMob_Segmente 3.2.5_3.2.6'!$F982,Basisblatt!$A$2:$B$5,2,FALSE),"")</f>
        <v/>
      </c>
    </row>
    <row r="983" spans="1:21" ht="15.75" thickBot="1" x14ac:dyDescent="0.3">
      <c r="A983" s="121" t="str">
        <f>IF($R983="x2","",IF($R983="x1",IF(OR($K983=Basisblatt!$A$84,$P983="ja"),"ja","nein"),"N/A"))</f>
        <v/>
      </c>
      <c r="B983" s="40"/>
      <c r="C983" s="84"/>
      <c r="D983" s="85"/>
      <c r="E983" s="85"/>
      <c r="F983" s="85"/>
      <c r="G983" s="85"/>
      <c r="H983" s="85"/>
      <c r="I983" s="92"/>
      <c r="J983" s="40"/>
      <c r="K983" s="49" t="s">
        <v>86</v>
      </c>
      <c r="L983" s="81"/>
      <c r="M983" s="81"/>
      <c r="N983" s="83"/>
      <c r="O983" s="40"/>
      <c r="P983" s="106" t="str">
        <f>IF(AND($R983="x1",$K983=Basisblatt!$A$85),IF(OR($L983=Basisblatt!$A$38,AND('Modernisierung 3.2.4'!$M983&lt;&gt;"",'Modernisierung 3.2.4'!$M983&lt;='Modernisierung 3.2.4'!$U983),'Modernisierung 3.2.4'!$N983=Basisblatt!$A1011)=TRUE,"ja","nein"),"")</f>
        <v/>
      </c>
      <c r="Q983" s="157"/>
      <c r="R983" s="102" t="str">
        <f t="shared" si="15"/>
        <v>x2</v>
      </c>
      <c r="S983" s="53"/>
      <c r="T983" s="40"/>
      <c r="U983" s="139" t="str">
        <f>IF(AND($R983="x1",$K983=Basisblatt!$A$85),VLOOKUP('EMob_Segmente 3.2.5_3.2.6'!$F983,Basisblatt!$A$2:$B$5,2,FALSE),"")</f>
        <v/>
      </c>
    </row>
    <row r="984" spans="1:21" ht="15.75" thickBot="1" x14ac:dyDescent="0.3">
      <c r="A984" s="121" t="str">
        <f>IF($R984="x2","",IF($R984="x1",IF(OR($K984=Basisblatt!$A$84,$P984="ja"),"ja","nein"),"N/A"))</f>
        <v/>
      </c>
      <c r="B984" s="40"/>
      <c r="C984" s="84"/>
      <c r="D984" s="85"/>
      <c r="E984" s="85"/>
      <c r="F984" s="85"/>
      <c r="G984" s="85"/>
      <c r="H984" s="85"/>
      <c r="I984" s="92"/>
      <c r="J984" s="40"/>
      <c r="K984" s="49" t="s">
        <v>86</v>
      </c>
      <c r="L984" s="81"/>
      <c r="M984" s="81"/>
      <c r="N984" s="83"/>
      <c r="O984" s="40"/>
      <c r="P984" s="106" t="str">
        <f>IF(AND($R984="x1",$K984=Basisblatt!$A$85),IF(OR($L984=Basisblatt!$A$38,AND('Modernisierung 3.2.4'!$M984&lt;&gt;"",'Modernisierung 3.2.4'!$M984&lt;='Modernisierung 3.2.4'!$U984),'Modernisierung 3.2.4'!$N984=Basisblatt!$A1012)=TRUE,"ja","nein"),"")</f>
        <v/>
      </c>
      <c r="Q984" s="157"/>
      <c r="R984" s="102" t="str">
        <f t="shared" si="15"/>
        <v>x2</v>
      </c>
      <c r="S984" s="53"/>
      <c r="T984" s="40"/>
      <c r="U984" s="139" t="str">
        <f>IF(AND($R984="x1",$K984=Basisblatt!$A$85),VLOOKUP('EMob_Segmente 3.2.5_3.2.6'!$F984,Basisblatt!$A$2:$B$5,2,FALSE),"")</f>
        <v/>
      </c>
    </row>
    <row r="985" spans="1:21" ht="15.75" thickBot="1" x14ac:dyDescent="0.3">
      <c r="A985" s="121" t="str">
        <f>IF($R985="x2","",IF($R985="x1",IF(OR($K985=Basisblatt!$A$84,$P985="ja"),"ja","nein"),"N/A"))</f>
        <v/>
      </c>
      <c r="B985" s="40"/>
      <c r="C985" s="84"/>
      <c r="D985" s="85"/>
      <c r="E985" s="85"/>
      <c r="F985" s="85"/>
      <c r="G985" s="85"/>
      <c r="H985" s="85"/>
      <c r="I985" s="92"/>
      <c r="J985" s="40"/>
      <c r="K985" s="49" t="s">
        <v>86</v>
      </c>
      <c r="L985" s="81"/>
      <c r="M985" s="81"/>
      <c r="N985" s="83"/>
      <c r="O985" s="40"/>
      <c r="P985" s="106" t="str">
        <f>IF(AND($R985="x1",$K985=Basisblatt!$A$85),IF(OR($L985=Basisblatt!$A$38,AND('Modernisierung 3.2.4'!$M985&lt;&gt;"",'Modernisierung 3.2.4'!$M985&lt;='Modernisierung 3.2.4'!$U985),'Modernisierung 3.2.4'!$N985=Basisblatt!$A1013)=TRUE,"ja","nein"),"")</f>
        <v/>
      </c>
      <c r="Q985" s="157"/>
      <c r="R985" s="102" t="str">
        <f t="shared" si="15"/>
        <v>x2</v>
      </c>
      <c r="S985" s="53"/>
      <c r="T985" s="40"/>
      <c r="U985" s="139" t="str">
        <f>IF(AND($R985="x1",$K985=Basisblatt!$A$85),VLOOKUP('EMob_Segmente 3.2.5_3.2.6'!$F985,Basisblatt!$A$2:$B$5,2,FALSE),"")</f>
        <v/>
      </c>
    </row>
    <row r="986" spans="1:21" ht="15.75" thickBot="1" x14ac:dyDescent="0.3">
      <c r="A986" s="121" t="str">
        <f>IF($R986="x2","",IF($R986="x1",IF(OR($K986=Basisblatt!$A$84,$P986="ja"),"ja","nein"),"N/A"))</f>
        <v/>
      </c>
      <c r="B986" s="40"/>
      <c r="C986" s="84"/>
      <c r="D986" s="85"/>
      <c r="E986" s="85"/>
      <c r="F986" s="85"/>
      <c r="G986" s="85"/>
      <c r="H986" s="85"/>
      <c r="I986" s="92"/>
      <c r="J986" s="40"/>
      <c r="K986" s="49" t="s">
        <v>86</v>
      </c>
      <c r="L986" s="81"/>
      <c r="M986" s="81"/>
      <c r="N986" s="83"/>
      <c r="O986" s="40"/>
      <c r="P986" s="106" t="str">
        <f>IF(AND($R986="x1",$K986=Basisblatt!$A$85),IF(OR($L986=Basisblatt!$A$38,AND('Modernisierung 3.2.4'!$M986&lt;&gt;"",'Modernisierung 3.2.4'!$M986&lt;='Modernisierung 3.2.4'!$U986),'Modernisierung 3.2.4'!$N986=Basisblatt!$A1014)=TRUE,"ja","nein"),"")</f>
        <v/>
      </c>
      <c r="Q986" s="157"/>
      <c r="R986" s="102" t="str">
        <f t="shared" si="15"/>
        <v>x2</v>
      </c>
      <c r="S986" s="53"/>
      <c r="T986" s="40"/>
      <c r="U986" s="139" t="str">
        <f>IF(AND($R986="x1",$K986=Basisblatt!$A$85),VLOOKUP('EMob_Segmente 3.2.5_3.2.6'!$F986,Basisblatt!$A$2:$B$5,2,FALSE),"")</f>
        <v/>
      </c>
    </row>
    <row r="987" spans="1:21" ht="15.75" thickBot="1" x14ac:dyDescent="0.3">
      <c r="A987" s="121" t="str">
        <f>IF($R987="x2","",IF($R987="x1",IF(OR($K987=Basisblatt!$A$84,$P987="ja"),"ja","nein"),"N/A"))</f>
        <v/>
      </c>
      <c r="B987" s="40"/>
      <c r="C987" s="84"/>
      <c r="D987" s="85"/>
      <c r="E987" s="85"/>
      <c r="F987" s="85"/>
      <c r="G987" s="85"/>
      <c r="H987" s="85"/>
      <c r="I987" s="92"/>
      <c r="J987" s="40"/>
      <c r="K987" s="49" t="s">
        <v>86</v>
      </c>
      <c r="L987" s="81"/>
      <c r="M987" s="81"/>
      <c r="N987" s="83"/>
      <c r="O987" s="40"/>
      <c r="P987" s="106" t="str">
        <f>IF(AND($R987="x1",$K987=Basisblatt!$A$85),IF(OR($L987=Basisblatt!$A$38,AND('Modernisierung 3.2.4'!$M987&lt;&gt;"",'Modernisierung 3.2.4'!$M987&lt;='Modernisierung 3.2.4'!$U987),'Modernisierung 3.2.4'!$N987=Basisblatt!$A1015)=TRUE,"ja","nein"),"")</f>
        <v/>
      </c>
      <c r="Q987" s="157"/>
      <c r="R987" s="102" t="str">
        <f t="shared" si="15"/>
        <v>x2</v>
      </c>
      <c r="S987" s="53"/>
      <c r="T987" s="40"/>
      <c r="U987" s="139" t="str">
        <f>IF(AND($R987="x1",$K987=Basisblatt!$A$85),VLOOKUP('EMob_Segmente 3.2.5_3.2.6'!$F987,Basisblatt!$A$2:$B$5,2,FALSE),"")</f>
        <v/>
      </c>
    </row>
    <row r="988" spans="1:21" ht="15.75" thickBot="1" x14ac:dyDescent="0.3">
      <c r="A988" s="121" t="str">
        <f>IF($R988="x2","",IF($R988="x1",IF(OR($K988=Basisblatt!$A$84,$P988="ja"),"ja","nein"),"N/A"))</f>
        <v/>
      </c>
      <c r="B988" s="40"/>
      <c r="C988" s="84"/>
      <c r="D988" s="85"/>
      <c r="E988" s="85"/>
      <c r="F988" s="85"/>
      <c r="G988" s="85"/>
      <c r="H988" s="85"/>
      <c r="I988" s="92"/>
      <c r="J988" s="40"/>
      <c r="K988" s="49" t="s">
        <v>86</v>
      </c>
      <c r="L988" s="81"/>
      <c r="M988" s="81"/>
      <c r="N988" s="83"/>
      <c r="O988" s="40"/>
      <c r="P988" s="106" t="str">
        <f>IF(AND($R988="x1",$K988=Basisblatt!$A$85),IF(OR($L988=Basisblatt!$A$38,AND('Modernisierung 3.2.4'!$M988&lt;&gt;"",'Modernisierung 3.2.4'!$M988&lt;='Modernisierung 3.2.4'!$U988),'Modernisierung 3.2.4'!$N988=Basisblatt!$A1016)=TRUE,"ja","nein"),"")</f>
        <v/>
      </c>
      <c r="Q988" s="157"/>
      <c r="R988" s="102" t="str">
        <f t="shared" si="15"/>
        <v>x2</v>
      </c>
      <c r="S988" s="53"/>
      <c r="T988" s="40"/>
      <c r="U988" s="139" t="str">
        <f>IF(AND($R988="x1",$K988=Basisblatt!$A$85),VLOOKUP('EMob_Segmente 3.2.5_3.2.6'!$F988,Basisblatt!$A$2:$B$5,2,FALSE),"")</f>
        <v/>
      </c>
    </row>
    <row r="989" spans="1:21" ht="15.75" thickBot="1" x14ac:dyDescent="0.3">
      <c r="A989" s="121" t="str">
        <f>IF($R989="x2","",IF($R989="x1",IF(OR($K989=Basisblatt!$A$84,$P989="ja"),"ja","nein"),"N/A"))</f>
        <v/>
      </c>
      <c r="B989" s="40"/>
      <c r="C989" s="84"/>
      <c r="D989" s="85"/>
      <c r="E989" s="85"/>
      <c r="F989" s="85"/>
      <c r="G989" s="85"/>
      <c r="H989" s="85"/>
      <c r="I989" s="92"/>
      <c r="J989" s="40"/>
      <c r="K989" s="49" t="s">
        <v>86</v>
      </c>
      <c r="L989" s="81"/>
      <c r="M989" s="81"/>
      <c r="N989" s="83"/>
      <c r="O989" s="40"/>
      <c r="P989" s="106" t="str">
        <f>IF(AND($R989="x1",$K989=Basisblatt!$A$85),IF(OR($L989=Basisblatt!$A$38,AND('Modernisierung 3.2.4'!$M989&lt;&gt;"",'Modernisierung 3.2.4'!$M989&lt;='Modernisierung 3.2.4'!$U989),'Modernisierung 3.2.4'!$N989=Basisblatt!$A1017)=TRUE,"ja","nein"),"")</f>
        <v/>
      </c>
      <c r="Q989" s="157"/>
      <c r="R989" s="102" t="str">
        <f t="shared" si="15"/>
        <v>x2</v>
      </c>
      <c r="S989" s="53"/>
      <c r="T989" s="40"/>
      <c r="U989" s="139" t="str">
        <f>IF(AND($R989="x1",$K989=Basisblatt!$A$85),VLOOKUP('EMob_Segmente 3.2.5_3.2.6'!$F989,Basisblatt!$A$2:$B$5,2,FALSE),"")</f>
        <v/>
      </c>
    </row>
    <row r="990" spans="1:21" ht="15.75" thickBot="1" x14ac:dyDescent="0.3">
      <c r="A990" s="121" t="str">
        <f>IF($R990="x2","",IF($R990="x1",IF(OR($K990=Basisblatt!$A$84,$P990="ja"),"ja","nein"),"N/A"))</f>
        <v/>
      </c>
      <c r="B990" s="40"/>
      <c r="C990" s="84"/>
      <c r="D990" s="85"/>
      <c r="E990" s="85"/>
      <c r="F990" s="85"/>
      <c r="G990" s="85"/>
      <c r="H990" s="85"/>
      <c r="I990" s="92"/>
      <c r="J990" s="40"/>
      <c r="K990" s="49" t="s">
        <v>86</v>
      </c>
      <c r="L990" s="81"/>
      <c r="M990" s="81"/>
      <c r="N990" s="83"/>
      <c r="O990" s="40"/>
      <c r="P990" s="106" t="str">
        <f>IF(AND($R990="x1",$K990=Basisblatt!$A$85),IF(OR($L990=Basisblatt!$A$38,AND('Modernisierung 3.2.4'!$M990&lt;&gt;"",'Modernisierung 3.2.4'!$M990&lt;='Modernisierung 3.2.4'!$U990),'Modernisierung 3.2.4'!$N990=Basisblatt!$A1018)=TRUE,"ja","nein"),"")</f>
        <v/>
      </c>
      <c r="Q990" s="157"/>
      <c r="R990" s="102" t="str">
        <f t="shared" si="15"/>
        <v>x2</v>
      </c>
      <c r="S990" s="53"/>
      <c r="T990" s="40"/>
      <c r="U990" s="139" t="str">
        <f>IF(AND($R990="x1",$K990=Basisblatt!$A$85),VLOOKUP('EMob_Segmente 3.2.5_3.2.6'!$F990,Basisblatt!$A$2:$B$5,2,FALSE),"")</f>
        <v/>
      </c>
    </row>
    <row r="991" spans="1:21" ht="15.75" thickBot="1" x14ac:dyDescent="0.3">
      <c r="A991" s="121" t="str">
        <f>IF($R991="x2","",IF($R991="x1",IF(OR($K991=Basisblatt!$A$84,$P991="ja"),"ja","nein"),"N/A"))</f>
        <v/>
      </c>
      <c r="B991" s="40"/>
      <c r="C991" s="84"/>
      <c r="D991" s="85"/>
      <c r="E991" s="85"/>
      <c r="F991" s="85"/>
      <c r="G991" s="85"/>
      <c r="H991" s="85"/>
      <c r="I991" s="92"/>
      <c r="J991" s="40"/>
      <c r="K991" s="49" t="s">
        <v>86</v>
      </c>
      <c r="L991" s="81"/>
      <c r="M991" s="81"/>
      <c r="N991" s="83"/>
      <c r="O991" s="40"/>
      <c r="P991" s="106" t="str">
        <f>IF(AND($R991="x1",$K991=Basisblatt!$A$85),IF(OR($L991=Basisblatt!$A$38,AND('Modernisierung 3.2.4'!$M991&lt;&gt;"",'Modernisierung 3.2.4'!$M991&lt;='Modernisierung 3.2.4'!$U991),'Modernisierung 3.2.4'!$N991=Basisblatt!$A1019)=TRUE,"ja","nein"),"")</f>
        <v/>
      </c>
      <c r="Q991" s="157"/>
      <c r="R991" s="102" t="str">
        <f t="shared" si="15"/>
        <v>x2</v>
      </c>
      <c r="S991" s="53"/>
      <c r="T991" s="40"/>
      <c r="U991" s="139" t="str">
        <f>IF(AND($R991="x1",$K991=Basisblatt!$A$85),VLOOKUP('EMob_Segmente 3.2.5_3.2.6'!$F991,Basisblatt!$A$2:$B$5,2,FALSE),"")</f>
        <v/>
      </c>
    </row>
    <row r="992" spans="1:21" ht="15.75" thickBot="1" x14ac:dyDescent="0.3">
      <c r="A992" s="121" t="str">
        <f>IF($R992="x2","",IF($R992="x1",IF(OR($K992=Basisblatt!$A$84,$P992="ja"),"ja","nein"),"N/A"))</f>
        <v/>
      </c>
      <c r="B992" s="40"/>
      <c r="C992" s="84"/>
      <c r="D992" s="85"/>
      <c r="E992" s="85"/>
      <c r="F992" s="85"/>
      <c r="G992" s="85"/>
      <c r="H992" s="85"/>
      <c r="I992" s="92"/>
      <c r="J992" s="40"/>
      <c r="K992" s="49" t="s">
        <v>86</v>
      </c>
      <c r="L992" s="81"/>
      <c r="M992" s="81"/>
      <c r="N992" s="83"/>
      <c r="O992" s="40"/>
      <c r="P992" s="106" t="str">
        <f>IF(AND($R992="x1",$K992=Basisblatt!$A$85),IF(OR($L992=Basisblatt!$A$38,AND('Modernisierung 3.2.4'!$M992&lt;&gt;"",'Modernisierung 3.2.4'!$M992&lt;='Modernisierung 3.2.4'!$U992),'Modernisierung 3.2.4'!$N992=Basisblatt!$A1020)=TRUE,"ja","nein"),"")</f>
        <v/>
      </c>
      <c r="Q992" s="157"/>
      <c r="R992" s="102" t="str">
        <f t="shared" si="15"/>
        <v>x2</v>
      </c>
      <c r="S992" s="53"/>
      <c r="T992" s="40"/>
      <c r="U992" s="139" t="str">
        <f>IF(AND($R992="x1",$K992=Basisblatt!$A$85),VLOOKUP('EMob_Segmente 3.2.5_3.2.6'!$F992,Basisblatt!$A$2:$B$5,2,FALSE),"")</f>
        <v/>
      </c>
    </row>
    <row r="993" spans="1:21" ht="15.75" thickBot="1" x14ac:dyDescent="0.3">
      <c r="A993" s="121" t="str">
        <f>IF($R993="x2","",IF($R993="x1",IF(OR($K993=Basisblatt!$A$84,$P993="ja"),"ja","nein"),"N/A"))</f>
        <v/>
      </c>
      <c r="B993" s="40"/>
      <c r="C993" s="84"/>
      <c r="D993" s="85"/>
      <c r="E993" s="85"/>
      <c r="F993" s="85"/>
      <c r="G993" s="85"/>
      <c r="H993" s="85"/>
      <c r="I993" s="92"/>
      <c r="J993" s="40"/>
      <c r="K993" s="49" t="s">
        <v>86</v>
      </c>
      <c r="L993" s="81"/>
      <c r="M993" s="81"/>
      <c r="N993" s="83"/>
      <c r="O993" s="40"/>
      <c r="P993" s="106" t="str">
        <f>IF(AND($R993="x1",$K993=Basisblatt!$A$85),IF(OR($L993=Basisblatt!$A$38,AND('Modernisierung 3.2.4'!$M993&lt;&gt;"",'Modernisierung 3.2.4'!$M993&lt;='Modernisierung 3.2.4'!$U993),'Modernisierung 3.2.4'!$N993=Basisblatt!$A1021)=TRUE,"ja","nein"),"")</f>
        <v/>
      </c>
      <c r="Q993" s="157"/>
      <c r="R993" s="102" t="str">
        <f t="shared" si="15"/>
        <v>x2</v>
      </c>
      <c r="S993" s="53"/>
      <c r="T993" s="40"/>
      <c r="U993" s="139" t="str">
        <f>IF(AND($R993="x1",$K993=Basisblatt!$A$85),VLOOKUP('EMob_Segmente 3.2.5_3.2.6'!$F993,Basisblatt!$A$2:$B$5,2,FALSE),"")</f>
        <v/>
      </c>
    </row>
    <row r="994" spans="1:21" ht="15.75" thickBot="1" x14ac:dyDescent="0.3">
      <c r="A994" s="121" t="str">
        <f>IF($R994="x2","",IF($R994="x1",IF(OR($K994=Basisblatt!$A$84,$P994="ja"),"ja","nein"),"N/A"))</f>
        <v/>
      </c>
      <c r="B994" s="40"/>
      <c r="C994" s="84"/>
      <c r="D994" s="85"/>
      <c r="E994" s="85"/>
      <c r="F994" s="85"/>
      <c r="G994" s="85"/>
      <c r="H994" s="85"/>
      <c r="I994" s="92"/>
      <c r="J994" s="40"/>
      <c r="K994" s="49" t="s">
        <v>86</v>
      </c>
      <c r="L994" s="81"/>
      <c r="M994" s="81"/>
      <c r="N994" s="83"/>
      <c r="O994" s="40"/>
      <c r="P994" s="106" t="str">
        <f>IF(AND($R994="x1",$K994=Basisblatt!$A$85),IF(OR($L994=Basisblatt!$A$38,AND('Modernisierung 3.2.4'!$M994&lt;&gt;"",'Modernisierung 3.2.4'!$M994&lt;='Modernisierung 3.2.4'!$U994),'Modernisierung 3.2.4'!$N994=Basisblatt!$A1022)=TRUE,"ja","nein"),"")</f>
        <v/>
      </c>
      <c r="Q994" s="157"/>
      <c r="R994" s="102" t="str">
        <f t="shared" si="15"/>
        <v>x2</v>
      </c>
      <c r="S994" s="53"/>
      <c r="T994" s="40"/>
      <c r="U994" s="139" t="str">
        <f>IF(AND($R994="x1",$K994=Basisblatt!$A$85),VLOOKUP('EMob_Segmente 3.2.5_3.2.6'!$F994,Basisblatt!$A$2:$B$5,2,FALSE),"")</f>
        <v/>
      </c>
    </row>
    <row r="995" spans="1:21" ht="15.75" thickBot="1" x14ac:dyDescent="0.3">
      <c r="A995" s="121" t="str">
        <f>IF($R995="x2","",IF($R995="x1",IF(OR($K995=Basisblatt!$A$84,$P995="ja"),"ja","nein"),"N/A"))</f>
        <v/>
      </c>
      <c r="B995" s="40"/>
      <c r="C995" s="84"/>
      <c r="D995" s="85"/>
      <c r="E995" s="85"/>
      <c r="F995" s="85"/>
      <c r="G995" s="85"/>
      <c r="H995" s="85"/>
      <c r="I995" s="92"/>
      <c r="J995" s="40"/>
      <c r="K995" s="49" t="s">
        <v>86</v>
      </c>
      <c r="L995" s="81"/>
      <c r="M995" s="81"/>
      <c r="N995" s="83"/>
      <c r="O995" s="40"/>
      <c r="P995" s="106" t="str">
        <f>IF(AND($R995="x1",$K995=Basisblatt!$A$85),IF(OR($L995=Basisblatt!$A$38,AND('Modernisierung 3.2.4'!$M995&lt;&gt;"",'Modernisierung 3.2.4'!$M995&lt;='Modernisierung 3.2.4'!$U995),'Modernisierung 3.2.4'!$N995=Basisblatt!$A1023)=TRUE,"ja","nein"),"")</f>
        <v/>
      </c>
      <c r="Q995" s="157"/>
      <c r="R995" s="102" t="str">
        <f t="shared" si="15"/>
        <v>x2</v>
      </c>
      <c r="S995" s="53"/>
      <c r="T995" s="40"/>
      <c r="U995" s="139" t="str">
        <f>IF(AND($R995="x1",$K995=Basisblatt!$A$85),VLOOKUP('EMob_Segmente 3.2.5_3.2.6'!$F995,Basisblatt!$A$2:$B$5,2,FALSE),"")</f>
        <v/>
      </c>
    </row>
    <row r="996" spans="1:21" ht="15.75" thickBot="1" x14ac:dyDescent="0.3">
      <c r="A996" s="121" t="str">
        <f>IF($R996="x2","",IF($R996="x1",IF(OR($K996=Basisblatt!$A$84,$P996="ja"),"ja","nein"),"N/A"))</f>
        <v/>
      </c>
      <c r="B996" s="40"/>
      <c r="C996" s="84"/>
      <c r="D996" s="85"/>
      <c r="E996" s="85"/>
      <c r="F996" s="85"/>
      <c r="G996" s="85"/>
      <c r="H996" s="85"/>
      <c r="I996" s="92"/>
      <c r="J996" s="40"/>
      <c r="K996" s="49" t="s">
        <v>86</v>
      </c>
      <c r="L996" s="81"/>
      <c r="M996" s="81"/>
      <c r="N996" s="83"/>
      <c r="O996" s="40"/>
      <c r="P996" s="106" t="str">
        <f>IF(AND($R996="x1",$K996=Basisblatt!$A$85),IF(OR($L996=Basisblatt!$A$38,AND('Modernisierung 3.2.4'!$M996&lt;&gt;"",'Modernisierung 3.2.4'!$M996&lt;='Modernisierung 3.2.4'!$U996),'Modernisierung 3.2.4'!$N996=Basisblatt!$A1024)=TRUE,"ja","nein"),"")</f>
        <v/>
      </c>
      <c r="Q996" s="157"/>
      <c r="R996" s="102" t="str">
        <f t="shared" si="15"/>
        <v>x2</v>
      </c>
      <c r="S996" s="53"/>
      <c r="T996" s="40"/>
      <c r="U996" s="139" t="str">
        <f>IF(AND($R996="x1",$K996=Basisblatt!$A$85),VLOOKUP('EMob_Segmente 3.2.5_3.2.6'!$F996,Basisblatt!$A$2:$B$5,2,FALSE),"")</f>
        <v/>
      </c>
    </row>
    <row r="997" spans="1:21" ht="15.75" thickBot="1" x14ac:dyDescent="0.3">
      <c r="A997" s="121" t="str">
        <f>IF($R997="x2","",IF($R997="x1",IF(OR($K997=Basisblatt!$A$84,$P997="ja"),"ja","nein"),"N/A"))</f>
        <v/>
      </c>
      <c r="B997" s="40"/>
      <c r="C997" s="84"/>
      <c r="D997" s="85"/>
      <c r="E997" s="85"/>
      <c r="F997" s="85"/>
      <c r="G997" s="85"/>
      <c r="H997" s="85"/>
      <c r="I997" s="92"/>
      <c r="J997" s="40"/>
      <c r="K997" s="49" t="s">
        <v>86</v>
      </c>
      <c r="L997" s="81"/>
      <c r="M997" s="81"/>
      <c r="N997" s="83"/>
      <c r="O997" s="40"/>
      <c r="P997" s="106" t="str">
        <f>IF(AND($R997="x1",$K997=Basisblatt!$A$85),IF(OR($L997=Basisblatt!$A$38,AND('Modernisierung 3.2.4'!$M997&lt;&gt;"",'Modernisierung 3.2.4'!$M997&lt;='Modernisierung 3.2.4'!$U997),'Modernisierung 3.2.4'!$N997=Basisblatt!$A1025)=TRUE,"ja","nein"),"")</f>
        <v/>
      </c>
      <c r="Q997" s="157"/>
      <c r="R997" s="102" t="str">
        <f t="shared" si="15"/>
        <v>x2</v>
      </c>
      <c r="S997" s="53"/>
      <c r="T997" s="40"/>
      <c r="U997" s="139" t="str">
        <f>IF(AND($R997="x1",$K997=Basisblatt!$A$85),VLOOKUP('EMob_Segmente 3.2.5_3.2.6'!$F997,Basisblatt!$A$2:$B$5,2,FALSE),"")</f>
        <v/>
      </c>
    </row>
    <row r="998" spans="1:21" ht="15.75" thickBot="1" x14ac:dyDescent="0.3">
      <c r="A998" s="121" t="str">
        <f>IF($R998="x2","",IF($R998="x1",IF(OR($K998=Basisblatt!$A$84,$P998="ja"),"ja","nein"),"N/A"))</f>
        <v/>
      </c>
      <c r="B998" s="40"/>
      <c r="C998" s="84"/>
      <c r="D998" s="85"/>
      <c r="E998" s="85"/>
      <c r="F998" s="85"/>
      <c r="G998" s="85"/>
      <c r="H998" s="85"/>
      <c r="I998" s="92"/>
      <c r="J998" s="40"/>
      <c r="K998" s="49" t="s">
        <v>86</v>
      </c>
      <c r="L998" s="81"/>
      <c r="M998" s="81"/>
      <c r="N998" s="83"/>
      <c r="O998" s="40"/>
      <c r="P998" s="106" t="str">
        <f>IF(AND($R998="x1",$K998=Basisblatt!$A$85),IF(OR($L998=Basisblatt!$A$38,AND('Modernisierung 3.2.4'!$M998&lt;&gt;"",'Modernisierung 3.2.4'!$M998&lt;='Modernisierung 3.2.4'!$U998),'Modernisierung 3.2.4'!$N998=Basisblatt!$A1026)=TRUE,"ja","nein"),"")</f>
        <v/>
      </c>
      <c r="Q998" s="157"/>
      <c r="R998" s="102" t="str">
        <f t="shared" si="15"/>
        <v>x2</v>
      </c>
      <c r="S998" s="53"/>
      <c r="T998" s="40"/>
      <c r="U998" s="139" t="str">
        <f>IF(AND($R998="x1",$K998=Basisblatt!$A$85),VLOOKUP('EMob_Segmente 3.2.5_3.2.6'!$F998,Basisblatt!$A$2:$B$5,2,FALSE),"")</f>
        <v/>
      </c>
    </row>
    <row r="999" spans="1:21" ht="15.75" thickBot="1" x14ac:dyDescent="0.3">
      <c r="A999" s="121" t="str">
        <f>IF($R999="x2","",IF($R999="x1",IF(OR($K999=Basisblatt!$A$84,$P999="ja"),"ja","nein"),"N/A"))</f>
        <v/>
      </c>
      <c r="B999" s="40"/>
      <c r="C999" s="84"/>
      <c r="D999" s="85"/>
      <c r="E999" s="85"/>
      <c r="F999" s="85"/>
      <c r="G999" s="85"/>
      <c r="H999" s="85"/>
      <c r="I999" s="92"/>
      <c r="J999" s="40"/>
      <c r="K999" s="49" t="s">
        <v>86</v>
      </c>
      <c r="L999" s="81"/>
      <c r="M999" s="81"/>
      <c r="N999" s="83"/>
      <c r="O999" s="40"/>
      <c r="P999" s="106" t="str">
        <f>IF(AND($R999="x1",$K999=Basisblatt!$A$85),IF(OR($L999=Basisblatt!$A$38,AND('Modernisierung 3.2.4'!$M999&lt;&gt;"",'Modernisierung 3.2.4'!$M999&lt;='Modernisierung 3.2.4'!$U999),'Modernisierung 3.2.4'!$N999=Basisblatt!$A1027)=TRUE,"ja","nein"),"")</f>
        <v/>
      </c>
      <c r="Q999" s="157"/>
      <c r="R999" s="102" t="str">
        <f t="shared" si="15"/>
        <v>x2</v>
      </c>
      <c r="S999" s="53"/>
      <c r="T999" s="40"/>
      <c r="U999" s="139" t="str">
        <f>IF(AND($R999="x1",$K999=Basisblatt!$A$85),VLOOKUP('EMob_Segmente 3.2.5_3.2.6'!$F999,Basisblatt!$A$2:$B$5,2,FALSE),"")</f>
        <v/>
      </c>
    </row>
    <row r="1000" spans="1:21" ht="15.75" thickBot="1" x14ac:dyDescent="0.3">
      <c r="A1000" s="121" t="str">
        <f>IF($R1000="x2","",IF($R1000="x1",IF(OR($K1000=Basisblatt!$A$84,$P1000="ja"),"ja","nein"),"N/A"))</f>
        <v/>
      </c>
      <c r="B1000" s="40"/>
      <c r="C1000" s="84"/>
      <c r="D1000" s="85"/>
      <c r="E1000" s="85"/>
      <c r="F1000" s="85"/>
      <c r="G1000" s="85"/>
      <c r="H1000" s="85"/>
      <c r="I1000" s="92"/>
      <c r="J1000" s="40"/>
      <c r="K1000" s="49" t="s">
        <v>86</v>
      </c>
      <c r="L1000" s="81"/>
      <c r="M1000" s="81"/>
      <c r="N1000" s="83"/>
      <c r="O1000" s="40"/>
      <c r="P1000" s="106" t="str">
        <f>IF(AND($R1000="x1",$K1000=Basisblatt!$A$85),IF(OR($L1000=Basisblatt!$A$38,AND('Modernisierung 3.2.4'!$M1000&lt;&gt;"",'Modernisierung 3.2.4'!$M1000&lt;='Modernisierung 3.2.4'!$U1000),'Modernisierung 3.2.4'!$N1000=Basisblatt!$A1028)=TRUE,"ja","nein"),"")</f>
        <v/>
      </c>
      <c r="Q1000" s="157"/>
      <c r="R1000" s="102" t="str">
        <f t="shared" si="15"/>
        <v>x2</v>
      </c>
      <c r="S1000" s="53"/>
      <c r="T1000" s="40"/>
      <c r="U1000" s="139" t="str">
        <f>IF(AND($R1000="x1",$K1000=Basisblatt!$A$85),VLOOKUP('EMob_Segmente 3.2.5_3.2.6'!$F1000,Basisblatt!$A$2:$B$5,2,FALSE),"")</f>
        <v/>
      </c>
    </row>
    <row r="1001" spans="1:21" ht="15.75" thickBot="1" x14ac:dyDescent="0.3">
      <c r="A1001" s="121" t="str">
        <f>IF($R1001="x2","",IF($R1001="x1",IF(OR($K1001=Basisblatt!$A$84,$P1001="ja"),"ja","nein"),"N/A"))</f>
        <v/>
      </c>
      <c r="B1001" s="40"/>
      <c r="C1001" s="84"/>
      <c r="D1001" s="85"/>
      <c r="E1001" s="85"/>
      <c r="F1001" s="85"/>
      <c r="G1001" s="85"/>
      <c r="H1001" s="85"/>
      <c r="I1001" s="92"/>
      <c r="J1001" s="40"/>
      <c r="K1001" s="49" t="s">
        <v>86</v>
      </c>
      <c r="L1001" s="81"/>
      <c r="M1001" s="81"/>
      <c r="N1001" s="83"/>
      <c r="O1001" s="40"/>
      <c r="P1001" s="106" t="str">
        <f>IF(AND($R1001="x1",$K1001=Basisblatt!$A$85),IF(OR($L1001=Basisblatt!$A$38,AND('Modernisierung 3.2.4'!$M1001&lt;&gt;"",'Modernisierung 3.2.4'!$M1001&lt;='Modernisierung 3.2.4'!$U1001),'Modernisierung 3.2.4'!$N1001=Basisblatt!$A1029)=TRUE,"ja","nein"),"")</f>
        <v/>
      </c>
      <c r="Q1001" s="157"/>
      <c r="R1001" s="102" t="str">
        <f t="shared" si="15"/>
        <v>x2</v>
      </c>
      <c r="S1001" s="53"/>
      <c r="T1001" s="40"/>
      <c r="U1001" s="139" t="str">
        <f>IF(AND($R1001="x1",$K1001=Basisblatt!$A$85),VLOOKUP('EMob_Segmente 3.2.5_3.2.6'!$F1001,Basisblatt!$A$2:$B$5,2,FALSE),"")</f>
        <v/>
      </c>
    </row>
    <row r="1002" spans="1:21" ht="15.75" thickBot="1" x14ac:dyDescent="0.3">
      <c r="A1002" s="121" t="str">
        <f>IF($R1002="x2","",IF($R1002="x1",IF(OR($K1002=Basisblatt!$A$84,$P1002="ja"),"ja","nein"),"N/A"))</f>
        <v/>
      </c>
      <c r="B1002" s="40"/>
      <c r="C1002" s="84"/>
      <c r="D1002" s="85"/>
      <c r="E1002" s="85"/>
      <c r="F1002" s="85"/>
      <c r="G1002" s="85"/>
      <c r="H1002" s="85"/>
      <c r="I1002" s="92"/>
      <c r="J1002" s="40"/>
      <c r="K1002" s="49" t="s">
        <v>86</v>
      </c>
      <c r="L1002" s="81"/>
      <c r="M1002" s="81"/>
      <c r="N1002" s="83"/>
      <c r="O1002" s="40"/>
      <c r="P1002" s="106" t="str">
        <f>IF(AND($R1002="x1",$K1002=Basisblatt!$A$85),IF(OR($L1002=Basisblatt!$A$38,AND('Modernisierung 3.2.4'!$M1002&lt;&gt;"",'Modernisierung 3.2.4'!$M1002&lt;='Modernisierung 3.2.4'!$U1002),'Modernisierung 3.2.4'!$N1002=Basisblatt!$A1030)=TRUE,"ja","nein"),"")</f>
        <v/>
      </c>
      <c r="Q1002" s="157"/>
      <c r="R1002" s="102" t="str">
        <f t="shared" si="15"/>
        <v>x2</v>
      </c>
      <c r="S1002" s="53"/>
      <c r="T1002" s="40"/>
      <c r="U1002" s="139" t="str">
        <f>IF(AND($R1002="x1",$K1002=Basisblatt!$A$85),VLOOKUP('EMob_Segmente 3.2.5_3.2.6'!$F1002,Basisblatt!$A$2:$B$5,2,FALSE),"")</f>
        <v/>
      </c>
    </row>
    <row r="1003" spans="1:21" ht="15.75" thickBot="1" x14ac:dyDescent="0.3">
      <c r="A1003" s="121" t="str">
        <f>IF($R1003="x2","",IF($R1003="x1",IF(OR($K1003=Basisblatt!$A$84,$P1003="ja"),"ja","nein"),"N/A"))</f>
        <v/>
      </c>
      <c r="B1003" s="40"/>
      <c r="C1003" s="84"/>
      <c r="D1003" s="85"/>
      <c r="E1003" s="85"/>
      <c r="F1003" s="85"/>
      <c r="G1003" s="85"/>
      <c r="H1003" s="85"/>
      <c r="I1003" s="92"/>
      <c r="J1003" s="40"/>
      <c r="K1003" s="49" t="s">
        <v>86</v>
      </c>
      <c r="L1003" s="81"/>
      <c r="M1003" s="81"/>
      <c r="N1003" s="83"/>
      <c r="O1003" s="40"/>
      <c r="P1003" s="106" t="str">
        <f>IF(AND($R1003="x1",$K1003=Basisblatt!$A$85),IF(OR($L1003=Basisblatt!$A$38,AND('Modernisierung 3.2.4'!$M1003&lt;&gt;"",'Modernisierung 3.2.4'!$M1003&lt;='Modernisierung 3.2.4'!$U1003),'Modernisierung 3.2.4'!$N1003=Basisblatt!$A1031)=TRUE,"ja","nein"),"")</f>
        <v/>
      </c>
      <c r="Q1003" s="157"/>
      <c r="R1003" s="102" t="str">
        <f t="shared" si="15"/>
        <v>x2</v>
      </c>
      <c r="S1003" s="53"/>
      <c r="T1003" s="40"/>
      <c r="U1003" s="139" t="str">
        <f>IF(AND($R1003="x1",$K1003=Basisblatt!$A$85),VLOOKUP('EMob_Segmente 3.2.5_3.2.6'!$F1003,Basisblatt!$A$2:$B$5,2,FALSE),"")</f>
        <v/>
      </c>
    </row>
    <row r="1004" spans="1:21" ht="15.75" thickBot="1" x14ac:dyDescent="0.3">
      <c r="A1004" s="121" t="str">
        <f>IF($R1004="x2","",IF($R1004="x1",IF(OR($K1004=Basisblatt!$A$84,$P1004="ja"),"ja","nein"),"N/A"))</f>
        <v/>
      </c>
      <c r="B1004" s="40"/>
      <c r="C1004" s="84"/>
      <c r="D1004" s="85"/>
      <c r="E1004" s="85"/>
      <c r="F1004" s="85"/>
      <c r="G1004" s="85"/>
      <c r="H1004" s="85"/>
      <c r="I1004" s="92"/>
      <c r="J1004" s="40"/>
      <c r="K1004" s="49" t="s">
        <v>86</v>
      </c>
      <c r="L1004" s="81"/>
      <c r="M1004" s="81"/>
      <c r="N1004" s="83"/>
      <c r="O1004" s="40"/>
      <c r="P1004" s="106" t="str">
        <f>IF(AND($R1004="x1",$K1004=Basisblatt!$A$85),IF(OR($L1004=Basisblatt!$A$38,AND('Modernisierung 3.2.4'!$M1004&lt;&gt;"",'Modernisierung 3.2.4'!$M1004&lt;='Modernisierung 3.2.4'!$U1004),'Modernisierung 3.2.4'!$N1004=Basisblatt!$A1032)=TRUE,"ja","nein"),"")</f>
        <v/>
      </c>
      <c r="Q1004" s="157"/>
      <c r="R1004" s="102" t="str">
        <f t="shared" si="15"/>
        <v>x2</v>
      </c>
      <c r="S1004" s="53"/>
      <c r="T1004" s="40"/>
      <c r="U1004" s="139" t="str">
        <f>IF(AND($R1004="x1",$K1004=Basisblatt!$A$85),VLOOKUP('EMob_Segmente 3.2.5_3.2.6'!$F1004,Basisblatt!$A$2:$B$5,2,FALSE),"")</f>
        <v/>
      </c>
    </row>
    <row r="1005" spans="1:21" ht="15.75" thickBot="1" x14ac:dyDescent="0.3">
      <c r="A1005" s="121" t="str">
        <f>IF($R1005="x2","",IF($R1005="x1",IF(OR($K1005=Basisblatt!$A$84,$P1005="ja"),"ja","nein"),"N/A"))</f>
        <v/>
      </c>
      <c r="B1005" s="40"/>
      <c r="C1005" s="84"/>
      <c r="D1005" s="85"/>
      <c r="E1005" s="85"/>
      <c r="F1005" s="85"/>
      <c r="G1005" s="85"/>
      <c r="H1005" s="85"/>
      <c r="I1005" s="92"/>
      <c r="J1005" s="40"/>
      <c r="K1005" s="49" t="s">
        <v>86</v>
      </c>
      <c r="L1005" s="81"/>
      <c r="M1005" s="81"/>
      <c r="N1005" s="83"/>
      <c r="O1005" s="40"/>
      <c r="P1005" s="106" t="str">
        <f>IF(AND($R1005="x1",$K1005=Basisblatt!$A$85),IF(OR($L1005=Basisblatt!$A$38,AND('Modernisierung 3.2.4'!$M1005&lt;&gt;"",'Modernisierung 3.2.4'!$M1005&lt;='Modernisierung 3.2.4'!$U1005),'Modernisierung 3.2.4'!$N1005=Basisblatt!$A1033)=TRUE,"ja","nein"),"")</f>
        <v/>
      </c>
      <c r="Q1005" s="157"/>
      <c r="R1005" s="102" t="str">
        <f t="shared" si="15"/>
        <v>x2</v>
      </c>
      <c r="S1005" s="53"/>
      <c r="T1005" s="40"/>
      <c r="U1005" s="139" t="str">
        <f>IF(AND($R1005="x1",$K1005=Basisblatt!$A$85),VLOOKUP('EMob_Segmente 3.2.5_3.2.6'!$F1005,Basisblatt!$A$2:$B$5,2,FALSE),"")</f>
        <v/>
      </c>
    </row>
    <row r="1006" spans="1:21" ht="15.75" thickBot="1" x14ac:dyDescent="0.3">
      <c r="A1006" s="121" t="str">
        <f>IF($R1006="x2","",IF($R1006="x1",IF(OR($K1006=Basisblatt!$A$84,$P1006="ja"),"ja","nein"),"N/A"))</f>
        <v/>
      </c>
      <c r="B1006" s="40"/>
      <c r="C1006" s="84"/>
      <c r="D1006" s="85"/>
      <c r="E1006" s="85"/>
      <c r="F1006" s="85"/>
      <c r="G1006" s="85"/>
      <c r="H1006" s="85"/>
      <c r="I1006" s="92"/>
      <c r="J1006" s="40"/>
      <c r="K1006" s="49" t="s">
        <v>86</v>
      </c>
      <c r="L1006" s="81"/>
      <c r="M1006" s="81"/>
      <c r="N1006" s="83"/>
      <c r="O1006" s="40"/>
      <c r="P1006" s="106" t="str">
        <f>IF(AND($R1006="x1",$K1006=Basisblatt!$A$85),IF(OR($L1006=Basisblatt!$A$38,AND('Modernisierung 3.2.4'!$M1006&lt;&gt;"",'Modernisierung 3.2.4'!$M1006&lt;='Modernisierung 3.2.4'!$U1006),'Modernisierung 3.2.4'!$N1006=Basisblatt!$A1034)=TRUE,"ja","nein"),"")</f>
        <v/>
      </c>
      <c r="Q1006" s="157"/>
      <c r="R1006" s="102" t="str">
        <f t="shared" si="15"/>
        <v>x2</v>
      </c>
      <c r="S1006" s="53"/>
      <c r="T1006" s="40"/>
      <c r="U1006" s="139" t="str">
        <f>IF(AND($R1006="x1",$K1006=Basisblatt!$A$85),VLOOKUP('EMob_Segmente 3.2.5_3.2.6'!$F1006,Basisblatt!$A$2:$B$5,2,FALSE),"")</f>
        <v/>
      </c>
    </row>
    <row r="1007" spans="1:21" ht="15.75" thickBot="1" x14ac:dyDescent="0.3">
      <c r="A1007" s="121" t="str">
        <f>IF($R1007="x2","",IF($R1007="x1",IF(OR($K1007=Basisblatt!$A$84,$P1007="ja"),"ja","nein"),"N/A"))</f>
        <v/>
      </c>
      <c r="B1007" s="40"/>
      <c r="C1007" s="84"/>
      <c r="D1007" s="85"/>
      <c r="E1007" s="85"/>
      <c r="F1007" s="85"/>
      <c r="G1007" s="85"/>
      <c r="H1007" s="85"/>
      <c r="I1007" s="92"/>
      <c r="J1007" s="40"/>
      <c r="K1007" s="49" t="s">
        <v>86</v>
      </c>
      <c r="L1007" s="81"/>
      <c r="M1007" s="81"/>
      <c r="N1007" s="83"/>
      <c r="O1007" s="40"/>
      <c r="P1007" s="106" t="str">
        <f>IF(AND($R1007="x1",$K1007=Basisblatt!$A$85),IF(OR($L1007=Basisblatt!$A$38,AND('Modernisierung 3.2.4'!$M1007&lt;&gt;"",'Modernisierung 3.2.4'!$M1007&lt;='Modernisierung 3.2.4'!$U1007),'Modernisierung 3.2.4'!$N1007=Basisblatt!$A1035)=TRUE,"ja","nein"),"")</f>
        <v/>
      </c>
      <c r="Q1007" s="157"/>
      <c r="R1007" s="102" t="str">
        <f t="shared" si="15"/>
        <v>x2</v>
      </c>
      <c r="S1007" s="53"/>
      <c r="T1007" s="40"/>
      <c r="U1007" s="139" t="str">
        <f>IF(AND($R1007="x1",$K1007=Basisblatt!$A$85),VLOOKUP('EMob_Segmente 3.2.5_3.2.6'!$F1007,Basisblatt!$A$2:$B$5,2,FALSE),"")</f>
        <v/>
      </c>
    </row>
    <row r="1008" spans="1:21" ht="15.75" thickBot="1" x14ac:dyDescent="0.3">
      <c r="A1008" s="121" t="str">
        <f>IF($R1008="x2","",IF($R1008="x1",IF(OR($K1008=Basisblatt!$A$84,$P1008="ja"),"ja","nein"),"N/A"))</f>
        <v/>
      </c>
      <c r="B1008" s="40"/>
      <c r="C1008" s="84"/>
      <c r="D1008" s="85"/>
      <c r="E1008" s="85"/>
      <c r="F1008" s="85"/>
      <c r="G1008" s="85"/>
      <c r="H1008" s="85"/>
      <c r="I1008" s="92"/>
      <c r="J1008" s="40"/>
      <c r="K1008" s="49" t="s">
        <v>86</v>
      </c>
      <c r="L1008" s="81"/>
      <c r="M1008" s="81"/>
      <c r="N1008" s="83"/>
      <c r="O1008" s="40"/>
      <c r="P1008" s="106" t="str">
        <f>IF(AND($R1008="x1",$K1008=Basisblatt!$A$85),IF(OR($L1008=Basisblatt!$A$38,AND('Modernisierung 3.2.4'!$M1008&lt;&gt;"",'Modernisierung 3.2.4'!$M1008&lt;='Modernisierung 3.2.4'!$U1008),'Modernisierung 3.2.4'!$N1008=Basisblatt!$A1036)=TRUE,"ja","nein"),"")</f>
        <v/>
      </c>
      <c r="Q1008" s="157"/>
      <c r="R1008" s="102" t="str">
        <f t="shared" si="15"/>
        <v>x2</v>
      </c>
      <c r="S1008" s="53"/>
      <c r="T1008" s="40"/>
      <c r="U1008" s="139" t="str">
        <f>IF(AND($R1008="x1",$K1008=Basisblatt!$A$85),VLOOKUP('EMob_Segmente 3.2.5_3.2.6'!$F1008,Basisblatt!$A$2:$B$5,2,FALSE),"")</f>
        <v/>
      </c>
    </row>
    <row r="1009" spans="1:21" ht="15.75" thickBot="1" x14ac:dyDescent="0.3">
      <c r="A1009" s="121" t="str">
        <f>IF($R1009="x2","",IF($R1009="x1",IF(OR($K1009=Basisblatt!$A$84,$P1009="ja"),"ja","nein"),"N/A"))</f>
        <v/>
      </c>
      <c r="B1009" s="40"/>
      <c r="C1009" s="84"/>
      <c r="D1009" s="85"/>
      <c r="E1009" s="85"/>
      <c r="F1009" s="85"/>
      <c r="G1009" s="85"/>
      <c r="H1009" s="85"/>
      <c r="I1009" s="92"/>
      <c r="J1009" s="40"/>
      <c r="K1009" s="49" t="s">
        <v>86</v>
      </c>
      <c r="L1009" s="81"/>
      <c r="M1009" s="81"/>
      <c r="N1009" s="83"/>
      <c r="O1009" s="40"/>
      <c r="P1009" s="106" t="str">
        <f>IF(AND($R1009="x1",$K1009=Basisblatt!$A$85),IF(OR($L1009=Basisblatt!$A$38,AND('Modernisierung 3.2.4'!$M1009&lt;&gt;"",'Modernisierung 3.2.4'!$M1009&lt;='Modernisierung 3.2.4'!$U1009),'Modernisierung 3.2.4'!$N1009=Basisblatt!$A1037)=TRUE,"ja","nein"),"")</f>
        <v/>
      </c>
      <c r="Q1009" s="157"/>
      <c r="R1009" s="102" t="str">
        <f t="shared" si="15"/>
        <v>x2</v>
      </c>
      <c r="S1009" s="53"/>
      <c r="T1009" s="40"/>
      <c r="U1009" s="139" t="str">
        <f>IF(AND($R1009="x1",$K1009=Basisblatt!$A$85),VLOOKUP('EMob_Segmente 3.2.5_3.2.6'!$F1009,Basisblatt!$A$2:$B$5,2,FALSE),"")</f>
        <v/>
      </c>
    </row>
    <row r="1010" spans="1:21" ht="15.75" thickBot="1" x14ac:dyDescent="0.3">
      <c r="A1010" s="121" t="str">
        <f>IF($R1010="x2","",IF($R1010="x1",IF(OR($K1010=Basisblatt!$A$84,$P1010="ja"),"ja","nein"),"N/A"))</f>
        <v/>
      </c>
      <c r="B1010" s="40"/>
      <c r="C1010" s="84"/>
      <c r="D1010" s="85"/>
      <c r="E1010" s="85"/>
      <c r="F1010" s="85"/>
      <c r="G1010" s="85"/>
      <c r="H1010" s="85"/>
      <c r="I1010" s="92"/>
      <c r="J1010" s="40"/>
      <c r="K1010" s="49" t="s">
        <v>86</v>
      </c>
      <c r="L1010" s="81"/>
      <c r="M1010" s="81"/>
      <c r="N1010" s="83"/>
      <c r="O1010" s="40"/>
      <c r="P1010" s="106" t="str">
        <f>IF(AND($R1010="x1",$K1010=Basisblatt!$A$85),IF(OR($L1010=Basisblatt!$A$38,AND('Modernisierung 3.2.4'!$M1010&lt;&gt;"",'Modernisierung 3.2.4'!$M1010&lt;='Modernisierung 3.2.4'!$U1010),'Modernisierung 3.2.4'!$N1010=Basisblatt!$A1038)=TRUE,"ja","nein"),"")</f>
        <v/>
      </c>
      <c r="Q1010" s="157"/>
      <c r="R1010" s="102" t="str">
        <f t="shared" si="15"/>
        <v>x2</v>
      </c>
      <c r="S1010" s="53"/>
      <c r="T1010" s="40"/>
      <c r="U1010" s="139" t="str">
        <f>IF(AND($R1010="x1",$K1010=Basisblatt!$A$85),VLOOKUP('EMob_Segmente 3.2.5_3.2.6'!$F1010,Basisblatt!$A$2:$B$5,2,FALSE),"")</f>
        <v/>
      </c>
    </row>
    <row r="1011" spans="1:21" ht="15.75" thickBot="1" x14ac:dyDescent="0.3">
      <c r="A1011" s="121" t="str">
        <f>IF($R1011="x2","",IF($R1011="x1",IF(OR($K1011=Basisblatt!$A$84,$P1011="ja"),"ja","nein"),"N/A"))</f>
        <v/>
      </c>
      <c r="B1011" s="40"/>
      <c r="C1011" s="84"/>
      <c r="D1011" s="85"/>
      <c r="E1011" s="85"/>
      <c r="F1011" s="85"/>
      <c r="G1011" s="85"/>
      <c r="H1011" s="85"/>
      <c r="I1011" s="92"/>
      <c r="J1011" s="40"/>
      <c r="K1011" s="49" t="s">
        <v>86</v>
      </c>
      <c r="L1011" s="81"/>
      <c r="M1011" s="81"/>
      <c r="N1011" s="83"/>
      <c r="O1011" s="40"/>
      <c r="P1011" s="106" t="str">
        <f>IF(AND($R1011="x1",$K1011=Basisblatt!$A$85),IF(OR($L1011=Basisblatt!$A$38,AND('Modernisierung 3.2.4'!$M1011&lt;&gt;"",'Modernisierung 3.2.4'!$M1011&lt;='Modernisierung 3.2.4'!$U1011),'Modernisierung 3.2.4'!$N1011=Basisblatt!$A1039)=TRUE,"ja","nein"),"")</f>
        <v/>
      </c>
      <c r="Q1011" s="157"/>
      <c r="R1011" s="102" t="str">
        <f t="shared" si="15"/>
        <v>x2</v>
      </c>
      <c r="S1011" s="53"/>
      <c r="T1011" s="40"/>
      <c r="U1011" s="139" t="str">
        <f>IF(AND($R1011="x1",$K1011=Basisblatt!$A$85),VLOOKUP('EMob_Segmente 3.2.5_3.2.6'!$F1011,Basisblatt!$A$2:$B$5,2,FALSE),"")</f>
        <v/>
      </c>
    </row>
    <row r="1012" spans="1:21" ht="15.75" thickBot="1" x14ac:dyDescent="0.3">
      <c r="A1012" s="121" t="str">
        <f>IF($R1012="x2","",IF($R1012="x1",IF(OR($K1012=Basisblatt!$A$84,$P1012="ja"),"ja","nein"),"N/A"))</f>
        <v/>
      </c>
      <c r="B1012" s="40"/>
      <c r="C1012" s="84"/>
      <c r="D1012" s="85"/>
      <c r="E1012" s="85"/>
      <c r="F1012" s="85"/>
      <c r="G1012" s="85"/>
      <c r="H1012" s="85"/>
      <c r="I1012" s="92"/>
      <c r="J1012" s="40"/>
      <c r="K1012" s="49" t="s">
        <v>86</v>
      </c>
      <c r="L1012" s="81"/>
      <c r="M1012" s="81"/>
      <c r="N1012" s="83"/>
      <c r="O1012" s="40"/>
      <c r="P1012" s="106" t="str">
        <f>IF(AND($R1012="x1",$K1012=Basisblatt!$A$85),IF(OR($L1012=Basisblatt!$A$38,AND('Modernisierung 3.2.4'!$M1012&lt;&gt;"",'Modernisierung 3.2.4'!$M1012&lt;='Modernisierung 3.2.4'!$U1012),'Modernisierung 3.2.4'!$N1012=Basisblatt!$A1040)=TRUE,"ja","nein"),"")</f>
        <v/>
      </c>
      <c r="Q1012" s="157"/>
      <c r="R1012" s="102" t="str">
        <f t="shared" si="15"/>
        <v>x2</v>
      </c>
      <c r="S1012" s="53"/>
      <c r="T1012" s="40"/>
      <c r="U1012" s="139" t="str">
        <f>IF(AND($R1012="x1",$K1012=Basisblatt!$A$85),VLOOKUP('EMob_Segmente 3.2.5_3.2.6'!$F1012,Basisblatt!$A$2:$B$5,2,FALSE),"")</f>
        <v/>
      </c>
    </row>
    <row r="1013" spans="1:21" ht="15.75" thickBot="1" x14ac:dyDescent="0.3">
      <c r="A1013" s="121" t="str">
        <f>IF($R1013="x2","",IF($R1013="x1",IF(OR($K1013=Basisblatt!$A$84,$P1013="ja"),"ja","nein"),"N/A"))</f>
        <v/>
      </c>
      <c r="B1013" s="40"/>
      <c r="C1013" s="84"/>
      <c r="D1013" s="85"/>
      <c r="E1013" s="85"/>
      <c r="F1013" s="85"/>
      <c r="G1013" s="85"/>
      <c r="H1013" s="85"/>
      <c r="I1013" s="92"/>
      <c r="J1013" s="40"/>
      <c r="K1013" s="49" t="s">
        <v>86</v>
      </c>
      <c r="L1013" s="81"/>
      <c r="M1013" s="81"/>
      <c r="N1013" s="83"/>
      <c r="O1013" s="40"/>
      <c r="P1013" s="106" t="str">
        <f>IF(AND($R1013="x1",$K1013=Basisblatt!$A$85),IF(OR($L1013=Basisblatt!$A$38,AND('Modernisierung 3.2.4'!$M1013&lt;&gt;"",'Modernisierung 3.2.4'!$M1013&lt;='Modernisierung 3.2.4'!$U1013),'Modernisierung 3.2.4'!$N1013=Basisblatt!$A1041)=TRUE,"ja","nein"),"")</f>
        <v/>
      </c>
      <c r="Q1013" s="157"/>
      <c r="R1013" s="102" t="str">
        <f t="shared" si="15"/>
        <v>x2</v>
      </c>
      <c r="S1013" s="53"/>
      <c r="T1013" s="40"/>
      <c r="U1013" s="139" t="str">
        <f>IF(AND($R1013="x1",$K1013=Basisblatt!$A$85),VLOOKUP('EMob_Segmente 3.2.5_3.2.6'!$F1013,Basisblatt!$A$2:$B$5,2,FALSE),"")</f>
        <v/>
      </c>
    </row>
    <row r="1014" spans="1:21" ht="15.75" thickBot="1" x14ac:dyDescent="0.3">
      <c r="A1014" s="121" t="str">
        <f>IF($R1014="x2","",IF($R1014="x1",IF(OR($K1014=Basisblatt!$A$84,$P1014="ja"),"ja","nein"),"N/A"))</f>
        <v/>
      </c>
      <c r="B1014" s="40"/>
      <c r="C1014" s="84"/>
      <c r="D1014" s="85"/>
      <c r="E1014" s="85"/>
      <c r="F1014" s="85"/>
      <c r="G1014" s="85"/>
      <c r="H1014" s="85"/>
      <c r="I1014" s="92"/>
      <c r="J1014" s="40"/>
      <c r="K1014" s="49" t="s">
        <v>86</v>
      </c>
      <c r="L1014" s="81"/>
      <c r="M1014" s="81"/>
      <c r="N1014" s="83"/>
      <c r="O1014" s="40"/>
      <c r="P1014" s="106" t="str">
        <f>IF(AND($R1014="x1",$K1014=Basisblatt!$A$85),IF(OR($L1014=Basisblatt!$A$38,AND('Modernisierung 3.2.4'!$M1014&lt;&gt;"",'Modernisierung 3.2.4'!$M1014&lt;='Modernisierung 3.2.4'!$U1014),'Modernisierung 3.2.4'!$N1014=Basisblatt!$A1042)=TRUE,"ja","nein"),"")</f>
        <v/>
      </c>
      <c r="Q1014" s="157"/>
      <c r="R1014" s="102" t="str">
        <f t="shared" si="15"/>
        <v>x2</v>
      </c>
      <c r="S1014" s="53"/>
      <c r="T1014" s="40"/>
      <c r="U1014" s="139" t="str">
        <f>IF(AND($R1014="x1",$K1014=Basisblatt!$A$85),VLOOKUP('EMob_Segmente 3.2.5_3.2.6'!$F1014,Basisblatt!$A$2:$B$5,2,FALSE),"")</f>
        <v/>
      </c>
    </row>
    <row r="1015" spans="1:21" ht="15.75" thickBot="1" x14ac:dyDescent="0.3">
      <c r="A1015" s="121" t="str">
        <f>IF($R1015="x2","",IF($R1015="x1",IF(OR($K1015=Basisblatt!$A$84,$P1015="ja"),"ja","nein"),"N/A"))</f>
        <v/>
      </c>
      <c r="B1015" s="40"/>
      <c r="C1015" s="84"/>
      <c r="D1015" s="85"/>
      <c r="E1015" s="85"/>
      <c r="F1015" s="85"/>
      <c r="G1015" s="85"/>
      <c r="H1015" s="85"/>
      <c r="I1015" s="92"/>
      <c r="J1015" s="40"/>
      <c r="K1015" s="49" t="s">
        <v>86</v>
      </c>
      <c r="L1015" s="81"/>
      <c r="M1015" s="81"/>
      <c r="N1015" s="83"/>
      <c r="O1015" s="40"/>
      <c r="P1015" s="106" t="str">
        <f>IF(AND($R1015="x1",$K1015=Basisblatt!$A$85),IF(OR($L1015=Basisblatt!$A$38,AND('Modernisierung 3.2.4'!$M1015&lt;&gt;"",'Modernisierung 3.2.4'!$M1015&lt;='Modernisierung 3.2.4'!$U1015),'Modernisierung 3.2.4'!$N1015=Basisblatt!$A1043)=TRUE,"ja","nein"),"")</f>
        <v/>
      </c>
      <c r="Q1015" s="157"/>
      <c r="R1015" s="102" t="str">
        <f t="shared" si="15"/>
        <v>x2</v>
      </c>
      <c r="S1015" s="53"/>
      <c r="T1015" s="40"/>
      <c r="U1015" s="139" t="str">
        <f>IF(AND($R1015="x1",$K1015=Basisblatt!$A$85),VLOOKUP('EMob_Segmente 3.2.5_3.2.6'!$F1015,Basisblatt!$A$2:$B$5,2,FALSE),"")</f>
        <v/>
      </c>
    </row>
    <row r="1016" spans="1:21" ht="15.75" thickBot="1" x14ac:dyDescent="0.3">
      <c r="A1016" s="121" t="str">
        <f>IF($R1016="x2","",IF($R1016="x1",IF(OR($K1016=Basisblatt!$A$84,$P1016="ja"),"ja","nein"),"N/A"))</f>
        <v/>
      </c>
      <c r="B1016" s="40"/>
      <c r="C1016" s="84"/>
      <c r="D1016" s="85"/>
      <c r="E1016" s="85"/>
      <c r="F1016" s="85"/>
      <c r="G1016" s="85"/>
      <c r="H1016" s="85"/>
      <c r="I1016" s="92"/>
      <c r="J1016" s="40"/>
      <c r="K1016" s="49" t="s">
        <v>86</v>
      </c>
      <c r="L1016" s="81"/>
      <c r="M1016" s="81"/>
      <c r="N1016" s="83"/>
      <c r="O1016" s="40"/>
      <c r="P1016" s="106" t="str">
        <f>IF(AND($R1016="x1",$K1016=Basisblatt!$A$85),IF(OR($L1016=Basisblatt!$A$38,AND('Modernisierung 3.2.4'!$M1016&lt;&gt;"",'Modernisierung 3.2.4'!$M1016&lt;='Modernisierung 3.2.4'!$U1016),'Modernisierung 3.2.4'!$N1016=Basisblatt!$A1044)=TRUE,"ja","nein"),"")</f>
        <v/>
      </c>
      <c r="Q1016" s="157"/>
      <c r="R1016" s="102" t="str">
        <f t="shared" si="15"/>
        <v>x2</v>
      </c>
      <c r="S1016" s="53"/>
      <c r="T1016" s="40"/>
      <c r="U1016" s="139" t="str">
        <f>IF(AND($R1016="x1",$K1016=Basisblatt!$A$85),VLOOKUP('EMob_Segmente 3.2.5_3.2.6'!$F1016,Basisblatt!$A$2:$B$5,2,FALSE),"")</f>
        <v/>
      </c>
    </row>
    <row r="1017" spans="1:21" ht="15.75" thickBot="1" x14ac:dyDescent="0.3">
      <c r="A1017" s="121" t="str">
        <f>IF($R1017="x2","",IF($R1017="x1",IF(OR($K1017=Basisblatt!$A$84,$P1017="ja"),"ja","nein"),"N/A"))</f>
        <v/>
      </c>
      <c r="B1017" s="40"/>
      <c r="C1017" s="84"/>
      <c r="D1017" s="85"/>
      <c r="E1017" s="85"/>
      <c r="F1017" s="85"/>
      <c r="G1017" s="85"/>
      <c r="H1017" s="85"/>
      <c r="I1017" s="92"/>
      <c r="J1017" s="40"/>
      <c r="K1017" s="49" t="s">
        <v>86</v>
      </c>
      <c r="L1017" s="81"/>
      <c r="M1017" s="81"/>
      <c r="N1017" s="83"/>
      <c r="O1017" s="40"/>
      <c r="P1017" s="106" t="str">
        <f>IF(AND($R1017="x1",$K1017=Basisblatt!$A$85),IF(OR($L1017=Basisblatt!$A$38,AND('Modernisierung 3.2.4'!$M1017&lt;&gt;"",'Modernisierung 3.2.4'!$M1017&lt;='Modernisierung 3.2.4'!$U1017),'Modernisierung 3.2.4'!$N1017=Basisblatt!$A1045)=TRUE,"ja","nein"),"")</f>
        <v/>
      </c>
      <c r="Q1017" s="157"/>
      <c r="R1017" s="102" t="str">
        <f t="shared" si="15"/>
        <v>x2</v>
      </c>
      <c r="S1017" s="53"/>
      <c r="T1017" s="40"/>
      <c r="U1017" s="139" t="str">
        <f>IF(AND($R1017="x1",$K1017=Basisblatt!$A$85),VLOOKUP('EMob_Segmente 3.2.5_3.2.6'!$F1017,Basisblatt!$A$2:$B$5,2,FALSE),"")</f>
        <v/>
      </c>
    </row>
    <row r="1018" spans="1:21" ht="15.75" thickBot="1" x14ac:dyDescent="0.3">
      <c r="A1018" s="121" t="str">
        <f>IF($R1018="x2","",IF($R1018="x1",IF(OR($K1018=Basisblatt!$A$84,$P1018="ja"),"ja","nein"),"N/A"))</f>
        <v/>
      </c>
      <c r="B1018" s="40"/>
      <c r="C1018" s="84"/>
      <c r="D1018" s="85"/>
      <c r="E1018" s="85"/>
      <c r="F1018" s="85"/>
      <c r="G1018" s="85"/>
      <c r="H1018" s="85"/>
      <c r="I1018" s="92"/>
      <c r="J1018" s="40"/>
      <c r="K1018" s="49" t="s">
        <v>86</v>
      </c>
      <c r="L1018" s="81"/>
      <c r="M1018" s="81"/>
      <c r="N1018" s="83"/>
      <c r="O1018" s="40"/>
      <c r="P1018" s="106" t="str">
        <f>IF(AND($R1018="x1",$K1018=Basisblatt!$A$85),IF(OR($L1018=Basisblatt!$A$38,AND('Modernisierung 3.2.4'!$M1018&lt;&gt;"",'Modernisierung 3.2.4'!$M1018&lt;='Modernisierung 3.2.4'!$U1018),'Modernisierung 3.2.4'!$N1018=Basisblatt!$A1046)=TRUE,"ja","nein"),"")</f>
        <v/>
      </c>
      <c r="Q1018" s="157"/>
      <c r="R1018" s="102" t="str">
        <f t="shared" si="15"/>
        <v>x2</v>
      </c>
      <c r="S1018" s="53"/>
      <c r="T1018" s="40"/>
      <c r="U1018" s="139" t="str">
        <f>IF(AND($R1018="x1",$K1018=Basisblatt!$A$85),VLOOKUP('EMob_Segmente 3.2.5_3.2.6'!$F1018,Basisblatt!$A$2:$B$5,2,FALSE),"")</f>
        <v/>
      </c>
    </row>
    <row r="1019" spans="1:21" ht="15.75" thickBot="1" x14ac:dyDescent="0.3">
      <c r="A1019" s="121" t="str">
        <f>IF($R1019="x2","",IF($R1019="x1",IF(OR($K1019=Basisblatt!$A$84,$P1019="ja"),"ja","nein"),"N/A"))</f>
        <v/>
      </c>
      <c r="B1019" s="40"/>
      <c r="C1019" s="84"/>
      <c r="D1019" s="85"/>
      <c r="E1019" s="85"/>
      <c r="F1019" s="85"/>
      <c r="G1019" s="85"/>
      <c r="H1019" s="85"/>
      <c r="I1019" s="92"/>
      <c r="J1019" s="40"/>
      <c r="K1019" s="49" t="s">
        <v>86</v>
      </c>
      <c r="L1019" s="81"/>
      <c r="M1019" s="81"/>
      <c r="N1019" s="83"/>
      <c r="O1019" s="40"/>
      <c r="P1019" s="106" t="str">
        <f>IF(AND($R1019="x1",$K1019=Basisblatt!$A$85),IF(OR($L1019=Basisblatt!$A$38,AND('Modernisierung 3.2.4'!$M1019&lt;&gt;"",'Modernisierung 3.2.4'!$M1019&lt;='Modernisierung 3.2.4'!$U1019),'Modernisierung 3.2.4'!$N1019=Basisblatt!$A1047)=TRUE,"ja","nein"),"")</f>
        <v/>
      </c>
      <c r="Q1019" s="157"/>
      <c r="R1019" s="102" t="str">
        <f t="shared" si="15"/>
        <v>x2</v>
      </c>
      <c r="S1019" s="53"/>
      <c r="T1019" s="40"/>
      <c r="U1019" s="139" t="str">
        <f>IF(AND($R1019="x1",$K1019=Basisblatt!$A$85),VLOOKUP('EMob_Segmente 3.2.5_3.2.6'!$F1019,Basisblatt!$A$2:$B$5,2,FALSE),"")</f>
        <v/>
      </c>
    </row>
    <row r="1020" spans="1:21" ht="15.75" thickBot="1" x14ac:dyDescent="0.3">
      <c r="A1020" s="121" t="str">
        <f>IF($R1020="x2","",IF($R1020="x1",IF(OR($K1020=Basisblatt!$A$84,$P1020="ja"),"ja","nein"),"N/A"))</f>
        <v/>
      </c>
      <c r="B1020" s="40"/>
      <c r="C1020" s="84"/>
      <c r="D1020" s="85"/>
      <c r="E1020" s="85"/>
      <c r="F1020" s="85"/>
      <c r="G1020" s="85"/>
      <c r="H1020" s="85"/>
      <c r="I1020" s="92"/>
      <c r="J1020" s="40"/>
      <c r="K1020" s="49" t="s">
        <v>86</v>
      </c>
      <c r="L1020" s="81"/>
      <c r="M1020" s="81"/>
      <c r="N1020" s="83"/>
      <c r="O1020" s="40"/>
      <c r="P1020" s="106" t="str">
        <f>IF(AND($R1020="x1",$K1020=Basisblatt!$A$85),IF(OR($L1020=Basisblatt!$A$38,AND('Modernisierung 3.2.4'!$M1020&lt;&gt;"",'Modernisierung 3.2.4'!$M1020&lt;='Modernisierung 3.2.4'!$U1020),'Modernisierung 3.2.4'!$N1020=Basisblatt!$A1048)=TRUE,"ja","nein"),"")</f>
        <v/>
      </c>
      <c r="Q1020" s="157"/>
      <c r="R1020" s="102" t="str">
        <f t="shared" si="15"/>
        <v>x2</v>
      </c>
      <c r="S1020" s="53"/>
      <c r="T1020" s="40"/>
      <c r="U1020" s="139" t="str">
        <f>IF(AND($R1020="x1",$K1020=Basisblatt!$A$85),VLOOKUP('EMob_Segmente 3.2.5_3.2.6'!$F1020,Basisblatt!$A$2:$B$5,2,FALSE),"")</f>
        <v/>
      </c>
    </row>
    <row r="1021" spans="1:21" ht="15.75" thickBot="1" x14ac:dyDescent="0.3">
      <c r="A1021" s="121" t="str">
        <f>IF($R1021="x2","",IF($R1021="x1",IF(OR($K1021=Basisblatt!$A$84,$P1021="ja"),"ja","nein"),"N/A"))</f>
        <v/>
      </c>
      <c r="B1021" s="40"/>
      <c r="C1021" s="84"/>
      <c r="D1021" s="85"/>
      <c r="E1021" s="85"/>
      <c r="F1021" s="85"/>
      <c r="G1021" s="85"/>
      <c r="H1021" s="85"/>
      <c r="I1021" s="92"/>
      <c r="J1021" s="40"/>
      <c r="K1021" s="49" t="s">
        <v>86</v>
      </c>
      <c r="L1021" s="81"/>
      <c r="M1021" s="81"/>
      <c r="N1021" s="83"/>
      <c r="O1021" s="40"/>
      <c r="P1021" s="106" t="str">
        <f>IF(AND($R1021="x1",$K1021=Basisblatt!$A$85),IF(OR($L1021=Basisblatt!$A$38,AND('Modernisierung 3.2.4'!$M1021&lt;&gt;"",'Modernisierung 3.2.4'!$M1021&lt;='Modernisierung 3.2.4'!$U1021),'Modernisierung 3.2.4'!$N1021=Basisblatt!$A1049)=TRUE,"ja","nein"),"")</f>
        <v/>
      </c>
      <c r="Q1021" s="157"/>
      <c r="R1021" s="102" t="str">
        <f t="shared" si="15"/>
        <v>x2</v>
      </c>
      <c r="S1021" s="53"/>
      <c r="T1021" s="40"/>
      <c r="U1021" s="139" t="str">
        <f>IF(AND($R1021="x1",$K1021=Basisblatt!$A$85),VLOOKUP('EMob_Segmente 3.2.5_3.2.6'!$F1021,Basisblatt!$A$2:$B$5,2,FALSE),"")</f>
        <v/>
      </c>
    </row>
    <row r="1022" spans="1:21" ht="15.75" thickBot="1" x14ac:dyDescent="0.3">
      <c r="A1022" s="121" t="str">
        <f>IF($R1022="x2","",IF($R1022="x1",IF(OR($K1022=Basisblatt!$A$84,$P1022="ja"),"ja","nein"),"N/A"))</f>
        <v/>
      </c>
      <c r="B1022" s="40"/>
      <c r="C1022" s="84"/>
      <c r="D1022" s="85"/>
      <c r="E1022" s="85"/>
      <c r="F1022" s="85"/>
      <c r="G1022" s="85"/>
      <c r="H1022" s="85"/>
      <c r="I1022" s="92"/>
      <c r="J1022" s="40"/>
      <c r="K1022" s="49" t="s">
        <v>86</v>
      </c>
      <c r="L1022" s="81"/>
      <c r="M1022" s="81"/>
      <c r="N1022" s="83"/>
      <c r="O1022" s="40"/>
      <c r="P1022" s="106" t="str">
        <f>IF(AND($R1022="x1",$K1022=Basisblatt!$A$85),IF(OR($L1022=Basisblatt!$A$38,AND('Modernisierung 3.2.4'!$M1022&lt;&gt;"",'Modernisierung 3.2.4'!$M1022&lt;='Modernisierung 3.2.4'!$U1022),'Modernisierung 3.2.4'!$N1022=Basisblatt!$A1050)=TRUE,"ja","nein"),"")</f>
        <v/>
      </c>
      <c r="Q1022" s="157"/>
      <c r="R1022" s="102" t="str">
        <f t="shared" si="15"/>
        <v>x2</v>
      </c>
      <c r="S1022" s="53"/>
      <c r="T1022" s="40"/>
      <c r="U1022" s="139" t="str">
        <f>IF(AND($R1022="x1",$K1022=Basisblatt!$A$85),VLOOKUP('EMob_Segmente 3.2.5_3.2.6'!$F1022,Basisblatt!$A$2:$B$5,2,FALSE),"")</f>
        <v/>
      </c>
    </row>
    <row r="1023" spans="1:21" ht="15.75" thickBot="1" x14ac:dyDescent="0.3">
      <c r="A1023" s="121" t="str">
        <f>IF($R1023="x2","",IF($R1023="x1",IF(OR($K1023=Basisblatt!$A$84,$P1023="ja"),"ja","nein"),"N/A"))</f>
        <v/>
      </c>
      <c r="B1023" s="40"/>
      <c r="C1023" s="84"/>
      <c r="D1023" s="85"/>
      <c r="E1023" s="85"/>
      <c r="F1023" s="85"/>
      <c r="G1023" s="85"/>
      <c r="H1023" s="85"/>
      <c r="I1023" s="92"/>
      <c r="J1023" s="40"/>
      <c r="K1023" s="49" t="s">
        <v>86</v>
      </c>
      <c r="L1023" s="81"/>
      <c r="M1023" s="81"/>
      <c r="N1023" s="83"/>
      <c r="O1023" s="40"/>
      <c r="P1023" s="106" t="str">
        <f>IF(AND($R1023="x1",$K1023=Basisblatt!$A$85),IF(OR($L1023=Basisblatt!$A$38,AND('Modernisierung 3.2.4'!$M1023&lt;&gt;"",'Modernisierung 3.2.4'!$M1023&lt;='Modernisierung 3.2.4'!$U1023),'Modernisierung 3.2.4'!$N1023=Basisblatt!$A1051)=TRUE,"ja","nein"),"")</f>
        <v/>
      </c>
      <c r="Q1023" s="157"/>
      <c r="R1023" s="102" t="str">
        <f t="shared" si="15"/>
        <v>x2</v>
      </c>
      <c r="S1023" s="53"/>
      <c r="T1023" s="40"/>
      <c r="U1023" s="139" t="str">
        <f>IF(AND($R1023="x1",$K1023=Basisblatt!$A$85),VLOOKUP('EMob_Segmente 3.2.5_3.2.6'!$F1023,Basisblatt!$A$2:$B$5,2,FALSE),"")</f>
        <v/>
      </c>
    </row>
    <row r="1024" spans="1:21" ht="15.75" thickBot="1" x14ac:dyDescent="0.3">
      <c r="A1024" s="121" t="str">
        <f>IF($R1024="x2","",IF($R1024="x1",IF(OR($K1024=Basisblatt!$A$84,$P1024="ja"),"ja","nein"),"N/A"))</f>
        <v/>
      </c>
      <c r="B1024" s="40"/>
      <c r="C1024" s="84"/>
      <c r="D1024" s="85"/>
      <c r="E1024" s="85"/>
      <c r="F1024" s="85"/>
      <c r="G1024" s="85"/>
      <c r="H1024" s="85"/>
      <c r="I1024" s="92"/>
      <c r="J1024" s="40"/>
      <c r="K1024" s="49" t="s">
        <v>86</v>
      </c>
      <c r="L1024" s="81"/>
      <c r="M1024" s="81"/>
      <c r="N1024" s="83"/>
      <c r="O1024" s="40"/>
      <c r="P1024" s="106" t="str">
        <f>IF(AND($R1024="x1",$K1024=Basisblatt!$A$85),IF(OR($L1024=Basisblatt!$A$38,AND('Modernisierung 3.2.4'!$M1024&lt;&gt;"",'Modernisierung 3.2.4'!$M1024&lt;='Modernisierung 3.2.4'!$U1024),'Modernisierung 3.2.4'!$N1024=Basisblatt!$A1052)=TRUE,"ja","nein"),"")</f>
        <v/>
      </c>
      <c r="Q1024" s="157"/>
      <c r="R1024" s="102" t="str">
        <f t="shared" si="15"/>
        <v>x2</v>
      </c>
      <c r="S1024" s="53"/>
      <c r="T1024" s="40"/>
      <c r="U1024" s="139" t="str">
        <f>IF(AND($R1024="x1",$K1024=Basisblatt!$A$85),VLOOKUP('EMob_Segmente 3.2.5_3.2.6'!$F1024,Basisblatt!$A$2:$B$5,2,FALSE),"")</f>
        <v/>
      </c>
    </row>
    <row r="1025" spans="1:21" ht="15.75" thickBot="1" x14ac:dyDescent="0.3">
      <c r="A1025" s="121" t="str">
        <f>IF($R1025="x2","",IF($R1025="x1",IF(OR($K1025=Basisblatt!$A$84,$P1025="ja"),"ja","nein"),"N/A"))</f>
        <v/>
      </c>
      <c r="B1025" s="40"/>
      <c r="C1025" s="84"/>
      <c r="D1025" s="85"/>
      <c r="E1025" s="85"/>
      <c r="F1025" s="85"/>
      <c r="G1025" s="85"/>
      <c r="H1025" s="85"/>
      <c r="I1025" s="92"/>
      <c r="J1025" s="40"/>
      <c r="K1025" s="49" t="s">
        <v>86</v>
      </c>
      <c r="L1025" s="81"/>
      <c r="M1025" s="81"/>
      <c r="N1025" s="83"/>
      <c r="O1025" s="40"/>
      <c r="P1025" s="106" t="str">
        <f>IF(AND($R1025="x1",$K1025=Basisblatt!$A$85),IF(OR($L1025=Basisblatt!$A$38,AND('Modernisierung 3.2.4'!$M1025&lt;&gt;"",'Modernisierung 3.2.4'!$M1025&lt;='Modernisierung 3.2.4'!$U1025),'Modernisierung 3.2.4'!$N1025=Basisblatt!$A1053)=TRUE,"ja","nein"),"")</f>
        <v/>
      </c>
      <c r="Q1025" s="157"/>
      <c r="R1025" s="102" t="str">
        <f t="shared" si="15"/>
        <v>x2</v>
      </c>
      <c r="S1025" s="53"/>
      <c r="T1025" s="40"/>
      <c r="U1025" s="139" t="str">
        <f>IF(AND($R1025="x1",$K1025=Basisblatt!$A$85),VLOOKUP('EMob_Segmente 3.2.5_3.2.6'!$F1025,Basisblatt!$A$2:$B$5,2,FALSE),"")</f>
        <v/>
      </c>
    </row>
    <row r="1026" spans="1:21" ht="15.75" thickBot="1" x14ac:dyDescent="0.3">
      <c r="A1026" s="121" t="str">
        <f>IF($R1026="x2","",IF($R1026="x1",IF(OR($K1026=Basisblatt!$A$84,$P1026="ja"),"ja","nein"),"N/A"))</f>
        <v/>
      </c>
      <c r="B1026" s="40"/>
      <c r="C1026" s="84"/>
      <c r="D1026" s="85"/>
      <c r="E1026" s="85"/>
      <c r="F1026" s="85"/>
      <c r="G1026" s="85"/>
      <c r="H1026" s="85"/>
      <c r="I1026" s="92"/>
      <c r="J1026" s="40"/>
      <c r="K1026" s="49" t="s">
        <v>86</v>
      </c>
      <c r="L1026" s="81"/>
      <c r="M1026" s="81"/>
      <c r="N1026" s="83"/>
      <c r="O1026" s="40"/>
      <c r="P1026" s="106" t="str">
        <f>IF(AND($R1026="x1",$K1026=Basisblatt!$A$85),IF(OR($L1026=Basisblatt!$A$38,AND('Modernisierung 3.2.4'!$M1026&lt;&gt;"",'Modernisierung 3.2.4'!$M1026&lt;='Modernisierung 3.2.4'!$U1026),'Modernisierung 3.2.4'!$N1026=Basisblatt!$A1054)=TRUE,"ja","nein"),"")</f>
        <v/>
      </c>
      <c r="Q1026" s="157"/>
      <c r="R1026" s="102" t="str">
        <f t="shared" si="15"/>
        <v>x2</v>
      </c>
      <c r="S1026" s="53"/>
      <c r="T1026" s="40"/>
      <c r="U1026" s="139" t="str">
        <f>IF(AND($R1026="x1",$K1026=Basisblatt!$A$85),VLOOKUP('EMob_Segmente 3.2.5_3.2.6'!$F1026,Basisblatt!$A$2:$B$5,2,FALSE),"")</f>
        <v/>
      </c>
    </row>
    <row r="1027" spans="1:21" ht="15.75" thickBot="1" x14ac:dyDescent="0.3">
      <c r="A1027" s="121" t="str">
        <f>IF($R1027="x2","",IF($R1027="x1",IF(OR($K1027=Basisblatt!$A$84,$P1027="ja"),"ja","nein"),"N/A"))</f>
        <v/>
      </c>
      <c r="B1027" s="40"/>
      <c r="C1027" s="84"/>
      <c r="D1027" s="85"/>
      <c r="E1027" s="85"/>
      <c r="F1027" s="85"/>
      <c r="G1027" s="85"/>
      <c r="H1027" s="85"/>
      <c r="I1027" s="92"/>
      <c r="J1027" s="40"/>
      <c r="K1027" s="49" t="s">
        <v>86</v>
      </c>
      <c r="L1027" s="81"/>
      <c r="M1027" s="81"/>
      <c r="N1027" s="83"/>
      <c r="O1027" s="40"/>
      <c r="P1027" s="106" t="str">
        <f>IF(AND($R1027="x1",$K1027=Basisblatt!$A$85),IF(OR($L1027=Basisblatt!$A$38,AND('Modernisierung 3.2.4'!$M1027&lt;&gt;"",'Modernisierung 3.2.4'!$M1027&lt;='Modernisierung 3.2.4'!$U1027),'Modernisierung 3.2.4'!$N1027=Basisblatt!$A1055)=TRUE,"ja","nein"),"")</f>
        <v/>
      </c>
      <c r="Q1027" s="157"/>
      <c r="R1027" s="102" t="str">
        <f t="shared" si="15"/>
        <v>x2</v>
      </c>
      <c r="S1027" s="53"/>
      <c r="T1027" s="40"/>
      <c r="U1027" s="139" t="str">
        <f>IF(AND($R1027="x1",$K1027=Basisblatt!$A$85),VLOOKUP('EMob_Segmente 3.2.5_3.2.6'!$F1027,Basisblatt!$A$2:$B$5,2,FALSE),"")</f>
        <v/>
      </c>
    </row>
    <row r="1028" spans="1:21" ht="15.75" thickBot="1" x14ac:dyDescent="0.3">
      <c r="A1028" s="121" t="str">
        <f>IF($R1028="x2","",IF($R1028="x1",IF(OR($K1028=Basisblatt!$A$84,$P1028="ja"),"ja","nein"),"N/A"))</f>
        <v/>
      </c>
      <c r="B1028" s="40"/>
      <c r="C1028" s="84"/>
      <c r="D1028" s="85"/>
      <c r="E1028" s="85"/>
      <c r="F1028" s="85"/>
      <c r="G1028" s="85"/>
      <c r="H1028" s="85"/>
      <c r="I1028" s="92"/>
      <c r="J1028" s="40"/>
      <c r="K1028" s="49" t="s">
        <v>86</v>
      </c>
      <c r="L1028" s="81"/>
      <c r="M1028" s="81"/>
      <c r="N1028" s="83"/>
      <c r="O1028" s="40"/>
      <c r="P1028" s="106" t="str">
        <f>IF(AND($R1028="x1",$K1028=Basisblatt!$A$85),IF(OR($L1028=Basisblatt!$A$38,AND('Modernisierung 3.2.4'!$M1028&lt;&gt;"",'Modernisierung 3.2.4'!$M1028&lt;='Modernisierung 3.2.4'!$U1028),'Modernisierung 3.2.4'!$N1028=Basisblatt!$A1056)=TRUE,"ja","nein"),"")</f>
        <v/>
      </c>
      <c r="Q1028" s="157"/>
      <c r="R1028" s="102" t="str">
        <f t="shared" si="15"/>
        <v>x2</v>
      </c>
      <c r="S1028" s="53"/>
      <c r="T1028" s="40"/>
      <c r="U1028" s="139" t="str">
        <f>IF(AND($R1028="x1",$K1028=Basisblatt!$A$85),VLOOKUP('EMob_Segmente 3.2.5_3.2.6'!$F1028,Basisblatt!$A$2:$B$5,2,FALSE),"")</f>
        <v/>
      </c>
    </row>
    <row r="1029" spans="1:21" ht="15.75" thickBot="1" x14ac:dyDescent="0.3">
      <c r="A1029" s="121" t="str">
        <f>IF($R1029="x2","",IF($R1029="x1",IF(OR($K1029=Basisblatt!$A$84,$P1029="ja"),"ja","nein"),"N/A"))</f>
        <v/>
      </c>
      <c r="B1029" s="40"/>
      <c r="C1029" s="84"/>
      <c r="D1029" s="85"/>
      <c r="E1029" s="85"/>
      <c r="F1029" s="85"/>
      <c r="G1029" s="85"/>
      <c r="H1029" s="85"/>
      <c r="I1029" s="92"/>
      <c r="J1029" s="40"/>
      <c r="K1029" s="49" t="s">
        <v>86</v>
      </c>
      <c r="L1029" s="81"/>
      <c r="M1029" s="81"/>
      <c r="N1029" s="83"/>
      <c r="O1029" s="40"/>
      <c r="P1029" s="106" t="str">
        <f>IF(AND($R1029="x1",$K1029=Basisblatt!$A$85),IF(OR($L1029=Basisblatt!$A$38,AND('Modernisierung 3.2.4'!$M1029&lt;&gt;"",'Modernisierung 3.2.4'!$M1029&lt;='Modernisierung 3.2.4'!$U1029),'Modernisierung 3.2.4'!$N1029=Basisblatt!$A1057)=TRUE,"ja","nein"),"")</f>
        <v/>
      </c>
      <c r="Q1029" s="157"/>
      <c r="R1029" s="102" t="str">
        <f t="shared" si="15"/>
        <v>x2</v>
      </c>
      <c r="S1029" s="53"/>
      <c r="T1029" s="40"/>
      <c r="U1029" s="139" t="str">
        <f>IF(AND($R1029="x1",$K1029=Basisblatt!$A$85),VLOOKUP('EMob_Segmente 3.2.5_3.2.6'!$F1029,Basisblatt!$A$2:$B$5,2,FALSE),"")</f>
        <v/>
      </c>
    </row>
    <row r="1030" spans="1:21" ht="15.75" thickBot="1" x14ac:dyDescent="0.3">
      <c r="A1030" s="121" t="str">
        <f>IF($R1030="x2","",IF($R1030="x1",IF(OR($K1030=Basisblatt!$A$84,$P1030="ja"),"ja","nein"),"N/A"))</f>
        <v/>
      </c>
      <c r="B1030" s="40"/>
      <c r="C1030" s="84"/>
      <c r="D1030" s="85"/>
      <c r="E1030" s="85"/>
      <c r="F1030" s="85"/>
      <c r="G1030" s="85"/>
      <c r="H1030" s="85"/>
      <c r="I1030" s="92"/>
      <c r="J1030" s="40"/>
      <c r="K1030" s="49" t="s">
        <v>86</v>
      </c>
      <c r="L1030" s="81"/>
      <c r="M1030" s="81"/>
      <c r="N1030" s="83"/>
      <c r="O1030" s="40"/>
      <c r="P1030" s="106" t="str">
        <f>IF(AND($R1030="x1",$K1030=Basisblatt!$A$85),IF(OR($L1030=Basisblatt!$A$38,AND('Modernisierung 3.2.4'!$M1030&lt;&gt;"",'Modernisierung 3.2.4'!$M1030&lt;='Modernisierung 3.2.4'!$U1030),'Modernisierung 3.2.4'!$N1030=Basisblatt!$A1058)=TRUE,"ja","nein"),"")</f>
        <v/>
      </c>
      <c r="Q1030" s="157"/>
      <c r="R1030" s="102" t="str">
        <f t="shared" si="15"/>
        <v>x2</v>
      </c>
      <c r="S1030" s="53"/>
      <c r="T1030" s="40"/>
      <c r="U1030" s="139" t="str">
        <f>IF(AND($R1030="x1",$K1030=Basisblatt!$A$85),VLOOKUP('EMob_Segmente 3.2.5_3.2.6'!$F1030,Basisblatt!$A$2:$B$5,2,FALSE),"")</f>
        <v/>
      </c>
    </row>
    <row r="1031" spans="1:21" ht="15.75" thickBot="1" x14ac:dyDescent="0.3">
      <c r="A1031" s="121" t="str">
        <f>IF($R1031="x2","",IF($R1031="x1",IF(OR($K1031=Basisblatt!$A$84,$P1031="ja"),"ja","nein"),"N/A"))</f>
        <v/>
      </c>
      <c r="B1031" s="40"/>
      <c r="C1031" s="84"/>
      <c r="D1031" s="85"/>
      <c r="E1031" s="85"/>
      <c r="F1031" s="85"/>
      <c r="G1031" s="85"/>
      <c r="H1031" s="85"/>
      <c r="I1031" s="92"/>
      <c r="J1031" s="40"/>
      <c r="K1031" s="49" t="s">
        <v>86</v>
      </c>
      <c r="L1031" s="81"/>
      <c r="M1031" s="81"/>
      <c r="N1031" s="83"/>
      <c r="O1031" s="40"/>
      <c r="P1031" s="106" t="str">
        <f>IF(AND($R1031="x1",$K1031=Basisblatt!$A$85),IF(OR($L1031=Basisblatt!$A$38,AND('Modernisierung 3.2.4'!$M1031&lt;&gt;"",'Modernisierung 3.2.4'!$M1031&lt;='Modernisierung 3.2.4'!$U1031),'Modernisierung 3.2.4'!$N1031=Basisblatt!$A1059)=TRUE,"ja","nein"),"")</f>
        <v/>
      </c>
      <c r="Q1031" s="157"/>
      <c r="R1031" s="102" t="str">
        <f t="shared" si="15"/>
        <v>x2</v>
      </c>
      <c r="S1031" s="53"/>
      <c r="T1031" s="40"/>
      <c r="U1031" s="139" t="str">
        <f>IF(AND($R1031="x1",$K1031=Basisblatt!$A$85),VLOOKUP('EMob_Segmente 3.2.5_3.2.6'!$F1031,Basisblatt!$A$2:$B$5,2,FALSE),"")</f>
        <v/>
      </c>
    </row>
    <row r="1032" spans="1:21" ht="15.75" thickBot="1" x14ac:dyDescent="0.3">
      <c r="A1032" s="121" t="str">
        <f>IF($R1032="x2","",IF($R1032="x1",IF(OR($K1032=Basisblatt!$A$84,$P1032="ja"),"ja","nein"),"N/A"))</f>
        <v/>
      </c>
      <c r="B1032" s="40"/>
      <c r="C1032" s="84"/>
      <c r="D1032" s="85"/>
      <c r="E1032" s="85"/>
      <c r="F1032" s="85"/>
      <c r="G1032" s="85"/>
      <c r="H1032" s="85"/>
      <c r="I1032" s="92"/>
      <c r="J1032" s="40"/>
      <c r="K1032" s="49" t="s">
        <v>86</v>
      </c>
      <c r="L1032" s="81"/>
      <c r="M1032" s="81"/>
      <c r="N1032" s="83"/>
      <c r="O1032" s="40"/>
      <c r="P1032" s="106" t="str">
        <f>IF(AND($R1032="x1",$K1032=Basisblatt!$A$85),IF(OR($L1032=Basisblatt!$A$38,AND('Modernisierung 3.2.4'!$M1032&lt;&gt;"",'Modernisierung 3.2.4'!$M1032&lt;='Modernisierung 3.2.4'!$U1032),'Modernisierung 3.2.4'!$N1032=Basisblatt!$A1060)=TRUE,"ja","nein"),"")</f>
        <v/>
      </c>
      <c r="Q1032" s="157"/>
      <c r="R1032" s="102" t="str">
        <f t="shared" si="15"/>
        <v>x2</v>
      </c>
      <c r="S1032" s="53"/>
      <c r="T1032" s="40"/>
      <c r="U1032" s="139" t="str">
        <f>IF(AND($R1032="x1",$K1032=Basisblatt!$A$85),VLOOKUP('EMob_Segmente 3.2.5_3.2.6'!$F1032,Basisblatt!$A$2:$B$5,2,FALSE),"")</f>
        <v/>
      </c>
    </row>
    <row r="1033" spans="1:21" ht="15.75" thickBot="1" x14ac:dyDescent="0.3">
      <c r="A1033" s="121" t="str">
        <f>IF($R1033="x2","",IF($R1033="x1",IF(OR($K1033=Basisblatt!$A$84,$P1033="ja"),"ja","nein"),"N/A"))</f>
        <v/>
      </c>
      <c r="B1033" s="40"/>
      <c r="C1033" s="84"/>
      <c r="D1033" s="85"/>
      <c r="E1033" s="85"/>
      <c r="F1033" s="85"/>
      <c r="G1033" s="85"/>
      <c r="H1033" s="85"/>
      <c r="I1033" s="92"/>
      <c r="J1033" s="40"/>
      <c r="K1033" s="49" t="s">
        <v>86</v>
      </c>
      <c r="L1033" s="81"/>
      <c r="M1033" s="81"/>
      <c r="N1033" s="83"/>
      <c r="O1033" s="40"/>
      <c r="P1033" s="106" t="str">
        <f>IF(AND($R1033="x1",$K1033=Basisblatt!$A$85),IF(OR($L1033=Basisblatt!$A$38,AND('Modernisierung 3.2.4'!$M1033&lt;&gt;"",'Modernisierung 3.2.4'!$M1033&lt;='Modernisierung 3.2.4'!$U1033),'Modernisierung 3.2.4'!$N1033=Basisblatt!$A1061)=TRUE,"ja","nein"),"")</f>
        <v/>
      </c>
      <c r="Q1033" s="157"/>
      <c r="R1033" s="102" t="str">
        <f t="shared" si="15"/>
        <v>x2</v>
      </c>
      <c r="S1033" s="53"/>
      <c r="T1033" s="40"/>
      <c r="U1033" s="139" t="str">
        <f>IF(AND($R1033="x1",$K1033=Basisblatt!$A$85),VLOOKUP('EMob_Segmente 3.2.5_3.2.6'!$F1033,Basisblatt!$A$2:$B$5,2,FALSE),"")</f>
        <v/>
      </c>
    </row>
    <row r="1034" spans="1:21" ht="15.75" thickBot="1" x14ac:dyDescent="0.3">
      <c r="A1034" s="121" t="str">
        <f>IF($R1034="x2","",IF($R1034="x1",IF(OR($K1034=Basisblatt!$A$84,$P1034="ja"),"ja","nein"),"N/A"))</f>
        <v/>
      </c>
      <c r="B1034" s="40"/>
      <c r="C1034" s="84"/>
      <c r="D1034" s="85"/>
      <c r="E1034" s="85"/>
      <c r="F1034" s="85"/>
      <c r="G1034" s="85"/>
      <c r="H1034" s="85"/>
      <c r="I1034" s="92"/>
      <c r="J1034" s="40"/>
      <c r="K1034" s="49" t="s">
        <v>86</v>
      </c>
      <c r="L1034" s="81"/>
      <c r="M1034" s="81"/>
      <c r="N1034" s="83"/>
      <c r="O1034" s="40"/>
      <c r="P1034" s="106" t="str">
        <f>IF(AND($R1034="x1",$K1034=Basisblatt!$A$85),IF(OR($L1034=Basisblatt!$A$38,AND('Modernisierung 3.2.4'!$M1034&lt;&gt;"",'Modernisierung 3.2.4'!$M1034&lt;='Modernisierung 3.2.4'!$U1034),'Modernisierung 3.2.4'!$N1034=Basisblatt!$A1062)=TRUE,"ja","nein"),"")</f>
        <v/>
      </c>
      <c r="Q1034" s="157"/>
      <c r="R1034" s="102" t="str">
        <f t="shared" si="15"/>
        <v>x2</v>
      </c>
      <c r="S1034" s="53"/>
      <c r="T1034" s="40"/>
      <c r="U1034" s="139" t="str">
        <f>IF(AND($R1034="x1",$K1034=Basisblatt!$A$85),VLOOKUP('EMob_Segmente 3.2.5_3.2.6'!$F1034,Basisblatt!$A$2:$B$5,2,FALSE),"")</f>
        <v/>
      </c>
    </row>
    <row r="1035" spans="1:21" ht="15.75" thickBot="1" x14ac:dyDescent="0.3">
      <c r="A1035" s="121" t="str">
        <f>IF($R1035="x2","",IF($R1035="x1",IF(OR($K1035=Basisblatt!$A$84,$P1035="ja"),"ja","nein"),"N/A"))</f>
        <v/>
      </c>
      <c r="B1035" s="40"/>
      <c r="C1035" s="84"/>
      <c r="D1035" s="85"/>
      <c r="E1035" s="85"/>
      <c r="F1035" s="85"/>
      <c r="G1035" s="85"/>
      <c r="H1035" s="85"/>
      <c r="I1035" s="92"/>
      <c r="J1035" s="40"/>
      <c r="K1035" s="49" t="s">
        <v>86</v>
      </c>
      <c r="L1035" s="81"/>
      <c r="M1035" s="81"/>
      <c r="N1035" s="83"/>
      <c r="O1035" s="40"/>
      <c r="P1035" s="106" t="str">
        <f>IF(AND($R1035="x1",$K1035=Basisblatt!$A$85),IF(OR($L1035=Basisblatt!$A$38,AND('Modernisierung 3.2.4'!$M1035&lt;&gt;"",'Modernisierung 3.2.4'!$M1035&lt;='Modernisierung 3.2.4'!$U1035),'Modernisierung 3.2.4'!$N1035=Basisblatt!$A1063)=TRUE,"ja","nein"),"")</f>
        <v/>
      </c>
      <c r="Q1035" s="157"/>
      <c r="R1035" s="102" t="str">
        <f t="shared" si="15"/>
        <v>x2</v>
      </c>
      <c r="S1035" s="53"/>
      <c r="T1035" s="40"/>
      <c r="U1035" s="139" t="str">
        <f>IF(AND($R1035="x1",$K1035=Basisblatt!$A$85),VLOOKUP('EMob_Segmente 3.2.5_3.2.6'!$F1035,Basisblatt!$A$2:$B$5,2,FALSE),"")</f>
        <v/>
      </c>
    </row>
    <row r="1036" spans="1:21" ht="15.75" thickBot="1" x14ac:dyDescent="0.3">
      <c r="A1036" s="121" t="str">
        <f>IF($R1036="x2","",IF($R1036="x1",IF(OR($K1036=Basisblatt!$A$84,$P1036="ja"),"ja","nein"),"N/A"))</f>
        <v/>
      </c>
      <c r="B1036" s="40"/>
      <c r="C1036" s="84"/>
      <c r="D1036" s="85"/>
      <c r="E1036" s="85"/>
      <c r="F1036" s="85"/>
      <c r="G1036" s="85"/>
      <c r="H1036" s="85"/>
      <c r="I1036" s="92"/>
      <c r="J1036" s="40"/>
      <c r="K1036" s="49" t="s">
        <v>86</v>
      </c>
      <c r="L1036" s="81"/>
      <c r="M1036" s="81"/>
      <c r="N1036" s="83"/>
      <c r="O1036" s="40"/>
      <c r="P1036" s="106" t="str">
        <f>IF(AND($R1036="x1",$K1036=Basisblatt!$A$85),IF(OR($L1036=Basisblatt!$A$38,AND('Modernisierung 3.2.4'!$M1036&lt;&gt;"",'Modernisierung 3.2.4'!$M1036&lt;='Modernisierung 3.2.4'!$U1036),'Modernisierung 3.2.4'!$N1036=Basisblatt!$A1064)=TRUE,"ja","nein"),"")</f>
        <v/>
      </c>
      <c r="Q1036" s="157"/>
      <c r="R1036" s="102" t="str">
        <f t="shared" si="15"/>
        <v>x2</v>
      </c>
      <c r="S1036" s="53"/>
      <c r="T1036" s="40"/>
      <c r="U1036" s="139" t="str">
        <f>IF(AND($R1036="x1",$K1036=Basisblatt!$A$85),VLOOKUP('EMob_Segmente 3.2.5_3.2.6'!$F1036,Basisblatt!$A$2:$B$5,2,FALSE),"")</f>
        <v/>
      </c>
    </row>
    <row r="1037" spans="1:21" ht="15.75" thickBot="1" x14ac:dyDescent="0.3">
      <c r="A1037" s="121" t="str">
        <f>IF($R1037="x2","",IF($R1037="x1",IF(OR($K1037=Basisblatt!$A$84,$P1037="ja"),"ja","nein"),"N/A"))</f>
        <v/>
      </c>
      <c r="B1037" s="40"/>
      <c r="C1037" s="84"/>
      <c r="D1037" s="85"/>
      <c r="E1037" s="85"/>
      <c r="F1037" s="85"/>
      <c r="G1037" s="85"/>
      <c r="H1037" s="85"/>
      <c r="I1037" s="92"/>
      <c r="J1037" s="40"/>
      <c r="K1037" s="49" t="s">
        <v>86</v>
      </c>
      <c r="L1037" s="81"/>
      <c r="M1037" s="81"/>
      <c r="N1037" s="83"/>
      <c r="O1037" s="40"/>
      <c r="P1037" s="106" t="str">
        <f>IF(AND($R1037="x1",$K1037=Basisblatt!$A$85),IF(OR($L1037=Basisblatt!$A$38,AND('Modernisierung 3.2.4'!$M1037&lt;&gt;"",'Modernisierung 3.2.4'!$M1037&lt;='Modernisierung 3.2.4'!$U1037),'Modernisierung 3.2.4'!$N1037=Basisblatt!$A1065)=TRUE,"ja","nein"),"")</f>
        <v/>
      </c>
      <c r="Q1037" s="157"/>
      <c r="R1037" s="102" t="str">
        <f t="shared" si="15"/>
        <v>x2</v>
      </c>
      <c r="S1037" s="53"/>
      <c r="T1037" s="40"/>
      <c r="U1037" s="139" t="str">
        <f>IF(AND($R1037="x1",$K1037=Basisblatt!$A$85),VLOOKUP('EMob_Segmente 3.2.5_3.2.6'!$F1037,Basisblatt!$A$2:$B$5,2,FALSE),"")</f>
        <v/>
      </c>
    </row>
    <row r="1038" spans="1:21" ht="15.75" thickBot="1" x14ac:dyDescent="0.3">
      <c r="A1038" s="121" t="str">
        <f>IF($R1038="x2","",IF($R1038="x1",IF(OR($K1038=Basisblatt!$A$84,$P1038="ja"),"ja","nein"),"N/A"))</f>
        <v/>
      </c>
      <c r="B1038" s="40"/>
      <c r="C1038" s="84"/>
      <c r="D1038" s="85"/>
      <c r="E1038" s="85"/>
      <c r="F1038" s="85"/>
      <c r="G1038" s="85"/>
      <c r="H1038" s="85"/>
      <c r="I1038" s="92"/>
      <c r="J1038" s="40"/>
      <c r="K1038" s="49" t="s">
        <v>86</v>
      </c>
      <c r="L1038" s="81"/>
      <c r="M1038" s="81"/>
      <c r="N1038" s="83"/>
      <c r="O1038" s="40"/>
      <c r="P1038" s="106" t="str">
        <f>IF(AND($R1038="x1",$K1038=Basisblatt!$A$85),IF(OR($L1038=Basisblatt!$A$38,AND('Modernisierung 3.2.4'!$M1038&lt;&gt;"",'Modernisierung 3.2.4'!$M1038&lt;='Modernisierung 3.2.4'!$U1038),'Modernisierung 3.2.4'!$N1038=Basisblatt!$A1066)=TRUE,"ja","nein"),"")</f>
        <v/>
      </c>
      <c r="Q1038" s="157"/>
      <c r="R1038" s="102" t="str">
        <f t="shared" si="15"/>
        <v>x2</v>
      </c>
      <c r="S1038" s="53"/>
      <c r="T1038" s="40"/>
      <c r="U1038" s="139" t="str">
        <f>IF(AND($R1038="x1",$K1038=Basisblatt!$A$85),VLOOKUP('EMob_Segmente 3.2.5_3.2.6'!$F1038,Basisblatt!$A$2:$B$5,2,FALSE),"")</f>
        <v/>
      </c>
    </row>
    <row r="1039" spans="1:21" ht="15.75" thickBot="1" x14ac:dyDescent="0.3">
      <c r="A1039" s="121" t="str">
        <f>IF($R1039="x2","",IF($R1039="x1",IF(OR($K1039=Basisblatt!$A$84,$P1039="ja"),"ja","nein"),"N/A"))</f>
        <v/>
      </c>
      <c r="B1039" s="40"/>
      <c r="C1039" s="84"/>
      <c r="D1039" s="85"/>
      <c r="E1039" s="85"/>
      <c r="F1039" s="85"/>
      <c r="G1039" s="85"/>
      <c r="H1039" s="85"/>
      <c r="I1039" s="92"/>
      <c r="J1039" s="40"/>
      <c r="K1039" s="49" t="s">
        <v>86</v>
      </c>
      <c r="L1039" s="81"/>
      <c r="M1039" s="81"/>
      <c r="N1039" s="83"/>
      <c r="O1039" s="40"/>
      <c r="P1039" s="106" t="str">
        <f>IF(AND($R1039="x1",$K1039=Basisblatt!$A$85),IF(OR($L1039=Basisblatt!$A$38,AND('Modernisierung 3.2.4'!$M1039&lt;&gt;"",'Modernisierung 3.2.4'!$M1039&lt;='Modernisierung 3.2.4'!$U1039),'Modernisierung 3.2.4'!$N1039=Basisblatt!$A1067)=TRUE,"ja","nein"),"")</f>
        <v/>
      </c>
      <c r="Q1039" s="157"/>
      <c r="R1039" s="102" t="str">
        <f t="shared" si="15"/>
        <v>x2</v>
      </c>
      <c r="S1039" s="53"/>
      <c r="T1039" s="40"/>
      <c r="U1039" s="139" t="str">
        <f>IF(AND($R1039="x1",$K1039=Basisblatt!$A$85),VLOOKUP('EMob_Segmente 3.2.5_3.2.6'!$F1039,Basisblatt!$A$2:$B$5,2,FALSE),"")</f>
        <v/>
      </c>
    </row>
    <row r="1040" spans="1:21" ht="15.75" thickBot="1" x14ac:dyDescent="0.3">
      <c r="A1040" s="121" t="str">
        <f>IF($R1040="x2","",IF($R1040="x1",IF(OR($K1040=Basisblatt!$A$84,$P1040="ja"),"ja","nein"),"N/A"))</f>
        <v/>
      </c>
      <c r="B1040" s="40"/>
      <c r="C1040" s="84"/>
      <c r="D1040" s="85"/>
      <c r="E1040" s="85"/>
      <c r="F1040" s="85"/>
      <c r="G1040" s="85"/>
      <c r="H1040" s="85"/>
      <c r="I1040" s="92"/>
      <c r="J1040" s="40"/>
      <c r="K1040" s="49" t="s">
        <v>86</v>
      </c>
      <c r="L1040" s="81"/>
      <c r="M1040" s="81"/>
      <c r="N1040" s="83"/>
      <c r="O1040" s="40"/>
      <c r="P1040" s="106" t="str">
        <f>IF(AND($R1040="x1",$K1040=Basisblatt!$A$85),IF(OR($L1040=Basisblatt!$A$38,AND('Modernisierung 3.2.4'!$M1040&lt;&gt;"",'Modernisierung 3.2.4'!$M1040&lt;='Modernisierung 3.2.4'!$U1040),'Modernisierung 3.2.4'!$N1040=Basisblatt!$A1068)=TRUE,"ja","nein"),"")</f>
        <v/>
      </c>
      <c r="Q1040" s="157"/>
      <c r="R1040" s="102" t="str">
        <f t="shared" si="15"/>
        <v>x2</v>
      </c>
      <c r="S1040" s="53"/>
      <c r="T1040" s="40"/>
      <c r="U1040" s="139" t="str">
        <f>IF(AND($R1040="x1",$K1040=Basisblatt!$A$85),VLOOKUP('EMob_Segmente 3.2.5_3.2.6'!$F1040,Basisblatt!$A$2:$B$5,2,FALSE),"")</f>
        <v/>
      </c>
    </row>
    <row r="1041" spans="1:21" ht="15.75" thickBot="1" x14ac:dyDescent="0.3">
      <c r="A1041" s="121" t="str">
        <f>IF($R1041="x2","",IF($R1041="x1",IF(OR($K1041=Basisblatt!$A$84,$P1041="ja"),"ja","nein"),"N/A"))</f>
        <v/>
      </c>
      <c r="B1041" s="40"/>
      <c r="C1041" s="84"/>
      <c r="D1041" s="85"/>
      <c r="E1041" s="85"/>
      <c r="F1041" s="85"/>
      <c r="G1041" s="85"/>
      <c r="H1041" s="85"/>
      <c r="I1041" s="92"/>
      <c r="J1041" s="40"/>
      <c r="K1041" s="49" t="s">
        <v>86</v>
      </c>
      <c r="L1041" s="81"/>
      <c r="M1041" s="81"/>
      <c r="N1041" s="83"/>
      <c r="O1041" s="40"/>
      <c r="P1041" s="106" t="str">
        <f>IF(AND($R1041="x1",$K1041=Basisblatt!$A$85),IF(OR($L1041=Basisblatt!$A$38,AND('Modernisierung 3.2.4'!$M1041&lt;&gt;"",'Modernisierung 3.2.4'!$M1041&lt;='Modernisierung 3.2.4'!$U1041),'Modernisierung 3.2.4'!$N1041=Basisblatt!$A1069)=TRUE,"ja","nein"),"")</f>
        <v/>
      </c>
      <c r="Q1041" s="157"/>
      <c r="R1041" s="102" t="str">
        <f t="shared" ref="R1041:R1104" si="16">IF(COUNTA($C1041:$I1041)=7,"x1",IF(COUNTA($C1041:$I1041)=0,"x2","o"))</f>
        <v>x2</v>
      </c>
      <c r="S1041" s="53"/>
      <c r="T1041" s="40"/>
      <c r="U1041" s="139" t="str">
        <f>IF(AND($R1041="x1",$K1041=Basisblatt!$A$85),VLOOKUP('EMob_Segmente 3.2.5_3.2.6'!$F1041,Basisblatt!$A$2:$B$5,2,FALSE),"")</f>
        <v/>
      </c>
    </row>
    <row r="1042" spans="1:21" ht="15.75" thickBot="1" x14ac:dyDescent="0.3">
      <c r="A1042" s="121" t="str">
        <f>IF($R1042="x2","",IF($R1042="x1",IF(OR($K1042=Basisblatt!$A$84,$P1042="ja"),"ja","nein"),"N/A"))</f>
        <v/>
      </c>
      <c r="B1042" s="40"/>
      <c r="C1042" s="84"/>
      <c r="D1042" s="85"/>
      <c r="E1042" s="85"/>
      <c r="F1042" s="85"/>
      <c r="G1042" s="85"/>
      <c r="H1042" s="85"/>
      <c r="I1042" s="92"/>
      <c r="J1042" s="40"/>
      <c r="K1042" s="49" t="s">
        <v>86</v>
      </c>
      <c r="L1042" s="81"/>
      <c r="M1042" s="81"/>
      <c r="N1042" s="83"/>
      <c r="O1042" s="40"/>
      <c r="P1042" s="106" t="str">
        <f>IF(AND($R1042="x1",$K1042=Basisblatt!$A$85),IF(OR($L1042=Basisblatt!$A$38,AND('Modernisierung 3.2.4'!$M1042&lt;&gt;"",'Modernisierung 3.2.4'!$M1042&lt;='Modernisierung 3.2.4'!$U1042),'Modernisierung 3.2.4'!$N1042=Basisblatt!$A1070)=TRUE,"ja","nein"),"")</f>
        <v/>
      </c>
      <c r="Q1042" s="157"/>
      <c r="R1042" s="102" t="str">
        <f t="shared" si="16"/>
        <v>x2</v>
      </c>
      <c r="S1042" s="53"/>
      <c r="T1042" s="40"/>
      <c r="U1042" s="139" t="str">
        <f>IF(AND($R1042="x1",$K1042=Basisblatt!$A$85),VLOOKUP('EMob_Segmente 3.2.5_3.2.6'!$F1042,Basisblatt!$A$2:$B$5,2,FALSE),"")</f>
        <v/>
      </c>
    </row>
    <row r="1043" spans="1:21" ht="15.75" thickBot="1" x14ac:dyDescent="0.3">
      <c r="A1043" s="121" t="str">
        <f>IF($R1043="x2","",IF($R1043="x1",IF(OR($K1043=Basisblatt!$A$84,$P1043="ja"),"ja","nein"),"N/A"))</f>
        <v/>
      </c>
      <c r="B1043" s="40"/>
      <c r="C1043" s="84"/>
      <c r="D1043" s="85"/>
      <c r="E1043" s="85"/>
      <c r="F1043" s="85"/>
      <c r="G1043" s="85"/>
      <c r="H1043" s="85"/>
      <c r="I1043" s="92"/>
      <c r="J1043" s="40"/>
      <c r="K1043" s="49" t="s">
        <v>86</v>
      </c>
      <c r="L1043" s="81"/>
      <c r="M1043" s="81"/>
      <c r="N1043" s="83"/>
      <c r="O1043" s="40"/>
      <c r="P1043" s="106" t="str">
        <f>IF(AND($R1043="x1",$K1043=Basisblatt!$A$85),IF(OR($L1043=Basisblatt!$A$38,AND('Modernisierung 3.2.4'!$M1043&lt;&gt;"",'Modernisierung 3.2.4'!$M1043&lt;='Modernisierung 3.2.4'!$U1043),'Modernisierung 3.2.4'!$N1043=Basisblatt!$A1071)=TRUE,"ja","nein"),"")</f>
        <v/>
      </c>
      <c r="Q1043" s="157"/>
      <c r="R1043" s="102" t="str">
        <f t="shared" si="16"/>
        <v>x2</v>
      </c>
      <c r="S1043" s="53"/>
      <c r="T1043" s="40"/>
      <c r="U1043" s="139" t="str">
        <f>IF(AND($R1043="x1",$K1043=Basisblatt!$A$85),VLOOKUP('EMob_Segmente 3.2.5_3.2.6'!$F1043,Basisblatt!$A$2:$B$5,2,FALSE),"")</f>
        <v/>
      </c>
    </row>
    <row r="1044" spans="1:21" ht="15.75" thickBot="1" x14ac:dyDescent="0.3">
      <c r="A1044" s="121" t="str">
        <f>IF($R1044="x2","",IF($R1044="x1",IF(OR($K1044=Basisblatt!$A$84,$P1044="ja"),"ja","nein"),"N/A"))</f>
        <v/>
      </c>
      <c r="B1044" s="40"/>
      <c r="C1044" s="84"/>
      <c r="D1044" s="85"/>
      <c r="E1044" s="85"/>
      <c r="F1044" s="85"/>
      <c r="G1044" s="85"/>
      <c r="H1044" s="85"/>
      <c r="I1044" s="92"/>
      <c r="J1044" s="40"/>
      <c r="K1044" s="49" t="s">
        <v>86</v>
      </c>
      <c r="L1044" s="81"/>
      <c r="M1044" s="81"/>
      <c r="N1044" s="83"/>
      <c r="O1044" s="40"/>
      <c r="P1044" s="106" t="str">
        <f>IF(AND($R1044="x1",$K1044=Basisblatt!$A$85),IF(OR($L1044=Basisblatt!$A$38,AND('Modernisierung 3.2.4'!$M1044&lt;&gt;"",'Modernisierung 3.2.4'!$M1044&lt;='Modernisierung 3.2.4'!$U1044),'Modernisierung 3.2.4'!$N1044=Basisblatt!$A1072)=TRUE,"ja","nein"),"")</f>
        <v/>
      </c>
      <c r="Q1044" s="157"/>
      <c r="R1044" s="102" t="str">
        <f t="shared" si="16"/>
        <v>x2</v>
      </c>
      <c r="S1044" s="53"/>
      <c r="T1044" s="40"/>
      <c r="U1044" s="139" t="str">
        <f>IF(AND($R1044="x1",$K1044=Basisblatt!$A$85),VLOOKUP('EMob_Segmente 3.2.5_3.2.6'!$F1044,Basisblatt!$A$2:$B$5,2,FALSE),"")</f>
        <v/>
      </c>
    </row>
    <row r="1045" spans="1:21" ht="15.75" thickBot="1" x14ac:dyDescent="0.3">
      <c r="A1045" s="121" t="str">
        <f>IF($R1045="x2","",IF($R1045="x1",IF(OR($K1045=Basisblatt!$A$84,$P1045="ja"),"ja","nein"),"N/A"))</f>
        <v/>
      </c>
      <c r="B1045" s="40"/>
      <c r="C1045" s="84"/>
      <c r="D1045" s="85"/>
      <c r="E1045" s="85"/>
      <c r="F1045" s="85"/>
      <c r="G1045" s="85"/>
      <c r="H1045" s="85"/>
      <c r="I1045" s="92"/>
      <c r="J1045" s="40"/>
      <c r="K1045" s="49" t="s">
        <v>86</v>
      </c>
      <c r="L1045" s="81"/>
      <c r="M1045" s="81"/>
      <c r="N1045" s="83"/>
      <c r="O1045" s="40"/>
      <c r="P1045" s="106" t="str">
        <f>IF(AND($R1045="x1",$K1045=Basisblatt!$A$85),IF(OR($L1045=Basisblatt!$A$38,AND('Modernisierung 3.2.4'!$M1045&lt;&gt;"",'Modernisierung 3.2.4'!$M1045&lt;='Modernisierung 3.2.4'!$U1045),'Modernisierung 3.2.4'!$N1045=Basisblatt!$A1073)=TRUE,"ja","nein"),"")</f>
        <v/>
      </c>
      <c r="Q1045" s="157"/>
      <c r="R1045" s="102" t="str">
        <f t="shared" si="16"/>
        <v>x2</v>
      </c>
      <c r="S1045" s="53"/>
      <c r="T1045" s="40"/>
      <c r="U1045" s="139" t="str">
        <f>IF(AND($R1045="x1",$K1045=Basisblatt!$A$85),VLOOKUP('EMob_Segmente 3.2.5_3.2.6'!$F1045,Basisblatt!$A$2:$B$5,2,FALSE),"")</f>
        <v/>
      </c>
    </row>
    <row r="1046" spans="1:21" ht="15.75" thickBot="1" x14ac:dyDescent="0.3">
      <c r="A1046" s="121" t="str">
        <f>IF($R1046="x2","",IF($R1046="x1",IF(OR($K1046=Basisblatt!$A$84,$P1046="ja"),"ja","nein"),"N/A"))</f>
        <v/>
      </c>
      <c r="B1046" s="40"/>
      <c r="C1046" s="84"/>
      <c r="D1046" s="85"/>
      <c r="E1046" s="85"/>
      <c r="F1046" s="85"/>
      <c r="G1046" s="85"/>
      <c r="H1046" s="85"/>
      <c r="I1046" s="92"/>
      <c r="J1046" s="40"/>
      <c r="K1046" s="49" t="s">
        <v>86</v>
      </c>
      <c r="L1046" s="81"/>
      <c r="M1046" s="81"/>
      <c r="N1046" s="83"/>
      <c r="O1046" s="40"/>
      <c r="P1046" s="106" t="str">
        <f>IF(AND($R1046="x1",$K1046=Basisblatt!$A$85),IF(OR($L1046=Basisblatt!$A$38,AND('Modernisierung 3.2.4'!$M1046&lt;&gt;"",'Modernisierung 3.2.4'!$M1046&lt;='Modernisierung 3.2.4'!$U1046),'Modernisierung 3.2.4'!$N1046=Basisblatt!$A1074)=TRUE,"ja","nein"),"")</f>
        <v/>
      </c>
      <c r="Q1046" s="157"/>
      <c r="R1046" s="102" t="str">
        <f t="shared" si="16"/>
        <v>x2</v>
      </c>
      <c r="S1046" s="53"/>
      <c r="T1046" s="40"/>
      <c r="U1046" s="139" t="str">
        <f>IF(AND($R1046="x1",$K1046=Basisblatt!$A$85),VLOOKUP('EMob_Segmente 3.2.5_3.2.6'!$F1046,Basisblatt!$A$2:$B$5,2,FALSE),"")</f>
        <v/>
      </c>
    </row>
    <row r="1047" spans="1:21" ht="15.75" thickBot="1" x14ac:dyDescent="0.3">
      <c r="A1047" s="121" t="str">
        <f>IF($R1047="x2","",IF($R1047="x1",IF(OR($K1047=Basisblatt!$A$84,$P1047="ja"),"ja","nein"),"N/A"))</f>
        <v/>
      </c>
      <c r="B1047" s="40"/>
      <c r="C1047" s="84"/>
      <c r="D1047" s="85"/>
      <c r="E1047" s="85"/>
      <c r="F1047" s="85"/>
      <c r="G1047" s="85"/>
      <c r="H1047" s="85"/>
      <c r="I1047" s="92"/>
      <c r="J1047" s="40"/>
      <c r="K1047" s="49" t="s">
        <v>86</v>
      </c>
      <c r="L1047" s="81"/>
      <c r="M1047" s="81"/>
      <c r="N1047" s="83"/>
      <c r="O1047" s="40"/>
      <c r="P1047" s="106" t="str">
        <f>IF(AND($R1047="x1",$K1047=Basisblatt!$A$85),IF(OR($L1047=Basisblatt!$A$38,AND('Modernisierung 3.2.4'!$M1047&lt;&gt;"",'Modernisierung 3.2.4'!$M1047&lt;='Modernisierung 3.2.4'!$U1047),'Modernisierung 3.2.4'!$N1047=Basisblatt!$A1075)=TRUE,"ja","nein"),"")</f>
        <v/>
      </c>
      <c r="Q1047" s="157"/>
      <c r="R1047" s="102" t="str">
        <f t="shared" si="16"/>
        <v>x2</v>
      </c>
      <c r="S1047" s="53"/>
      <c r="T1047" s="40"/>
      <c r="U1047" s="139" t="str">
        <f>IF(AND($R1047="x1",$K1047=Basisblatt!$A$85),VLOOKUP('EMob_Segmente 3.2.5_3.2.6'!$F1047,Basisblatt!$A$2:$B$5,2,FALSE),"")</f>
        <v/>
      </c>
    </row>
    <row r="1048" spans="1:21" ht="15.75" thickBot="1" x14ac:dyDescent="0.3">
      <c r="A1048" s="121" t="str">
        <f>IF($R1048="x2","",IF($R1048="x1",IF(OR($K1048=Basisblatt!$A$84,$P1048="ja"),"ja","nein"),"N/A"))</f>
        <v/>
      </c>
      <c r="B1048" s="40"/>
      <c r="C1048" s="84"/>
      <c r="D1048" s="85"/>
      <c r="E1048" s="85"/>
      <c r="F1048" s="85"/>
      <c r="G1048" s="85"/>
      <c r="H1048" s="85"/>
      <c r="I1048" s="92"/>
      <c r="J1048" s="40"/>
      <c r="K1048" s="49" t="s">
        <v>86</v>
      </c>
      <c r="L1048" s="81"/>
      <c r="M1048" s="81"/>
      <c r="N1048" s="83"/>
      <c r="O1048" s="40"/>
      <c r="P1048" s="106" t="str">
        <f>IF(AND($R1048="x1",$K1048=Basisblatt!$A$85),IF(OR($L1048=Basisblatt!$A$38,AND('Modernisierung 3.2.4'!$M1048&lt;&gt;"",'Modernisierung 3.2.4'!$M1048&lt;='Modernisierung 3.2.4'!$U1048),'Modernisierung 3.2.4'!$N1048=Basisblatt!$A1076)=TRUE,"ja","nein"),"")</f>
        <v/>
      </c>
      <c r="Q1048" s="157"/>
      <c r="R1048" s="102" t="str">
        <f t="shared" si="16"/>
        <v>x2</v>
      </c>
      <c r="S1048" s="53"/>
      <c r="T1048" s="40"/>
      <c r="U1048" s="139" t="str">
        <f>IF(AND($R1048="x1",$K1048=Basisblatt!$A$85),VLOOKUP('EMob_Segmente 3.2.5_3.2.6'!$F1048,Basisblatt!$A$2:$B$5,2,FALSE),"")</f>
        <v/>
      </c>
    </row>
    <row r="1049" spans="1:21" ht="15.75" thickBot="1" x14ac:dyDescent="0.3">
      <c r="A1049" s="121" t="str">
        <f>IF($R1049="x2","",IF($R1049="x1",IF(OR($K1049=Basisblatt!$A$84,$P1049="ja"),"ja","nein"),"N/A"))</f>
        <v/>
      </c>
      <c r="B1049" s="40"/>
      <c r="C1049" s="84"/>
      <c r="D1049" s="85"/>
      <c r="E1049" s="85"/>
      <c r="F1049" s="85"/>
      <c r="G1049" s="85"/>
      <c r="H1049" s="85"/>
      <c r="I1049" s="92"/>
      <c r="J1049" s="40"/>
      <c r="K1049" s="49" t="s">
        <v>86</v>
      </c>
      <c r="L1049" s="81"/>
      <c r="M1049" s="81"/>
      <c r="N1049" s="83"/>
      <c r="O1049" s="40"/>
      <c r="P1049" s="106" t="str">
        <f>IF(AND($R1049="x1",$K1049=Basisblatt!$A$85),IF(OR($L1049=Basisblatt!$A$38,AND('Modernisierung 3.2.4'!$M1049&lt;&gt;"",'Modernisierung 3.2.4'!$M1049&lt;='Modernisierung 3.2.4'!$U1049),'Modernisierung 3.2.4'!$N1049=Basisblatt!$A1077)=TRUE,"ja","nein"),"")</f>
        <v/>
      </c>
      <c r="Q1049" s="157"/>
      <c r="R1049" s="102" t="str">
        <f t="shared" si="16"/>
        <v>x2</v>
      </c>
      <c r="S1049" s="53"/>
      <c r="T1049" s="40"/>
      <c r="U1049" s="139" t="str">
        <f>IF(AND($R1049="x1",$K1049=Basisblatt!$A$85),VLOOKUP('EMob_Segmente 3.2.5_3.2.6'!$F1049,Basisblatt!$A$2:$B$5,2,FALSE),"")</f>
        <v/>
      </c>
    </row>
    <row r="1050" spans="1:21" ht="15.75" thickBot="1" x14ac:dyDescent="0.3">
      <c r="A1050" s="121" t="str">
        <f>IF($R1050="x2","",IF($R1050="x1",IF(OR($K1050=Basisblatt!$A$84,$P1050="ja"),"ja","nein"),"N/A"))</f>
        <v/>
      </c>
      <c r="B1050" s="40"/>
      <c r="C1050" s="84"/>
      <c r="D1050" s="85"/>
      <c r="E1050" s="85"/>
      <c r="F1050" s="85"/>
      <c r="G1050" s="85"/>
      <c r="H1050" s="85"/>
      <c r="I1050" s="92"/>
      <c r="J1050" s="40"/>
      <c r="K1050" s="49" t="s">
        <v>86</v>
      </c>
      <c r="L1050" s="81"/>
      <c r="M1050" s="81"/>
      <c r="N1050" s="83"/>
      <c r="O1050" s="40"/>
      <c r="P1050" s="106" t="str">
        <f>IF(AND($R1050="x1",$K1050=Basisblatt!$A$85),IF(OR($L1050=Basisblatt!$A$38,AND('Modernisierung 3.2.4'!$M1050&lt;&gt;"",'Modernisierung 3.2.4'!$M1050&lt;='Modernisierung 3.2.4'!$U1050),'Modernisierung 3.2.4'!$N1050=Basisblatt!$A1078)=TRUE,"ja","nein"),"")</f>
        <v/>
      </c>
      <c r="Q1050" s="157"/>
      <c r="R1050" s="102" t="str">
        <f t="shared" si="16"/>
        <v>x2</v>
      </c>
      <c r="S1050" s="53"/>
      <c r="T1050" s="40"/>
      <c r="U1050" s="139" t="str">
        <f>IF(AND($R1050="x1",$K1050=Basisblatt!$A$85),VLOOKUP('EMob_Segmente 3.2.5_3.2.6'!$F1050,Basisblatt!$A$2:$B$5,2,FALSE),"")</f>
        <v/>
      </c>
    </row>
    <row r="1051" spans="1:21" ht="15.75" thickBot="1" x14ac:dyDescent="0.3">
      <c r="A1051" s="121" t="str">
        <f>IF($R1051="x2","",IF($R1051="x1",IF(OR($K1051=Basisblatt!$A$84,$P1051="ja"),"ja","nein"),"N/A"))</f>
        <v/>
      </c>
      <c r="B1051" s="40"/>
      <c r="C1051" s="84"/>
      <c r="D1051" s="85"/>
      <c r="E1051" s="85"/>
      <c r="F1051" s="85"/>
      <c r="G1051" s="85"/>
      <c r="H1051" s="85"/>
      <c r="I1051" s="92"/>
      <c r="J1051" s="40"/>
      <c r="K1051" s="49" t="s">
        <v>86</v>
      </c>
      <c r="L1051" s="81"/>
      <c r="M1051" s="81"/>
      <c r="N1051" s="83"/>
      <c r="O1051" s="40"/>
      <c r="P1051" s="106" t="str">
        <f>IF(AND($R1051="x1",$K1051=Basisblatt!$A$85),IF(OR($L1051=Basisblatt!$A$38,AND('Modernisierung 3.2.4'!$M1051&lt;&gt;"",'Modernisierung 3.2.4'!$M1051&lt;='Modernisierung 3.2.4'!$U1051),'Modernisierung 3.2.4'!$N1051=Basisblatt!$A1079)=TRUE,"ja","nein"),"")</f>
        <v/>
      </c>
      <c r="Q1051" s="157"/>
      <c r="R1051" s="102" t="str">
        <f t="shared" si="16"/>
        <v>x2</v>
      </c>
      <c r="S1051" s="53"/>
      <c r="T1051" s="40"/>
      <c r="U1051" s="139" t="str">
        <f>IF(AND($R1051="x1",$K1051=Basisblatt!$A$85),VLOOKUP('EMob_Segmente 3.2.5_3.2.6'!$F1051,Basisblatt!$A$2:$B$5,2,FALSE),"")</f>
        <v/>
      </c>
    </row>
    <row r="1052" spans="1:21" ht="15.75" thickBot="1" x14ac:dyDescent="0.3">
      <c r="A1052" s="121" t="str">
        <f>IF($R1052="x2","",IF($R1052="x1",IF(OR($K1052=Basisblatt!$A$84,$P1052="ja"),"ja","nein"),"N/A"))</f>
        <v/>
      </c>
      <c r="B1052" s="40"/>
      <c r="C1052" s="84"/>
      <c r="D1052" s="85"/>
      <c r="E1052" s="85"/>
      <c r="F1052" s="85"/>
      <c r="G1052" s="85"/>
      <c r="H1052" s="85"/>
      <c r="I1052" s="92"/>
      <c r="J1052" s="40"/>
      <c r="K1052" s="49" t="s">
        <v>86</v>
      </c>
      <c r="L1052" s="81"/>
      <c r="M1052" s="81"/>
      <c r="N1052" s="83"/>
      <c r="O1052" s="40"/>
      <c r="P1052" s="106" t="str">
        <f>IF(AND($R1052="x1",$K1052=Basisblatt!$A$85),IF(OR($L1052=Basisblatt!$A$38,AND('Modernisierung 3.2.4'!$M1052&lt;&gt;"",'Modernisierung 3.2.4'!$M1052&lt;='Modernisierung 3.2.4'!$U1052),'Modernisierung 3.2.4'!$N1052=Basisblatt!$A1080)=TRUE,"ja","nein"),"")</f>
        <v/>
      </c>
      <c r="Q1052" s="157"/>
      <c r="R1052" s="102" t="str">
        <f t="shared" si="16"/>
        <v>x2</v>
      </c>
      <c r="S1052" s="53"/>
      <c r="T1052" s="40"/>
      <c r="U1052" s="139" t="str">
        <f>IF(AND($R1052="x1",$K1052=Basisblatt!$A$85),VLOOKUP('EMob_Segmente 3.2.5_3.2.6'!$F1052,Basisblatt!$A$2:$B$5,2,FALSE),"")</f>
        <v/>
      </c>
    </row>
    <row r="1053" spans="1:21" ht="15.75" thickBot="1" x14ac:dyDescent="0.3">
      <c r="A1053" s="121" t="str">
        <f>IF($R1053="x2","",IF($R1053="x1",IF(OR($K1053=Basisblatt!$A$84,$P1053="ja"),"ja","nein"),"N/A"))</f>
        <v/>
      </c>
      <c r="B1053" s="40"/>
      <c r="C1053" s="84"/>
      <c r="D1053" s="85"/>
      <c r="E1053" s="85"/>
      <c r="F1053" s="85"/>
      <c r="G1053" s="85"/>
      <c r="H1053" s="85"/>
      <c r="I1053" s="92"/>
      <c r="J1053" s="40"/>
      <c r="K1053" s="49" t="s">
        <v>86</v>
      </c>
      <c r="L1053" s="81"/>
      <c r="M1053" s="81"/>
      <c r="N1053" s="83"/>
      <c r="O1053" s="40"/>
      <c r="P1053" s="106" t="str">
        <f>IF(AND($R1053="x1",$K1053=Basisblatt!$A$85),IF(OR($L1053=Basisblatt!$A$38,AND('Modernisierung 3.2.4'!$M1053&lt;&gt;"",'Modernisierung 3.2.4'!$M1053&lt;='Modernisierung 3.2.4'!$U1053),'Modernisierung 3.2.4'!$N1053=Basisblatt!$A1081)=TRUE,"ja","nein"),"")</f>
        <v/>
      </c>
      <c r="Q1053" s="157"/>
      <c r="R1053" s="102" t="str">
        <f t="shared" si="16"/>
        <v>x2</v>
      </c>
      <c r="S1053" s="53"/>
      <c r="T1053" s="40"/>
      <c r="U1053" s="139" t="str">
        <f>IF(AND($R1053="x1",$K1053=Basisblatt!$A$85),VLOOKUP('EMob_Segmente 3.2.5_3.2.6'!$F1053,Basisblatt!$A$2:$B$5,2,FALSE),"")</f>
        <v/>
      </c>
    </row>
    <row r="1054" spans="1:21" ht="15.75" thickBot="1" x14ac:dyDescent="0.3">
      <c r="A1054" s="121" t="str">
        <f>IF($R1054="x2","",IF($R1054="x1",IF(OR($K1054=Basisblatt!$A$84,$P1054="ja"),"ja","nein"),"N/A"))</f>
        <v/>
      </c>
      <c r="B1054" s="40"/>
      <c r="C1054" s="84"/>
      <c r="D1054" s="85"/>
      <c r="E1054" s="85"/>
      <c r="F1054" s="85"/>
      <c r="G1054" s="85"/>
      <c r="H1054" s="85"/>
      <c r="I1054" s="92"/>
      <c r="J1054" s="40"/>
      <c r="K1054" s="49" t="s">
        <v>86</v>
      </c>
      <c r="L1054" s="81"/>
      <c r="M1054" s="81"/>
      <c r="N1054" s="83"/>
      <c r="O1054" s="40"/>
      <c r="P1054" s="106" t="str">
        <f>IF(AND($R1054="x1",$K1054=Basisblatt!$A$85),IF(OR($L1054=Basisblatt!$A$38,AND('Modernisierung 3.2.4'!$M1054&lt;&gt;"",'Modernisierung 3.2.4'!$M1054&lt;='Modernisierung 3.2.4'!$U1054),'Modernisierung 3.2.4'!$N1054=Basisblatt!$A1082)=TRUE,"ja","nein"),"")</f>
        <v/>
      </c>
      <c r="Q1054" s="157"/>
      <c r="R1054" s="102" t="str">
        <f t="shared" si="16"/>
        <v>x2</v>
      </c>
      <c r="S1054" s="53"/>
      <c r="T1054" s="40"/>
      <c r="U1054" s="139" t="str">
        <f>IF(AND($R1054="x1",$K1054=Basisblatt!$A$85),VLOOKUP('EMob_Segmente 3.2.5_3.2.6'!$F1054,Basisblatt!$A$2:$B$5,2,FALSE),"")</f>
        <v/>
      </c>
    </row>
    <row r="1055" spans="1:21" ht="15.75" thickBot="1" x14ac:dyDescent="0.3">
      <c r="A1055" s="121" t="str">
        <f>IF($R1055="x2","",IF($R1055="x1",IF(OR($K1055=Basisblatt!$A$84,$P1055="ja"),"ja","nein"),"N/A"))</f>
        <v/>
      </c>
      <c r="B1055" s="40"/>
      <c r="C1055" s="84"/>
      <c r="D1055" s="85"/>
      <c r="E1055" s="85"/>
      <c r="F1055" s="85"/>
      <c r="G1055" s="85"/>
      <c r="H1055" s="85"/>
      <c r="I1055" s="92"/>
      <c r="J1055" s="40"/>
      <c r="K1055" s="49" t="s">
        <v>86</v>
      </c>
      <c r="L1055" s="81"/>
      <c r="M1055" s="81"/>
      <c r="N1055" s="83"/>
      <c r="O1055" s="40"/>
      <c r="P1055" s="106" t="str">
        <f>IF(AND($R1055="x1",$K1055=Basisblatt!$A$85),IF(OR($L1055=Basisblatt!$A$38,AND('Modernisierung 3.2.4'!$M1055&lt;&gt;"",'Modernisierung 3.2.4'!$M1055&lt;='Modernisierung 3.2.4'!$U1055),'Modernisierung 3.2.4'!$N1055=Basisblatt!$A1083)=TRUE,"ja","nein"),"")</f>
        <v/>
      </c>
      <c r="Q1055" s="157"/>
      <c r="R1055" s="102" t="str">
        <f t="shared" si="16"/>
        <v>x2</v>
      </c>
      <c r="S1055" s="53"/>
      <c r="T1055" s="40"/>
      <c r="U1055" s="139" t="str">
        <f>IF(AND($R1055="x1",$K1055=Basisblatt!$A$85),VLOOKUP('EMob_Segmente 3.2.5_3.2.6'!$F1055,Basisblatt!$A$2:$B$5,2,FALSE),"")</f>
        <v/>
      </c>
    </row>
    <row r="1056" spans="1:21" ht="15.75" thickBot="1" x14ac:dyDescent="0.3">
      <c r="A1056" s="121" t="str">
        <f>IF($R1056="x2","",IF($R1056="x1",IF(OR($K1056=Basisblatt!$A$84,$P1056="ja"),"ja","nein"),"N/A"))</f>
        <v/>
      </c>
      <c r="B1056" s="40"/>
      <c r="C1056" s="84"/>
      <c r="D1056" s="85"/>
      <c r="E1056" s="85"/>
      <c r="F1056" s="85"/>
      <c r="G1056" s="85"/>
      <c r="H1056" s="85"/>
      <c r="I1056" s="92"/>
      <c r="J1056" s="40"/>
      <c r="K1056" s="49" t="s">
        <v>86</v>
      </c>
      <c r="L1056" s="81"/>
      <c r="M1056" s="81"/>
      <c r="N1056" s="83"/>
      <c r="O1056" s="40"/>
      <c r="P1056" s="106" t="str">
        <f>IF(AND($R1056="x1",$K1056=Basisblatt!$A$85),IF(OR($L1056=Basisblatt!$A$38,AND('Modernisierung 3.2.4'!$M1056&lt;&gt;"",'Modernisierung 3.2.4'!$M1056&lt;='Modernisierung 3.2.4'!$U1056),'Modernisierung 3.2.4'!$N1056=Basisblatt!$A1084)=TRUE,"ja","nein"),"")</f>
        <v/>
      </c>
      <c r="Q1056" s="157"/>
      <c r="R1056" s="102" t="str">
        <f t="shared" si="16"/>
        <v>x2</v>
      </c>
      <c r="S1056" s="53"/>
      <c r="T1056" s="40"/>
      <c r="U1056" s="139" t="str">
        <f>IF(AND($R1056="x1",$K1056=Basisblatt!$A$85),VLOOKUP('EMob_Segmente 3.2.5_3.2.6'!$F1056,Basisblatt!$A$2:$B$5,2,FALSE),"")</f>
        <v/>
      </c>
    </row>
    <row r="1057" spans="1:21" ht="15.75" thickBot="1" x14ac:dyDescent="0.3">
      <c r="A1057" s="121" t="str">
        <f>IF($R1057="x2","",IF($R1057="x1",IF(OR($K1057=Basisblatt!$A$84,$P1057="ja"),"ja","nein"),"N/A"))</f>
        <v/>
      </c>
      <c r="B1057" s="40"/>
      <c r="C1057" s="84"/>
      <c r="D1057" s="85"/>
      <c r="E1057" s="85"/>
      <c r="F1057" s="85"/>
      <c r="G1057" s="85"/>
      <c r="H1057" s="85"/>
      <c r="I1057" s="92"/>
      <c r="J1057" s="40"/>
      <c r="K1057" s="49" t="s">
        <v>86</v>
      </c>
      <c r="L1057" s="81"/>
      <c r="M1057" s="81"/>
      <c r="N1057" s="83"/>
      <c r="O1057" s="40"/>
      <c r="P1057" s="106" t="str">
        <f>IF(AND($R1057="x1",$K1057=Basisblatt!$A$85),IF(OR($L1057=Basisblatt!$A$38,AND('Modernisierung 3.2.4'!$M1057&lt;&gt;"",'Modernisierung 3.2.4'!$M1057&lt;='Modernisierung 3.2.4'!$U1057),'Modernisierung 3.2.4'!$N1057=Basisblatt!$A1085)=TRUE,"ja","nein"),"")</f>
        <v/>
      </c>
      <c r="Q1057" s="157"/>
      <c r="R1057" s="102" t="str">
        <f t="shared" si="16"/>
        <v>x2</v>
      </c>
      <c r="S1057" s="53"/>
      <c r="T1057" s="40"/>
      <c r="U1057" s="139" t="str">
        <f>IF(AND($R1057="x1",$K1057=Basisblatt!$A$85),VLOOKUP('EMob_Segmente 3.2.5_3.2.6'!$F1057,Basisblatt!$A$2:$B$5,2,FALSE),"")</f>
        <v/>
      </c>
    </row>
    <row r="1058" spans="1:21" ht="15.75" thickBot="1" x14ac:dyDescent="0.3">
      <c r="A1058" s="121" t="str">
        <f>IF($R1058="x2","",IF($R1058="x1",IF(OR($K1058=Basisblatt!$A$84,$P1058="ja"),"ja","nein"),"N/A"))</f>
        <v/>
      </c>
      <c r="B1058" s="40"/>
      <c r="C1058" s="84"/>
      <c r="D1058" s="85"/>
      <c r="E1058" s="85"/>
      <c r="F1058" s="85"/>
      <c r="G1058" s="85"/>
      <c r="H1058" s="85"/>
      <c r="I1058" s="92"/>
      <c r="J1058" s="40"/>
      <c r="K1058" s="49" t="s">
        <v>86</v>
      </c>
      <c r="L1058" s="81"/>
      <c r="M1058" s="81"/>
      <c r="N1058" s="83"/>
      <c r="O1058" s="40"/>
      <c r="P1058" s="106" t="str">
        <f>IF(AND($R1058="x1",$K1058=Basisblatt!$A$85),IF(OR($L1058=Basisblatt!$A$38,AND('Modernisierung 3.2.4'!$M1058&lt;&gt;"",'Modernisierung 3.2.4'!$M1058&lt;='Modernisierung 3.2.4'!$U1058),'Modernisierung 3.2.4'!$N1058=Basisblatt!$A1086)=TRUE,"ja","nein"),"")</f>
        <v/>
      </c>
      <c r="Q1058" s="157"/>
      <c r="R1058" s="102" t="str">
        <f t="shared" si="16"/>
        <v>x2</v>
      </c>
      <c r="S1058" s="53"/>
      <c r="T1058" s="40"/>
      <c r="U1058" s="139" t="str">
        <f>IF(AND($R1058="x1",$K1058=Basisblatt!$A$85),VLOOKUP('EMob_Segmente 3.2.5_3.2.6'!$F1058,Basisblatt!$A$2:$B$5,2,FALSE),"")</f>
        <v/>
      </c>
    </row>
    <row r="1059" spans="1:21" ht="15.75" thickBot="1" x14ac:dyDescent="0.3">
      <c r="A1059" s="121" t="str">
        <f>IF($R1059="x2","",IF($R1059="x1",IF(OR($K1059=Basisblatt!$A$84,$P1059="ja"),"ja","nein"),"N/A"))</f>
        <v/>
      </c>
      <c r="B1059" s="40"/>
      <c r="C1059" s="84"/>
      <c r="D1059" s="85"/>
      <c r="E1059" s="85"/>
      <c r="F1059" s="85"/>
      <c r="G1059" s="85"/>
      <c r="H1059" s="85"/>
      <c r="I1059" s="92"/>
      <c r="J1059" s="40"/>
      <c r="K1059" s="49" t="s">
        <v>86</v>
      </c>
      <c r="L1059" s="81"/>
      <c r="M1059" s="81"/>
      <c r="N1059" s="83"/>
      <c r="O1059" s="40"/>
      <c r="P1059" s="106" t="str">
        <f>IF(AND($R1059="x1",$K1059=Basisblatt!$A$85),IF(OR($L1059=Basisblatt!$A$38,AND('Modernisierung 3.2.4'!$M1059&lt;&gt;"",'Modernisierung 3.2.4'!$M1059&lt;='Modernisierung 3.2.4'!$U1059),'Modernisierung 3.2.4'!$N1059=Basisblatt!$A1087)=TRUE,"ja","nein"),"")</f>
        <v/>
      </c>
      <c r="Q1059" s="157"/>
      <c r="R1059" s="102" t="str">
        <f t="shared" si="16"/>
        <v>x2</v>
      </c>
      <c r="S1059" s="53"/>
      <c r="T1059" s="40"/>
      <c r="U1059" s="139" t="str">
        <f>IF(AND($R1059="x1",$K1059=Basisblatt!$A$85),VLOOKUP('EMob_Segmente 3.2.5_3.2.6'!$F1059,Basisblatt!$A$2:$B$5,2,FALSE),"")</f>
        <v/>
      </c>
    </row>
    <row r="1060" spans="1:21" ht="15.75" thickBot="1" x14ac:dyDescent="0.3">
      <c r="A1060" s="121" t="str">
        <f>IF($R1060="x2","",IF($R1060="x1",IF(OR($K1060=Basisblatt!$A$84,$P1060="ja"),"ja","nein"),"N/A"))</f>
        <v/>
      </c>
      <c r="B1060" s="40"/>
      <c r="C1060" s="84"/>
      <c r="D1060" s="85"/>
      <c r="E1060" s="85"/>
      <c r="F1060" s="85"/>
      <c r="G1060" s="85"/>
      <c r="H1060" s="85"/>
      <c r="I1060" s="92"/>
      <c r="J1060" s="40"/>
      <c r="K1060" s="49" t="s">
        <v>86</v>
      </c>
      <c r="L1060" s="81"/>
      <c r="M1060" s="81"/>
      <c r="N1060" s="83"/>
      <c r="O1060" s="40"/>
      <c r="P1060" s="106" t="str">
        <f>IF(AND($R1060="x1",$K1060=Basisblatt!$A$85),IF(OR($L1060=Basisblatt!$A$38,AND('Modernisierung 3.2.4'!$M1060&lt;&gt;"",'Modernisierung 3.2.4'!$M1060&lt;='Modernisierung 3.2.4'!$U1060),'Modernisierung 3.2.4'!$N1060=Basisblatt!$A1088)=TRUE,"ja","nein"),"")</f>
        <v/>
      </c>
      <c r="Q1060" s="157"/>
      <c r="R1060" s="102" t="str">
        <f t="shared" si="16"/>
        <v>x2</v>
      </c>
      <c r="S1060" s="53"/>
      <c r="T1060" s="40"/>
      <c r="U1060" s="139" t="str">
        <f>IF(AND($R1060="x1",$K1060=Basisblatt!$A$85),VLOOKUP('EMob_Segmente 3.2.5_3.2.6'!$F1060,Basisblatt!$A$2:$B$5,2,FALSE),"")</f>
        <v/>
      </c>
    </row>
    <row r="1061" spans="1:21" ht="15.75" thickBot="1" x14ac:dyDescent="0.3">
      <c r="A1061" s="121" t="str">
        <f>IF($R1061="x2","",IF($R1061="x1",IF(OR($K1061=Basisblatt!$A$84,$P1061="ja"),"ja","nein"),"N/A"))</f>
        <v/>
      </c>
      <c r="B1061" s="40"/>
      <c r="C1061" s="84"/>
      <c r="D1061" s="85"/>
      <c r="E1061" s="85"/>
      <c r="F1061" s="85"/>
      <c r="G1061" s="85"/>
      <c r="H1061" s="85"/>
      <c r="I1061" s="92"/>
      <c r="J1061" s="40"/>
      <c r="K1061" s="49" t="s">
        <v>86</v>
      </c>
      <c r="L1061" s="81"/>
      <c r="M1061" s="81"/>
      <c r="N1061" s="83"/>
      <c r="O1061" s="40"/>
      <c r="P1061" s="106" t="str">
        <f>IF(AND($R1061="x1",$K1061=Basisblatt!$A$85),IF(OR($L1061=Basisblatt!$A$38,AND('Modernisierung 3.2.4'!$M1061&lt;&gt;"",'Modernisierung 3.2.4'!$M1061&lt;='Modernisierung 3.2.4'!$U1061),'Modernisierung 3.2.4'!$N1061=Basisblatt!$A1089)=TRUE,"ja","nein"),"")</f>
        <v/>
      </c>
      <c r="Q1061" s="157"/>
      <c r="R1061" s="102" t="str">
        <f t="shared" si="16"/>
        <v>x2</v>
      </c>
      <c r="S1061" s="53"/>
      <c r="T1061" s="40"/>
      <c r="U1061" s="139" t="str">
        <f>IF(AND($R1061="x1",$K1061=Basisblatt!$A$85),VLOOKUP('EMob_Segmente 3.2.5_3.2.6'!$F1061,Basisblatt!$A$2:$B$5,2,FALSE),"")</f>
        <v/>
      </c>
    </row>
    <row r="1062" spans="1:21" ht="15.75" thickBot="1" x14ac:dyDescent="0.3">
      <c r="A1062" s="121" t="str">
        <f>IF($R1062="x2","",IF($R1062="x1",IF(OR($K1062=Basisblatt!$A$84,$P1062="ja"),"ja","nein"),"N/A"))</f>
        <v/>
      </c>
      <c r="B1062" s="40"/>
      <c r="C1062" s="84"/>
      <c r="D1062" s="85"/>
      <c r="E1062" s="85"/>
      <c r="F1062" s="85"/>
      <c r="G1062" s="85"/>
      <c r="H1062" s="85"/>
      <c r="I1062" s="92"/>
      <c r="J1062" s="40"/>
      <c r="K1062" s="49" t="s">
        <v>86</v>
      </c>
      <c r="L1062" s="81"/>
      <c r="M1062" s="81"/>
      <c r="N1062" s="83"/>
      <c r="O1062" s="40"/>
      <c r="P1062" s="106" t="str">
        <f>IF(AND($R1062="x1",$K1062=Basisblatt!$A$85),IF(OR($L1062=Basisblatt!$A$38,AND('Modernisierung 3.2.4'!$M1062&lt;&gt;"",'Modernisierung 3.2.4'!$M1062&lt;='Modernisierung 3.2.4'!$U1062),'Modernisierung 3.2.4'!$N1062=Basisblatt!$A1090)=TRUE,"ja","nein"),"")</f>
        <v/>
      </c>
      <c r="Q1062" s="157"/>
      <c r="R1062" s="102" t="str">
        <f t="shared" si="16"/>
        <v>x2</v>
      </c>
      <c r="S1062" s="53"/>
      <c r="T1062" s="40"/>
      <c r="U1062" s="139" t="str">
        <f>IF(AND($R1062="x1",$K1062=Basisblatt!$A$85),VLOOKUP('EMob_Segmente 3.2.5_3.2.6'!$F1062,Basisblatt!$A$2:$B$5,2,FALSE),"")</f>
        <v/>
      </c>
    </row>
    <row r="1063" spans="1:21" ht="15.75" thickBot="1" x14ac:dyDescent="0.3">
      <c r="A1063" s="121" t="str">
        <f>IF($R1063="x2","",IF($R1063="x1",IF(OR($K1063=Basisblatt!$A$84,$P1063="ja"),"ja","nein"),"N/A"))</f>
        <v/>
      </c>
      <c r="B1063" s="40"/>
      <c r="C1063" s="84"/>
      <c r="D1063" s="85"/>
      <c r="E1063" s="85"/>
      <c r="F1063" s="85"/>
      <c r="G1063" s="85"/>
      <c r="H1063" s="85"/>
      <c r="I1063" s="92"/>
      <c r="J1063" s="40"/>
      <c r="K1063" s="49" t="s">
        <v>86</v>
      </c>
      <c r="L1063" s="81"/>
      <c r="M1063" s="81"/>
      <c r="N1063" s="83"/>
      <c r="O1063" s="40"/>
      <c r="P1063" s="106" t="str">
        <f>IF(AND($R1063="x1",$K1063=Basisblatt!$A$85),IF(OR($L1063=Basisblatt!$A$38,AND('Modernisierung 3.2.4'!$M1063&lt;&gt;"",'Modernisierung 3.2.4'!$M1063&lt;='Modernisierung 3.2.4'!$U1063),'Modernisierung 3.2.4'!$N1063=Basisblatt!$A1091)=TRUE,"ja","nein"),"")</f>
        <v/>
      </c>
      <c r="Q1063" s="157"/>
      <c r="R1063" s="102" t="str">
        <f t="shared" si="16"/>
        <v>x2</v>
      </c>
      <c r="S1063" s="53"/>
      <c r="T1063" s="40"/>
      <c r="U1063" s="139" t="str">
        <f>IF(AND($R1063="x1",$K1063=Basisblatt!$A$85),VLOOKUP('EMob_Segmente 3.2.5_3.2.6'!$F1063,Basisblatt!$A$2:$B$5,2,FALSE),"")</f>
        <v/>
      </c>
    </row>
    <row r="1064" spans="1:21" ht="15.75" thickBot="1" x14ac:dyDescent="0.3">
      <c r="A1064" s="121" t="str">
        <f>IF($R1064="x2","",IF($R1064="x1",IF(OR($K1064=Basisblatt!$A$84,$P1064="ja"),"ja","nein"),"N/A"))</f>
        <v/>
      </c>
      <c r="B1064" s="40"/>
      <c r="C1064" s="84"/>
      <c r="D1064" s="85"/>
      <c r="E1064" s="85"/>
      <c r="F1064" s="85"/>
      <c r="G1064" s="85"/>
      <c r="H1064" s="85"/>
      <c r="I1064" s="92"/>
      <c r="J1064" s="40"/>
      <c r="K1064" s="49" t="s">
        <v>86</v>
      </c>
      <c r="L1064" s="81"/>
      <c r="M1064" s="81"/>
      <c r="N1064" s="83"/>
      <c r="O1064" s="40"/>
      <c r="P1064" s="106" t="str">
        <f>IF(AND($R1064="x1",$K1064=Basisblatt!$A$85),IF(OR($L1064=Basisblatt!$A$38,AND('Modernisierung 3.2.4'!$M1064&lt;&gt;"",'Modernisierung 3.2.4'!$M1064&lt;='Modernisierung 3.2.4'!$U1064),'Modernisierung 3.2.4'!$N1064=Basisblatt!$A1092)=TRUE,"ja","nein"),"")</f>
        <v/>
      </c>
      <c r="Q1064" s="157"/>
      <c r="R1064" s="102" t="str">
        <f t="shared" si="16"/>
        <v>x2</v>
      </c>
      <c r="S1064" s="53"/>
      <c r="T1064" s="40"/>
      <c r="U1064" s="139" t="str">
        <f>IF(AND($R1064="x1",$K1064=Basisblatt!$A$85),VLOOKUP('EMob_Segmente 3.2.5_3.2.6'!$F1064,Basisblatt!$A$2:$B$5,2,FALSE),"")</f>
        <v/>
      </c>
    </row>
    <row r="1065" spans="1:21" ht="15.75" thickBot="1" x14ac:dyDescent="0.3">
      <c r="A1065" s="121" t="str">
        <f>IF($R1065="x2","",IF($R1065="x1",IF(OR($K1065=Basisblatt!$A$84,$P1065="ja"),"ja","nein"),"N/A"))</f>
        <v/>
      </c>
      <c r="B1065" s="40"/>
      <c r="C1065" s="84"/>
      <c r="D1065" s="85"/>
      <c r="E1065" s="85"/>
      <c r="F1065" s="85"/>
      <c r="G1065" s="85"/>
      <c r="H1065" s="85"/>
      <c r="I1065" s="92"/>
      <c r="J1065" s="40"/>
      <c r="K1065" s="49" t="s">
        <v>86</v>
      </c>
      <c r="L1065" s="81"/>
      <c r="M1065" s="81"/>
      <c r="N1065" s="83"/>
      <c r="O1065" s="40"/>
      <c r="P1065" s="106" t="str">
        <f>IF(AND($R1065="x1",$K1065=Basisblatt!$A$85),IF(OR($L1065=Basisblatt!$A$38,AND('Modernisierung 3.2.4'!$M1065&lt;&gt;"",'Modernisierung 3.2.4'!$M1065&lt;='Modernisierung 3.2.4'!$U1065),'Modernisierung 3.2.4'!$N1065=Basisblatt!$A1093)=TRUE,"ja","nein"),"")</f>
        <v/>
      </c>
      <c r="Q1065" s="157"/>
      <c r="R1065" s="102" t="str">
        <f t="shared" si="16"/>
        <v>x2</v>
      </c>
      <c r="S1065" s="53"/>
      <c r="T1065" s="40"/>
      <c r="U1065" s="139" t="str">
        <f>IF(AND($R1065="x1",$K1065=Basisblatt!$A$85),VLOOKUP('EMob_Segmente 3.2.5_3.2.6'!$F1065,Basisblatt!$A$2:$B$5,2,FALSE),"")</f>
        <v/>
      </c>
    </row>
    <row r="1066" spans="1:21" ht="15.75" thickBot="1" x14ac:dyDescent="0.3">
      <c r="A1066" s="121" t="str">
        <f>IF($R1066="x2","",IF($R1066="x1",IF(OR($K1066=Basisblatt!$A$84,$P1066="ja"),"ja","nein"),"N/A"))</f>
        <v/>
      </c>
      <c r="B1066" s="40"/>
      <c r="C1066" s="84"/>
      <c r="D1066" s="85"/>
      <c r="E1066" s="85"/>
      <c r="F1066" s="85"/>
      <c r="G1066" s="85"/>
      <c r="H1066" s="85"/>
      <c r="I1066" s="92"/>
      <c r="J1066" s="40"/>
      <c r="K1066" s="49" t="s">
        <v>86</v>
      </c>
      <c r="L1066" s="81"/>
      <c r="M1066" s="81"/>
      <c r="N1066" s="83"/>
      <c r="O1066" s="40"/>
      <c r="P1066" s="106" t="str">
        <f>IF(AND($R1066="x1",$K1066=Basisblatt!$A$85),IF(OR($L1066=Basisblatt!$A$38,AND('Modernisierung 3.2.4'!$M1066&lt;&gt;"",'Modernisierung 3.2.4'!$M1066&lt;='Modernisierung 3.2.4'!$U1066),'Modernisierung 3.2.4'!$N1066=Basisblatt!$A1094)=TRUE,"ja","nein"),"")</f>
        <v/>
      </c>
      <c r="Q1066" s="157"/>
      <c r="R1066" s="102" t="str">
        <f t="shared" si="16"/>
        <v>x2</v>
      </c>
      <c r="S1066" s="53"/>
      <c r="T1066" s="40"/>
      <c r="U1066" s="139" t="str">
        <f>IF(AND($R1066="x1",$K1066=Basisblatt!$A$85),VLOOKUP('EMob_Segmente 3.2.5_3.2.6'!$F1066,Basisblatt!$A$2:$B$5,2,FALSE),"")</f>
        <v/>
      </c>
    </row>
    <row r="1067" spans="1:21" ht="15.75" thickBot="1" x14ac:dyDescent="0.3">
      <c r="A1067" s="121" t="str">
        <f>IF($R1067="x2","",IF($R1067="x1",IF(OR($K1067=Basisblatt!$A$84,$P1067="ja"),"ja","nein"),"N/A"))</f>
        <v/>
      </c>
      <c r="B1067" s="40"/>
      <c r="C1067" s="84"/>
      <c r="D1067" s="85"/>
      <c r="E1067" s="85"/>
      <c r="F1067" s="85"/>
      <c r="G1067" s="85"/>
      <c r="H1067" s="85"/>
      <c r="I1067" s="92"/>
      <c r="J1067" s="40"/>
      <c r="K1067" s="49" t="s">
        <v>86</v>
      </c>
      <c r="L1067" s="81"/>
      <c r="M1067" s="81"/>
      <c r="N1067" s="83"/>
      <c r="O1067" s="40"/>
      <c r="P1067" s="106" t="str">
        <f>IF(AND($R1067="x1",$K1067=Basisblatt!$A$85),IF(OR($L1067=Basisblatt!$A$38,AND('Modernisierung 3.2.4'!$M1067&lt;&gt;"",'Modernisierung 3.2.4'!$M1067&lt;='Modernisierung 3.2.4'!$U1067),'Modernisierung 3.2.4'!$N1067=Basisblatt!$A1095)=TRUE,"ja","nein"),"")</f>
        <v/>
      </c>
      <c r="Q1067" s="157"/>
      <c r="R1067" s="102" t="str">
        <f t="shared" si="16"/>
        <v>x2</v>
      </c>
      <c r="S1067" s="53"/>
      <c r="T1067" s="40"/>
      <c r="U1067" s="139" t="str">
        <f>IF(AND($R1067="x1",$K1067=Basisblatt!$A$85),VLOOKUP('EMob_Segmente 3.2.5_3.2.6'!$F1067,Basisblatt!$A$2:$B$5,2,FALSE),"")</f>
        <v/>
      </c>
    </row>
    <row r="1068" spans="1:21" ht="15.75" thickBot="1" x14ac:dyDescent="0.3">
      <c r="A1068" s="121" t="str">
        <f>IF($R1068="x2","",IF($R1068="x1",IF(OR($K1068=Basisblatt!$A$84,$P1068="ja"),"ja","nein"),"N/A"))</f>
        <v/>
      </c>
      <c r="B1068" s="40"/>
      <c r="C1068" s="84"/>
      <c r="D1068" s="85"/>
      <c r="E1068" s="85"/>
      <c r="F1068" s="85"/>
      <c r="G1068" s="85"/>
      <c r="H1068" s="85"/>
      <c r="I1068" s="92"/>
      <c r="J1068" s="40"/>
      <c r="K1068" s="49" t="s">
        <v>86</v>
      </c>
      <c r="L1068" s="81"/>
      <c r="M1068" s="81"/>
      <c r="N1068" s="83"/>
      <c r="O1068" s="40"/>
      <c r="P1068" s="106" t="str">
        <f>IF(AND($R1068="x1",$K1068=Basisblatt!$A$85),IF(OR($L1068=Basisblatt!$A$38,AND('Modernisierung 3.2.4'!$M1068&lt;&gt;"",'Modernisierung 3.2.4'!$M1068&lt;='Modernisierung 3.2.4'!$U1068),'Modernisierung 3.2.4'!$N1068=Basisblatt!$A1096)=TRUE,"ja","nein"),"")</f>
        <v/>
      </c>
      <c r="Q1068" s="157"/>
      <c r="R1068" s="102" t="str">
        <f t="shared" si="16"/>
        <v>x2</v>
      </c>
      <c r="S1068" s="53"/>
      <c r="T1068" s="40"/>
      <c r="U1068" s="139" t="str">
        <f>IF(AND($R1068="x1",$K1068=Basisblatt!$A$85),VLOOKUP('EMob_Segmente 3.2.5_3.2.6'!$F1068,Basisblatt!$A$2:$B$5,2,FALSE),"")</f>
        <v/>
      </c>
    </row>
    <row r="1069" spans="1:21" ht="15.75" thickBot="1" x14ac:dyDescent="0.3">
      <c r="A1069" s="121" t="str">
        <f>IF($R1069="x2","",IF($R1069="x1",IF(OR($K1069=Basisblatt!$A$84,$P1069="ja"),"ja","nein"),"N/A"))</f>
        <v/>
      </c>
      <c r="B1069" s="40"/>
      <c r="C1069" s="84"/>
      <c r="D1069" s="85"/>
      <c r="E1069" s="85"/>
      <c r="F1069" s="85"/>
      <c r="G1069" s="85"/>
      <c r="H1069" s="85"/>
      <c r="I1069" s="92"/>
      <c r="J1069" s="40"/>
      <c r="K1069" s="49" t="s">
        <v>86</v>
      </c>
      <c r="L1069" s="81"/>
      <c r="M1069" s="81"/>
      <c r="N1069" s="83"/>
      <c r="O1069" s="40"/>
      <c r="P1069" s="106" t="str">
        <f>IF(AND($R1069="x1",$K1069=Basisblatt!$A$85),IF(OR($L1069=Basisblatt!$A$38,AND('Modernisierung 3.2.4'!$M1069&lt;&gt;"",'Modernisierung 3.2.4'!$M1069&lt;='Modernisierung 3.2.4'!$U1069),'Modernisierung 3.2.4'!$N1069=Basisblatt!$A1097)=TRUE,"ja","nein"),"")</f>
        <v/>
      </c>
      <c r="Q1069" s="157"/>
      <c r="R1069" s="102" t="str">
        <f t="shared" si="16"/>
        <v>x2</v>
      </c>
      <c r="S1069" s="53"/>
      <c r="T1069" s="40"/>
      <c r="U1069" s="139" t="str">
        <f>IF(AND($R1069="x1",$K1069=Basisblatt!$A$85),VLOOKUP('EMob_Segmente 3.2.5_3.2.6'!$F1069,Basisblatt!$A$2:$B$5,2,FALSE),"")</f>
        <v/>
      </c>
    </row>
    <row r="1070" spans="1:21" ht="15.75" thickBot="1" x14ac:dyDescent="0.3">
      <c r="A1070" s="121" t="str">
        <f>IF($R1070="x2","",IF($R1070="x1",IF(OR($K1070=Basisblatt!$A$84,$P1070="ja"),"ja","nein"),"N/A"))</f>
        <v/>
      </c>
      <c r="B1070" s="40"/>
      <c r="C1070" s="84"/>
      <c r="D1070" s="85"/>
      <c r="E1070" s="85"/>
      <c r="F1070" s="85"/>
      <c r="G1070" s="85"/>
      <c r="H1070" s="85"/>
      <c r="I1070" s="92"/>
      <c r="J1070" s="40"/>
      <c r="K1070" s="49" t="s">
        <v>86</v>
      </c>
      <c r="L1070" s="81"/>
      <c r="M1070" s="81"/>
      <c r="N1070" s="83"/>
      <c r="O1070" s="40"/>
      <c r="P1070" s="106" t="str">
        <f>IF(AND($R1070="x1",$K1070=Basisblatt!$A$85),IF(OR($L1070=Basisblatt!$A$38,AND('Modernisierung 3.2.4'!$M1070&lt;&gt;"",'Modernisierung 3.2.4'!$M1070&lt;='Modernisierung 3.2.4'!$U1070),'Modernisierung 3.2.4'!$N1070=Basisblatt!$A1098)=TRUE,"ja","nein"),"")</f>
        <v/>
      </c>
      <c r="Q1070" s="157"/>
      <c r="R1070" s="102" t="str">
        <f t="shared" si="16"/>
        <v>x2</v>
      </c>
      <c r="S1070" s="53"/>
      <c r="T1070" s="40"/>
      <c r="U1070" s="139" t="str">
        <f>IF(AND($R1070="x1",$K1070=Basisblatt!$A$85),VLOOKUP('EMob_Segmente 3.2.5_3.2.6'!$F1070,Basisblatt!$A$2:$B$5,2,FALSE),"")</f>
        <v/>
      </c>
    </row>
    <row r="1071" spans="1:21" ht="15.75" thickBot="1" x14ac:dyDescent="0.3">
      <c r="A1071" s="121" t="str">
        <f>IF($R1071="x2","",IF($R1071="x1",IF(OR($K1071=Basisblatt!$A$84,$P1071="ja"),"ja","nein"),"N/A"))</f>
        <v/>
      </c>
      <c r="B1071" s="40"/>
      <c r="C1071" s="84"/>
      <c r="D1071" s="85"/>
      <c r="E1071" s="85"/>
      <c r="F1071" s="85"/>
      <c r="G1071" s="85"/>
      <c r="H1071" s="85"/>
      <c r="I1071" s="92"/>
      <c r="J1071" s="40"/>
      <c r="K1071" s="49" t="s">
        <v>86</v>
      </c>
      <c r="L1071" s="81"/>
      <c r="M1071" s="81"/>
      <c r="N1071" s="83"/>
      <c r="O1071" s="40"/>
      <c r="P1071" s="106" t="str">
        <f>IF(AND($R1071="x1",$K1071=Basisblatt!$A$85),IF(OR($L1071=Basisblatt!$A$38,AND('Modernisierung 3.2.4'!$M1071&lt;&gt;"",'Modernisierung 3.2.4'!$M1071&lt;='Modernisierung 3.2.4'!$U1071),'Modernisierung 3.2.4'!$N1071=Basisblatt!$A1099)=TRUE,"ja","nein"),"")</f>
        <v/>
      </c>
      <c r="Q1071" s="157"/>
      <c r="R1071" s="102" t="str">
        <f t="shared" si="16"/>
        <v>x2</v>
      </c>
      <c r="S1071" s="53"/>
      <c r="T1071" s="40"/>
      <c r="U1071" s="139" t="str">
        <f>IF(AND($R1071="x1",$K1071=Basisblatt!$A$85),VLOOKUP('EMob_Segmente 3.2.5_3.2.6'!$F1071,Basisblatt!$A$2:$B$5,2,FALSE),"")</f>
        <v/>
      </c>
    </row>
    <row r="1072" spans="1:21" ht="15.75" thickBot="1" x14ac:dyDescent="0.3">
      <c r="A1072" s="121" t="str">
        <f>IF($R1072="x2","",IF($R1072="x1",IF(OR($K1072=Basisblatt!$A$84,$P1072="ja"),"ja","nein"),"N/A"))</f>
        <v/>
      </c>
      <c r="B1072" s="40"/>
      <c r="C1072" s="84"/>
      <c r="D1072" s="85"/>
      <c r="E1072" s="85"/>
      <c r="F1072" s="85"/>
      <c r="G1072" s="85"/>
      <c r="H1072" s="85"/>
      <c r="I1072" s="92"/>
      <c r="J1072" s="40"/>
      <c r="K1072" s="49" t="s">
        <v>86</v>
      </c>
      <c r="L1072" s="81"/>
      <c r="M1072" s="81"/>
      <c r="N1072" s="83"/>
      <c r="O1072" s="40"/>
      <c r="P1072" s="106" t="str">
        <f>IF(AND($R1072="x1",$K1072=Basisblatt!$A$85),IF(OR($L1072=Basisblatt!$A$38,AND('Modernisierung 3.2.4'!$M1072&lt;&gt;"",'Modernisierung 3.2.4'!$M1072&lt;='Modernisierung 3.2.4'!$U1072),'Modernisierung 3.2.4'!$N1072=Basisblatt!$A1100)=TRUE,"ja","nein"),"")</f>
        <v/>
      </c>
      <c r="Q1072" s="157"/>
      <c r="R1072" s="102" t="str">
        <f t="shared" si="16"/>
        <v>x2</v>
      </c>
      <c r="S1072" s="53"/>
      <c r="T1072" s="40"/>
      <c r="U1072" s="139" t="str">
        <f>IF(AND($R1072="x1",$K1072=Basisblatt!$A$85),VLOOKUP('EMob_Segmente 3.2.5_3.2.6'!$F1072,Basisblatt!$A$2:$B$5,2,FALSE),"")</f>
        <v/>
      </c>
    </row>
    <row r="1073" spans="1:21" ht="15.75" thickBot="1" x14ac:dyDescent="0.3">
      <c r="A1073" s="121" t="str">
        <f>IF($R1073="x2","",IF($R1073="x1",IF(OR($K1073=Basisblatt!$A$84,$P1073="ja"),"ja","nein"),"N/A"))</f>
        <v/>
      </c>
      <c r="B1073" s="40"/>
      <c r="C1073" s="84"/>
      <c r="D1073" s="85"/>
      <c r="E1073" s="85"/>
      <c r="F1073" s="85"/>
      <c r="G1073" s="85"/>
      <c r="H1073" s="85"/>
      <c r="I1073" s="92"/>
      <c r="J1073" s="40"/>
      <c r="K1073" s="49" t="s">
        <v>86</v>
      </c>
      <c r="L1073" s="81"/>
      <c r="M1073" s="81"/>
      <c r="N1073" s="83"/>
      <c r="O1073" s="40"/>
      <c r="P1073" s="106" t="str">
        <f>IF(AND($R1073="x1",$K1073=Basisblatt!$A$85),IF(OR($L1073=Basisblatt!$A$38,AND('Modernisierung 3.2.4'!$M1073&lt;&gt;"",'Modernisierung 3.2.4'!$M1073&lt;='Modernisierung 3.2.4'!$U1073),'Modernisierung 3.2.4'!$N1073=Basisblatt!$A1101)=TRUE,"ja","nein"),"")</f>
        <v/>
      </c>
      <c r="Q1073" s="157"/>
      <c r="R1073" s="102" t="str">
        <f t="shared" si="16"/>
        <v>x2</v>
      </c>
      <c r="S1073" s="53"/>
      <c r="T1073" s="40"/>
      <c r="U1073" s="139" t="str">
        <f>IF(AND($R1073="x1",$K1073=Basisblatt!$A$85),VLOOKUP('EMob_Segmente 3.2.5_3.2.6'!$F1073,Basisblatt!$A$2:$B$5,2,FALSE),"")</f>
        <v/>
      </c>
    </row>
    <row r="1074" spans="1:21" ht="15.75" thickBot="1" x14ac:dyDescent="0.3">
      <c r="A1074" s="121" t="str">
        <f>IF($R1074="x2","",IF($R1074="x1",IF(OR($K1074=Basisblatt!$A$84,$P1074="ja"),"ja","nein"),"N/A"))</f>
        <v/>
      </c>
      <c r="B1074" s="40"/>
      <c r="C1074" s="84"/>
      <c r="D1074" s="85"/>
      <c r="E1074" s="85"/>
      <c r="F1074" s="85"/>
      <c r="G1074" s="85"/>
      <c r="H1074" s="85"/>
      <c r="I1074" s="92"/>
      <c r="J1074" s="40"/>
      <c r="K1074" s="49" t="s">
        <v>86</v>
      </c>
      <c r="L1074" s="81"/>
      <c r="M1074" s="81"/>
      <c r="N1074" s="83"/>
      <c r="O1074" s="40"/>
      <c r="P1074" s="106" t="str">
        <f>IF(AND($R1074="x1",$K1074=Basisblatt!$A$85),IF(OR($L1074=Basisblatt!$A$38,AND('Modernisierung 3.2.4'!$M1074&lt;&gt;"",'Modernisierung 3.2.4'!$M1074&lt;='Modernisierung 3.2.4'!$U1074),'Modernisierung 3.2.4'!$N1074=Basisblatt!$A1102)=TRUE,"ja","nein"),"")</f>
        <v/>
      </c>
      <c r="Q1074" s="157"/>
      <c r="R1074" s="102" t="str">
        <f t="shared" si="16"/>
        <v>x2</v>
      </c>
      <c r="S1074" s="53"/>
      <c r="T1074" s="40"/>
      <c r="U1074" s="139" t="str">
        <f>IF(AND($R1074="x1",$K1074=Basisblatt!$A$85),VLOOKUP('EMob_Segmente 3.2.5_3.2.6'!$F1074,Basisblatt!$A$2:$B$5,2,FALSE),"")</f>
        <v/>
      </c>
    </row>
    <row r="1075" spans="1:21" ht="15.75" thickBot="1" x14ac:dyDescent="0.3">
      <c r="A1075" s="121" t="str">
        <f>IF($R1075="x2","",IF($R1075="x1",IF(OR($K1075=Basisblatt!$A$84,$P1075="ja"),"ja","nein"),"N/A"))</f>
        <v/>
      </c>
      <c r="B1075" s="40"/>
      <c r="C1075" s="84"/>
      <c r="D1075" s="85"/>
      <c r="E1075" s="85"/>
      <c r="F1075" s="85"/>
      <c r="G1075" s="85"/>
      <c r="H1075" s="85"/>
      <c r="I1075" s="92"/>
      <c r="J1075" s="40"/>
      <c r="K1075" s="49" t="s">
        <v>86</v>
      </c>
      <c r="L1075" s="81"/>
      <c r="M1075" s="81"/>
      <c r="N1075" s="83"/>
      <c r="O1075" s="40"/>
      <c r="P1075" s="106" t="str">
        <f>IF(AND($R1075="x1",$K1075=Basisblatt!$A$85),IF(OR($L1075=Basisblatt!$A$38,AND('Modernisierung 3.2.4'!$M1075&lt;&gt;"",'Modernisierung 3.2.4'!$M1075&lt;='Modernisierung 3.2.4'!$U1075),'Modernisierung 3.2.4'!$N1075=Basisblatt!$A1103)=TRUE,"ja","nein"),"")</f>
        <v/>
      </c>
      <c r="Q1075" s="157"/>
      <c r="R1075" s="102" t="str">
        <f t="shared" si="16"/>
        <v>x2</v>
      </c>
      <c r="S1075" s="53"/>
      <c r="T1075" s="40"/>
      <c r="U1075" s="139" t="str">
        <f>IF(AND($R1075="x1",$K1075=Basisblatt!$A$85),VLOOKUP('EMob_Segmente 3.2.5_3.2.6'!$F1075,Basisblatt!$A$2:$B$5,2,FALSE),"")</f>
        <v/>
      </c>
    </row>
    <row r="1076" spans="1:21" ht="15.75" thickBot="1" x14ac:dyDescent="0.3">
      <c r="A1076" s="121" t="str">
        <f>IF($R1076="x2","",IF($R1076="x1",IF(OR($K1076=Basisblatt!$A$84,$P1076="ja"),"ja","nein"),"N/A"))</f>
        <v/>
      </c>
      <c r="B1076" s="40"/>
      <c r="C1076" s="84"/>
      <c r="D1076" s="85"/>
      <c r="E1076" s="85"/>
      <c r="F1076" s="85"/>
      <c r="G1076" s="85"/>
      <c r="H1076" s="85"/>
      <c r="I1076" s="92"/>
      <c r="J1076" s="40"/>
      <c r="K1076" s="49" t="s">
        <v>86</v>
      </c>
      <c r="L1076" s="81"/>
      <c r="M1076" s="81"/>
      <c r="N1076" s="83"/>
      <c r="O1076" s="40"/>
      <c r="P1076" s="106" t="str">
        <f>IF(AND($R1076="x1",$K1076=Basisblatt!$A$85),IF(OR($L1076=Basisblatt!$A$38,AND('Modernisierung 3.2.4'!$M1076&lt;&gt;"",'Modernisierung 3.2.4'!$M1076&lt;='Modernisierung 3.2.4'!$U1076),'Modernisierung 3.2.4'!$N1076=Basisblatt!$A1104)=TRUE,"ja","nein"),"")</f>
        <v/>
      </c>
      <c r="Q1076" s="157"/>
      <c r="R1076" s="102" t="str">
        <f t="shared" si="16"/>
        <v>x2</v>
      </c>
      <c r="S1076" s="53"/>
      <c r="T1076" s="40"/>
      <c r="U1076" s="139" t="str">
        <f>IF(AND($R1076="x1",$K1076=Basisblatt!$A$85),VLOOKUP('EMob_Segmente 3.2.5_3.2.6'!$F1076,Basisblatt!$A$2:$B$5,2,FALSE),"")</f>
        <v/>
      </c>
    </row>
    <row r="1077" spans="1:21" ht="15.75" thickBot="1" x14ac:dyDescent="0.3">
      <c r="A1077" s="121" t="str">
        <f>IF($R1077="x2","",IF($R1077="x1",IF(OR($K1077=Basisblatt!$A$84,$P1077="ja"),"ja","nein"),"N/A"))</f>
        <v/>
      </c>
      <c r="B1077" s="40"/>
      <c r="C1077" s="84"/>
      <c r="D1077" s="85"/>
      <c r="E1077" s="85"/>
      <c r="F1077" s="85"/>
      <c r="G1077" s="85"/>
      <c r="H1077" s="85"/>
      <c r="I1077" s="92"/>
      <c r="J1077" s="40"/>
      <c r="K1077" s="49" t="s">
        <v>86</v>
      </c>
      <c r="L1077" s="81"/>
      <c r="M1077" s="81"/>
      <c r="N1077" s="83"/>
      <c r="O1077" s="40"/>
      <c r="P1077" s="106" t="str">
        <f>IF(AND($R1077="x1",$K1077=Basisblatt!$A$85),IF(OR($L1077=Basisblatt!$A$38,AND('Modernisierung 3.2.4'!$M1077&lt;&gt;"",'Modernisierung 3.2.4'!$M1077&lt;='Modernisierung 3.2.4'!$U1077),'Modernisierung 3.2.4'!$N1077=Basisblatt!$A1105)=TRUE,"ja","nein"),"")</f>
        <v/>
      </c>
      <c r="Q1077" s="157"/>
      <c r="R1077" s="102" t="str">
        <f t="shared" si="16"/>
        <v>x2</v>
      </c>
      <c r="S1077" s="53"/>
      <c r="T1077" s="40"/>
      <c r="U1077" s="139" t="str">
        <f>IF(AND($R1077="x1",$K1077=Basisblatt!$A$85),VLOOKUP('EMob_Segmente 3.2.5_3.2.6'!$F1077,Basisblatt!$A$2:$B$5,2,FALSE),"")</f>
        <v/>
      </c>
    </row>
    <row r="1078" spans="1:21" ht="15.75" thickBot="1" x14ac:dyDescent="0.3">
      <c r="A1078" s="121" t="str">
        <f>IF($R1078="x2","",IF($R1078="x1",IF(OR($K1078=Basisblatt!$A$84,$P1078="ja"),"ja","nein"),"N/A"))</f>
        <v/>
      </c>
      <c r="B1078" s="40"/>
      <c r="C1078" s="84"/>
      <c r="D1078" s="85"/>
      <c r="E1078" s="85"/>
      <c r="F1078" s="85"/>
      <c r="G1078" s="85"/>
      <c r="H1078" s="85"/>
      <c r="I1078" s="92"/>
      <c r="J1078" s="40"/>
      <c r="K1078" s="49" t="s">
        <v>86</v>
      </c>
      <c r="L1078" s="81"/>
      <c r="M1078" s="81"/>
      <c r="N1078" s="83"/>
      <c r="O1078" s="40"/>
      <c r="P1078" s="106" t="str">
        <f>IF(AND($R1078="x1",$K1078=Basisblatt!$A$85),IF(OR($L1078=Basisblatt!$A$38,AND('Modernisierung 3.2.4'!$M1078&lt;&gt;"",'Modernisierung 3.2.4'!$M1078&lt;='Modernisierung 3.2.4'!$U1078),'Modernisierung 3.2.4'!$N1078=Basisblatt!$A1106)=TRUE,"ja","nein"),"")</f>
        <v/>
      </c>
      <c r="Q1078" s="157"/>
      <c r="R1078" s="102" t="str">
        <f t="shared" si="16"/>
        <v>x2</v>
      </c>
      <c r="S1078" s="53"/>
      <c r="T1078" s="40"/>
      <c r="U1078" s="139" t="str">
        <f>IF(AND($R1078="x1",$K1078=Basisblatt!$A$85),VLOOKUP('EMob_Segmente 3.2.5_3.2.6'!$F1078,Basisblatt!$A$2:$B$5,2,FALSE),"")</f>
        <v/>
      </c>
    </row>
    <row r="1079" spans="1:21" ht="15.75" thickBot="1" x14ac:dyDescent="0.3">
      <c r="A1079" s="121" t="str">
        <f>IF($R1079="x2","",IF($R1079="x1",IF(OR($K1079=Basisblatt!$A$84,$P1079="ja"),"ja","nein"),"N/A"))</f>
        <v/>
      </c>
      <c r="B1079" s="40"/>
      <c r="C1079" s="84"/>
      <c r="D1079" s="85"/>
      <c r="E1079" s="85"/>
      <c r="F1079" s="85"/>
      <c r="G1079" s="85"/>
      <c r="H1079" s="85"/>
      <c r="I1079" s="92"/>
      <c r="J1079" s="40"/>
      <c r="K1079" s="49" t="s">
        <v>86</v>
      </c>
      <c r="L1079" s="81"/>
      <c r="M1079" s="81"/>
      <c r="N1079" s="83"/>
      <c r="O1079" s="40"/>
      <c r="P1079" s="106" t="str">
        <f>IF(AND($R1079="x1",$K1079=Basisblatt!$A$85),IF(OR($L1079=Basisblatt!$A$38,AND('Modernisierung 3.2.4'!$M1079&lt;&gt;"",'Modernisierung 3.2.4'!$M1079&lt;='Modernisierung 3.2.4'!$U1079),'Modernisierung 3.2.4'!$N1079=Basisblatt!$A1107)=TRUE,"ja","nein"),"")</f>
        <v/>
      </c>
      <c r="Q1079" s="157"/>
      <c r="R1079" s="102" t="str">
        <f t="shared" si="16"/>
        <v>x2</v>
      </c>
      <c r="S1079" s="53"/>
      <c r="T1079" s="40"/>
      <c r="U1079" s="139" t="str">
        <f>IF(AND($R1079="x1",$K1079=Basisblatt!$A$85),VLOOKUP('EMob_Segmente 3.2.5_3.2.6'!$F1079,Basisblatt!$A$2:$B$5,2,FALSE),"")</f>
        <v/>
      </c>
    </row>
    <row r="1080" spans="1:21" ht="15.75" thickBot="1" x14ac:dyDescent="0.3">
      <c r="A1080" s="121" t="str">
        <f>IF($R1080="x2","",IF($R1080="x1",IF(OR($K1080=Basisblatt!$A$84,$P1080="ja"),"ja","nein"),"N/A"))</f>
        <v/>
      </c>
      <c r="B1080" s="40"/>
      <c r="C1080" s="84"/>
      <c r="D1080" s="85"/>
      <c r="E1080" s="85"/>
      <c r="F1080" s="85"/>
      <c r="G1080" s="85"/>
      <c r="H1080" s="85"/>
      <c r="I1080" s="92"/>
      <c r="J1080" s="40"/>
      <c r="K1080" s="49" t="s">
        <v>86</v>
      </c>
      <c r="L1080" s="81"/>
      <c r="M1080" s="81"/>
      <c r="N1080" s="83"/>
      <c r="O1080" s="40"/>
      <c r="P1080" s="106" t="str">
        <f>IF(AND($R1080="x1",$K1080=Basisblatt!$A$85),IF(OR($L1080=Basisblatt!$A$38,AND('Modernisierung 3.2.4'!$M1080&lt;&gt;"",'Modernisierung 3.2.4'!$M1080&lt;='Modernisierung 3.2.4'!$U1080),'Modernisierung 3.2.4'!$N1080=Basisblatt!$A1108)=TRUE,"ja","nein"),"")</f>
        <v/>
      </c>
      <c r="Q1080" s="157"/>
      <c r="R1080" s="102" t="str">
        <f t="shared" si="16"/>
        <v>x2</v>
      </c>
      <c r="S1080" s="53"/>
      <c r="T1080" s="40"/>
      <c r="U1080" s="139" t="str">
        <f>IF(AND($R1080="x1",$K1080=Basisblatt!$A$85),VLOOKUP('EMob_Segmente 3.2.5_3.2.6'!$F1080,Basisblatt!$A$2:$B$5,2,FALSE),"")</f>
        <v/>
      </c>
    </row>
    <row r="1081" spans="1:21" ht="15.75" thickBot="1" x14ac:dyDescent="0.3">
      <c r="A1081" s="121" t="str">
        <f>IF($R1081="x2","",IF($R1081="x1",IF(OR($K1081=Basisblatt!$A$84,$P1081="ja"),"ja","nein"),"N/A"))</f>
        <v/>
      </c>
      <c r="B1081" s="40"/>
      <c r="C1081" s="84"/>
      <c r="D1081" s="85"/>
      <c r="E1081" s="85"/>
      <c r="F1081" s="85"/>
      <c r="G1081" s="85"/>
      <c r="H1081" s="85"/>
      <c r="I1081" s="92"/>
      <c r="J1081" s="40"/>
      <c r="K1081" s="49" t="s">
        <v>86</v>
      </c>
      <c r="L1081" s="81"/>
      <c r="M1081" s="81"/>
      <c r="N1081" s="83"/>
      <c r="O1081" s="40"/>
      <c r="P1081" s="106" t="str">
        <f>IF(AND($R1081="x1",$K1081=Basisblatt!$A$85),IF(OR($L1081=Basisblatt!$A$38,AND('Modernisierung 3.2.4'!$M1081&lt;&gt;"",'Modernisierung 3.2.4'!$M1081&lt;='Modernisierung 3.2.4'!$U1081),'Modernisierung 3.2.4'!$N1081=Basisblatt!$A1109)=TRUE,"ja","nein"),"")</f>
        <v/>
      </c>
      <c r="Q1081" s="157"/>
      <c r="R1081" s="102" t="str">
        <f t="shared" si="16"/>
        <v>x2</v>
      </c>
      <c r="S1081" s="53"/>
      <c r="T1081" s="40"/>
      <c r="U1081" s="139" t="str">
        <f>IF(AND($R1081="x1",$K1081=Basisblatt!$A$85),VLOOKUP('EMob_Segmente 3.2.5_3.2.6'!$F1081,Basisblatt!$A$2:$B$5,2,FALSE),"")</f>
        <v/>
      </c>
    </row>
    <row r="1082" spans="1:21" ht="15.75" thickBot="1" x14ac:dyDescent="0.3">
      <c r="A1082" s="121" t="str">
        <f>IF($R1082="x2","",IF($R1082="x1",IF(OR($K1082=Basisblatt!$A$84,$P1082="ja"),"ja","nein"),"N/A"))</f>
        <v/>
      </c>
      <c r="B1082" s="40"/>
      <c r="C1082" s="84"/>
      <c r="D1082" s="85"/>
      <c r="E1082" s="85"/>
      <c r="F1082" s="85"/>
      <c r="G1082" s="85"/>
      <c r="H1082" s="85"/>
      <c r="I1082" s="92"/>
      <c r="J1082" s="40"/>
      <c r="K1082" s="49" t="s">
        <v>86</v>
      </c>
      <c r="L1082" s="81"/>
      <c r="M1082" s="81"/>
      <c r="N1082" s="83"/>
      <c r="O1082" s="40"/>
      <c r="P1082" s="106" t="str">
        <f>IF(AND($R1082="x1",$K1082=Basisblatt!$A$85),IF(OR($L1082=Basisblatt!$A$38,AND('Modernisierung 3.2.4'!$M1082&lt;&gt;"",'Modernisierung 3.2.4'!$M1082&lt;='Modernisierung 3.2.4'!$U1082),'Modernisierung 3.2.4'!$N1082=Basisblatt!$A1110)=TRUE,"ja","nein"),"")</f>
        <v/>
      </c>
      <c r="Q1082" s="157"/>
      <c r="R1082" s="102" t="str">
        <f t="shared" si="16"/>
        <v>x2</v>
      </c>
      <c r="S1082" s="53"/>
      <c r="T1082" s="40"/>
      <c r="U1082" s="139" t="str">
        <f>IF(AND($R1082="x1",$K1082=Basisblatt!$A$85),VLOOKUP('EMob_Segmente 3.2.5_3.2.6'!$F1082,Basisblatt!$A$2:$B$5,2,FALSE),"")</f>
        <v/>
      </c>
    </row>
    <row r="1083" spans="1:21" ht="15.75" thickBot="1" x14ac:dyDescent="0.3">
      <c r="A1083" s="121" t="str">
        <f>IF($R1083="x2","",IF($R1083="x1",IF(OR($K1083=Basisblatt!$A$84,$P1083="ja"),"ja","nein"),"N/A"))</f>
        <v/>
      </c>
      <c r="B1083" s="40"/>
      <c r="C1083" s="84"/>
      <c r="D1083" s="85"/>
      <c r="E1083" s="85"/>
      <c r="F1083" s="85"/>
      <c r="G1083" s="85"/>
      <c r="H1083" s="85"/>
      <c r="I1083" s="92"/>
      <c r="J1083" s="40"/>
      <c r="K1083" s="49" t="s">
        <v>86</v>
      </c>
      <c r="L1083" s="81"/>
      <c r="M1083" s="81"/>
      <c r="N1083" s="83"/>
      <c r="O1083" s="40"/>
      <c r="P1083" s="106" t="str">
        <f>IF(AND($R1083="x1",$K1083=Basisblatt!$A$85),IF(OR($L1083=Basisblatt!$A$38,AND('Modernisierung 3.2.4'!$M1083&lt;&gt;"",'Modernisierung 3.2.4'!$M1083&lt;='Modernisierung 3.2.4'!$U1083),'Modernisierung 3.2.4'!$N1083=Basisblatt!$A1111)=TRUE,"ja","nein"),"")</f>
        <v/>
      </c>
      <c r="Q1083" s="157"/>
      <c r="R1083" s="102" t="str">
        <f t="shared" si="16"/>
        <v>x2</v>
      </c>
      <c r="S1083" s="53"/>
      <c r="T1083" s="40"/>
      <c r="U1083" s="139" t="str">
        <f>IF(AND($R1083="x1",$K1083=Basisblatt!$A$85),VLOOKUP('EMob_Segmente 3.2.5_3.2.6'!$F1083,Basisblatt!$A$2:$B$5,2,FALSE),"")</f>
        <v/>
      </c>
    </row>
    <row r="1084" spans="1:21" ht="15.75" thickBot="1" x14ac:dyDescent="0.3">
      <c r="A1084" s="121" t="str">
        <f>IF($R1084="x2","",IF($R1084="x1",IF(OR($K1084=Basisblatt!$A$84,$P1084="ja"),"ja","nein"),"N/A"))</f>
        <v/>
      </c>
      <c r="B1084" s="40"/>
      <c r="C1084" s="84"/>
      <c r="D1084" s="85"/>
      <c r="E1084" s="85"/>
      <c r="F1084" s="85"/>
      <c r="G1084" s="85"/>
      <c r="H1084" s="85"/>
      <c r="I1084" s="92"/>
      <c r="J1084" s="40"/>
      <c r="K1084" s="49" t="s">
        <v>86</v>
      </c>
      <c r="L1084" s="81"/>
      <c r="M1084" s="81"/>
      <c r="N1084" s="83"/>
      <c r="O1084" s="40"/>
      <c r="P1084" s="106" t="str">
        <f>IF(AND($R1084="x1",$K1084=Basisblatt!$A$85),IF(OR($L1084=Basisblatt!$A$38,AND('Modernisierung 3.2.4'!$M1084&lt;&gt;"",'Modernisierung 3.2.4'!$M1084&lt;='Modernisierung 3.2.4'!$U1084),'Modernisierung 3.2.4'!$N1084=Basisblatt!$A1112)=TRUE,"ja","nein"),"")</f>
        <v/>
      </c>
      <c r="Q1084" s="157"/>
      <c r="R1084" s="102" t="str">
        <f t="shared" si="16"/>
        <v>x2</v>
      </c>
      <c r="S1084" s="53"/>
      <c r="T1084" s="40"/>
      <c r="U1084" s="139" t="str">
        <f>IF(AND($R1084="x1",$K1084=Basisblatt!$A$85),VLOOKUP('EMob_Segmente 3.2.5_3.2.6'!$F1084,Basisblatt!$A$2:$B$5,2,FALSE),"")</f>
        <v/>
      </c>
    </row>
    <row r="1085" spans="1:21" ht="15.75" thickBot="1" x14ac:dyDescent="0.3">
      <c r="A1085" s="121" t="str">
        <f>IF($R1085="x2","",IF($R1085="x1",IF(OR($K1085=Basisblatt!$A$84,$P1085="ja"),"ja","nein"),"N/A"))</f>
        <v/>
      </c>
      <c r="B1085" s="40"/>
      <c r="C1085" s="84"/>
      <c r="D1085" s="85"/>
      <c r="E1085" s="85"/>
      <c r="F1085" s="85"/>
      <c r="G1085" s="85"/>
      <c r="H1085" s="85"/>
      <c r="I1085" s="92"/>
      <c r="J1085" s="40"/>
      <c r="K1085" s="49" t="s">
        <v>86</v>
      </c>
      <c r="L1085" s="81"/>
      <c r="M1085" s="81"/>
      <c r="N1085" s="83"/>
      <c r="O1085" s="40"/>
      <c r="P1085" s="106" t="str">
        <f>IF(AND($R1085="x1",$K1085=Basisblatt!$A$85),IF(OR($L1085=Basisblatt!$A$38,AND('Modernisierung 3.2.4'!$M1085&lt;&gt;"",'Modernisierung 3.2.4'!$M1085&lt;='Modernisierung 3.2.4'!$U1085),'Modernisierung 3.2.4'!$N1085=Basisblatt!$A1113)=TRUE,"ja","nein"),"")</f>
        <v/>
      </c>
      <c r="Q1085" s="157"/>
      <c r="R1085" s="102" t="str">
        <f t="shared" si="16"/>
        <v>x2</v>
      </c>
      <c r="S1085" s="53"/>
      <c r="T1085" s="40"/>
      <c r="U1085" s="139" t="str">
        <f>IF(AND($R1085="x1",$K1085=Basisblatt!$A$85),VLOOKUP('EMob_Segmente 3.2.5_3.2.6'!$F1085,Basisblatt!$A$2:$B$5,2,FALSE),"")</f>
        <v/>
      </c>
    </row>
    <row r="1086" spans="1:21" ht="15.75" thickBot="1" x14ac:dyDescent="0.3">
      <c r="A1086" s="121" t="str">
        <f>IF($R1086="x2","",IF($R1086="x1",IF(OR($K1086=Basisblatt!$A$84,$P1086="ja"),"ja","nein"),"N/A"))</f>
        <v/>
      </c>
      <c r="B1086" s="40"/>
      <c r="C1086" s="84"/>
      <c r="D1086" s="85"/>
      <c r="E1086" s="85"/>
      <c r="F1086" s="85"/>
      <c r="G1086" s="85"/>
      <c r="H1086" s="85"/>
      <c r="I1086" s="92"/>
      <c r="J1086" s="40"/>
      <c r="K1086" s="49" t="s">
        <v>86</v>
      </c>
      <c r="L1086" s="81"/>
      <c r="M1086" s="81"/>
      <c r="N1086" s="83"/>
      <c r="O1086" s="40"/>
      <c r="P1086" s="106" t="str">
        <f>IF(AND($R1086="x1",$K1086=Basisblatt!$A$85),IF(OR($L1086=Basisblatt!$A$38,AND('Modernisierung 3.2.4'!$M1086&lt;&gt;"",'Modernisierung 3.2.4'!$M1086&lt;='Modernisierung 3.2.4'!$U1086),'Modernisierung 3.2.4'!$N1086=Basisblatt!$A1114)=TRUE,"ja","nein"),"")</f>
        <v/>
      </c>
      <c r="Q1086" s="157"/>
      <c r="R1086" s="102" t="str">
        <f t="shared" si="16"/>
        <v>x2</v>
      </c>
      <c r="S1086" s="53"/>
      <c r="T1086" s="40"/>
      <c r="U1086" s="139" t="str">
        <f>IF(AND($R1086="x1",$K1086=Basisblatt!$A$85),VLOOKUP('EMob_Segmente 3.2.5_3.2.6'!$F1086,Basisblatt!$A$2:$B$5,2,FALSE),"")</f>
        <v/>
      </c>
    </row>
    <row r="1087" spans="1:21" ht="15.75" thickBot="1" x14ac:dyDescent="0.3">
      <c r="A1087" s="121" t="str">
        <f>IF($R1087="x2","",IF($R1087="x1",IF(OR($K1087=Basisblatt!$A$84,$P1087="ja"),"ja","nein"),"N/A"))</f>
        <v/>
      </c>
      <c r="B1087" s="40"/>
      <c r="C1087" s="84"/>
      <c r="D1087" s="85"/>
      <c r="E1087" s="85"/>
      <c r="F1087" s="85"/>
      <c r="G1087" s="85"/>
      <c r="H1087" s="85"/>
      <c r="I1087" s="92"/>
      <c r="J1087" s="40"/>
      <c r="K1087" s="49" t="s">
        <v>86</v>
      </c>
      <c r="L1087" s="81"/>
      <c r="M1087" s="81"/>
      <c r="N1087" s="83"/>
      <c r="O1087" s="40"/>
      <c r="P1087" s="106" t="str">
        <f>IF(AND($R1087="x1",$K1087=Basisblatt!$A$85),IF(OR($L1087=Basisblatt!$A$38,AND('Modernisierung 3.2.4'!$M1087&lt;&gt;"",'Modernisierung 3.2.4'!$M1087&lt;='Modernisierung 3.2.4'!$U1087),'Modernisierung 3.2.4'!$N1087=Basisblatt!$A1115)=TRUE,"ja","nein"),"")</f>
        <v/>
      </c>
      <c r="Q1087" s="157"/>
      <c r="R1087" s="102" t="str">
        <f t="shared" si="16"/>
        <v>x2</v>
      </c>
      <c r="S1087" s="53"/>
      <c r="T1087" s="40"/>
      <c r="U1087" s="139" t="str">
        <f>IF(AND($R1087="x1",$K1087=Basisblatt!$A$85),VLOOKUP('EMob_Segmente 3.2.5_3.2.6'!$F1087,Basisblatt!$A$2:$B$5,2,FALSE),"")</f>
        <v/>
      </c>
    </row>
    <row r="1088" spans="1:21" ht="15.75" thickBot="1" x14ac:dyDescent="0.3">
      <c r="A1088" s="121" t="str">
        <f>IF($R1088="x2","",IF($R1088="x1",IF(OR($K1088=Basisblatt!$A$84,$P1088="ja"),"ja","nein"),"N/A"))</f>
        <v/>
      </c>
      <c r="B1088" s="40"/>
      <c r="C1088" s="84"/>
      <c r="D1088" s="85"/>
      <c r="E1088" s="85"/>
      <c r="F1088" s="85"/>
      <c r="G1088" s="85"/>
      <c r="H1088" s="85"/>
      <c r="I1088" s="92"/>
      <c r="J1088" s="40"/>
      <c r="K1088" s="49" t="s">
        <v>86</v>
      </c>
      <c r="L1088" s="81"/>
      <c r="M1088" s="81"/>
      <c r="N1088" s="83"/>
      <c r="O1088" s="40"/>
      <c r="P1088" s="106" t="str">
        <f>IF(AND($R1088="x1",$K1088=Basisblatt!$A$85),IF(OR($L1088=Basisblatt!$A$38,AND('Modernisierung 3.2.4'!$M1088&lt;&gt;"",'Modernisierung 3.2.4'!$M1088&lt;='Modernisierung 3.2.4'!$U1088),'Modernisierung 3.2.4'!$N1088=Basisblatt!$A1116)=TRUE,"ja","nein"),"")</f>
        <v/>
      </c>
      <c r="Q1088" s="157"/>
      <c r="R1088" s="102" t="str">
        <f t="shared" si="16"/>
        <v>x2</v>
      </c>
      <c r="S1088" s="53"/>
      <c r="T1088" s="40"/>
      <c r="U1088" s="139" t="str">
        <f>IF(AND($R1088="x1",$K1088=Basisblatt!$A$85),VLOOKUP('EMob_Segmente 3.2.5_3.2.6'!$F1088,Basisblatt!$A$2:$B$5,2,FALSE),"")</f>
        <v/>
      </c>
    </row>
    <row r="1089" spans="1:21" ht="15.75" thickBot="1" x14ac:dyDescent="0.3">
      <c r="A1089" s="121" t="str">
        <f>IF($R1089="x2","",IF($R1089="x1",IF(OR($K1089=Basisblatt!$A$84,$P1089="ja"),"ja","nein"),"N/A"))</f>
        <v/>
      </c>
      <c r="B1089" s="40"/>
      <c r="C1089" s="84"/>
      <c r="D1089" s="85"/>
      <c r="E1089" s="85"/>
      <c r="F1089" s="85"/>
      <c r="G1089" s="85"/>
      <c r="H1089" s="85"/>
      <c r="I1089" s="92"/>
      <c r="J1089" s="40"/>
      <c r="K1089" s="49" t="s">
        <v>86</v>
      </c>
      <c r="L1089" s="81"/>
      <c r="M1089" s="81"/>
      <c r="N1089" s="83"/>
      <c r="O1089" s="40"/>
      <c r="P1089" s="106" t="str">
        <f>IF(AND($R1089="x1",$K1089=Basisblatt!$A$85),IF(OR($L1089=Basisblatt!$A$38,AND('Modernisierung 3.2.4'!$M1089&lt;&gt;"",'Modernisierung 3.2.4'!$M1089&lt;='Modernisierung 3.2.4'!$U1089),'Modernisierung 3.2.4'!$N1089=Basisblatt!$A1117)=TRUE,"ja","nein"),"")</f>
        <v/>
      </c>
      <c r="Q1089" s="157"/>
      <c r="R1089" s="102" t="str">
        <f t="shared" si="16"/>
        <v>x2</v>
      </c>
      <c r="S1089" s="53"/>
      <c r="T1089" s="40"/>
      <c r="U1089" s="139" t="str">
        <f>IF(AND($R1089="x1",$K1089=Basisblatt!$A$85),VLOOKUP('EMob_Segmente 3.2.5_3.2.6'!$F1089,Basisblatt!$A$2:$B$5,2,FALSE),"")</f>
        <v/>
      </c>
    </row>
    <row r="1090" spans="1:21" ht="15.75" thickBot="1" x14ac:dyDescent="0.3">
      <c r="A1090" s="121" t="str">
        <f>IF($R1090="x2","",IF($R1090="x1",IF(OR($K1090=Basisblatt!$A$84,$P1090="ja"),"ja","nein"),"N/A"))</f>
        <v/>
      </c>
      <c r="B1090" s="40"/>
      <c r="C1090" s="84"/>
      <c r="D1090" s="85"/>
      <c r="E1090" s="85"/>
      <c r="F1090" s="85"/>
      <c r="G1090" s="85"/>
      <c r="H1090" s="85"/>
      <c r="I1090" s="92"/>
      <c r="J1090" s="40"/>
      <c r="K1090" s="49" t="s">
        <v>86</v>
      </c>
      <c r="L1090" s="81"/>
      <c r="M1090" s="81"/>
      <c r="N1090" s="83"/>
      <c r="O1090" s="40"/>
      <c r="P1090" s="106" t="str">
        <f>IF(AND($R1090="x1",$K1090=Basisblatt!$A$85),IF(OR($L1090=Basisblatt!$A$38,AND('Modernisierung 3.2.4'!$M1090&lt;&gt;"",'Modernisierung 3.2.4'!$M1090&lt;='Modernisierung 3.2.4'!$U1090),'Modernisierung 3.2.4'!$N1090=Basisblatt!$A1118)=TRUE,"ja","nein"),"")</f>
        <v/>
      </c>
      <c r="Q1090" s="157"/>
      <c r="R1090" s="102" t="str">
        <f t="shared" si="16"/>
        <v>x2</v>
      </c>
      <c r="S1090" s="53"/>
      <c r="T1090" s="40"/>
      <c r="U1090" s="139" t="str">
        <f>IF(AND($R1090="x1",$K1090=Basisblatt!$A$85),VLOOKUP('EMob_Segmente 3.2.5_3.2.6'!$F1090,Basisblatt!$A$2:$B$5,2,FALSE),"")</f>
        <v/>
      </c>
    </row>
    <row r="1091" spans="1:21" ht="15.75" thickBot="1" x14ac:dyDescent="0.3">
      <c r="A1091" s="121" t="str">
        <f>IF($R1091="x2","",IF($R1091="x1",IF(OR($K1091=Basisblatt!$A$84,$P1091="ja"),"ja","nein"),"N/A"))</f>
        <v/>
      </c>
      <c r="B1091" s="40"/>
      <c r="C1091" s="84"/>
      <c r="D1091" s="85"/>
      <c r="E1091" s="85"/>
      <c r="F1091" s="85"/>
      <c r="G1091" s="85"/>
      <c r="H1091" s="85"/>
      <c r="I1091" s="92"/>
      <c r="J1091" s="40"/>
      <c r="K1091" s="49" t="s">
        <v>86</v>
      </c>
      <c r="L1091" s="81"/>
      <c r="M1091" s="81"/>
      <c r="N1091" s="83"/>
      <c r="O1091" s="40"/>
      <c r="P1091" s="106" t="str">
        <f>IF(AND($R1091="x1",$K1091=Basisblatt!$A$85),IF(OR($L1091=Basisblatt!$A$38,AND('Modernisierung 3.2.4'!$M1091&lt;&gt;"",'Modernisierung 3.2.4'!$M1091&lt;='Modernisierung 3.2.4'!$U1091),'Modernisierung 3.2.4'!$N1091=Basisblatt!$A1119)=TRUE,"ja","nein"),"")</f>
        <v/>
      </c>
      <c r="Q1091" s="157"/>
      <c r="R1091" s="102" t="str">
        <f t="shared" si="16"/>
        <v>x2</v>
      </c>
      <c r="S1091" s="53"/>
      <c r="T1091" s="40"/>
      <c r="U1091" s="139" t="str">
        <f>IF(AND($R1091="x1",$K1091=Basisblatt!$A$85),VLOOKUP('EMob_Segmente 3.2.5_3.2.6'!$F1091,Basisblatt!$A$2:$B$5,2,FALSE),"")</f>
        <v/>
      </c>
    </row>
    <row r="1092" spans="1:21" ht="15.75" thickBot="1" x14ac:dyDescent="0.3">
      <c r="A1092" s="121" t="str">
        <f>IF($R1092="x2","",IF($R1092="x1",IF(OR($K1092=Basisblatt!$A$84,$P1092="ja"),"ja","nein"),"N/A"))</f>
        <v/>
      </c>
      <c r="B1092" s="40"/>
      <c r="C1092" s="84"/>
      <c r="D1092" s="85"/>
      <c r="E1092" s="85"/>
      <c r="F1092" s="85"/>
      <c r="G1092" s="85"/>
      <c r="H1092" s="85"/>
      <c r="I1092" s="92"/>
      <c r="J1092" s="40"/>
      <c r="K1092" s="49" t="s">
        <v>86</v>
      </c>
      <c r="L1092" s="81"/>
      <c r="M1092" s="81"/>
      <c r="N1092" s="83"/>
      <c r="O1092" s="40"/>
      <c r="P1092" s="106" t="str">
        <f>IF(AND($R1092="x1",$K1092=Basisblatt!$A$85),IF(OR($L1092=Basisblatt!$A$38,AND('Modernisierung 3.2.4'!$M1092&lt;&gt;"",'Modernisierung 3.2.4'!$M1092&lt;='Modernisierung 3.2.4'!$U1092),'Modernisierung 3.2.4'!$N1092=Basisblatt!$A1120)=TRUE,"ja","nein"),"")</f>
        <v/>
      </c>
      <c r="Q1092" s="157"/>
      <c r="R1092" s="102" t="str">
        <f t="shared" si="16"/>
        <v>x2</v>
      </c>
      <c r="S1092" s="53"/>
      <c r="T1092" s="40"/>
      <c r="U1092" s="139" t="str">
        <f>IF(AND($R1092="x1",$K1092=Basisblatt!$A$85),VLOOKUP('EMob_Segmente 3.2.5_3.2.6'!$F1092,Basisblatt!$A$2:$B$5,2,FALSE),"")</f>
        <v/>
      </c>
    </row>
    <row r="1093" spans="1:21" ht="15.75" thickBot="1" x14ac:dyDescent="0.3">
      <c r="A1093" s="121" t="str">
        <f>IF($R1093="x2","",IF($R1093="x1",IF(OR($K1093=Basisblatt!$A$84,$P1093="ja"),"ja","nein"),"N/A"))</f>
        <v/>
      </c>
      <c r="B1093" s="40"/>
      <c r="C1093" s="84"/>
      <c r="D1093" s="85"/>
      <c r="E1093" s="85"/>
      <c r="F1093" s="85"/>
      <c r="G1093" s="85"/>
      <c r="H1093" s="85"/>
      <c r="I1093" s="92"/>
      <c r="J1093" s="40"/>
      <c r="K1093" s="49" t="s">
        <v>86</v>
      </c>
      <c r="L1093" s="81"/>
      <c r="M1093" s="81"/>
      <c r="N1093" s="83"/>
      <c r="O1093" s="40"/>
      <c r="P1093" s="106" t="str">
        <f>IF(AND($R1093="x1",$K1093=Basisblatt!$A$85),IF(OR($L1093=Basisblatt!$A$38,AND('Modernisierung 3.2.4'!$M1093&lt;&gt;"",'Modernisierung 3.2.4'!$M1093&lt;='Modernisierung 3.2.4'!$U1093),'Modernisierung 3.2.4'!$N1093=Basisblatt!$A1121)=TRUE,"ja","nein"),"")</f>
        <v/>
      </c>
      <c r="Q1093" s="157"/>
      <c r="R1093" s="102" t="str">
        <f t="shared" si="16"/>
        <v>x2</v>
      </c>
      <c r="S1093" s="53"/>
      <c r="T1093" s="40"/>
      <c r="U1093" s="139" t="str">
        <f>IF(AND($R1093="x1",$K1093=Basisblatt!$A$85),VLOOKUP('EMob_Segmente 3.2.5_3.2.6'!$F1093,Basisblatt!$A$2:$B$5,2,FALSE),"")</f>
        <v/>
      </c>
    </row>
    <row r="1094" spans="1:21" ht="15.75" thickBot="1" x14ac:dyDescent="0.3">
      <c r="A1094" s="121" t="str">
        <f>IF($R1094="x2","",IF($R1094="x1",IF(OR($K1094=Basisblatt!$A$84,$P1094="ja"),"ja","nein"),"N/A"))</f>
        <v/>
      </c>
      <c r="B1094" s="40"/>
      <c r="C1094" s="84"/>
      <c r="D1094" s="85"/>
      <c r="E1094" s="85"/>
      <c r="F1094" s="85"/>
      <c r="G1094" s="85"/>
      <c r="H1094" s="85"/>
      <c r="I1094" s="92"/>
      <c r="J1094" s="40"/>
      <c r="K1094" s="49" t="s">
        <v>86</v>
      </c>
      <c r="L1094" s="81"/>
      <c r="M1094" s="81"/>
      <c r="N1094" s="83"/>
      <c r="O1094" s="40"/>
      <c r="P1094" s="106" t="str">
        <f>IF(AND($R1094="x1",$K1094=Basisblatt!$A$85),IF(OR($L1094=Basisblatt!$A$38,AND('Modernisierung 3.2.4'!$M1094&lt;&gt;"",'Modernisierung 3.2.4'!$M1094&lt;='Modernisierung 3.2.4'!$U1094),'Modernisierung 3.2.4'!$N1094=Basisblatt!$A1122)=TRUE,"ja","nein"),"")</f>
        <v/>
      </c>
      <c r="Q1094" s="157"/>
      <c r="R1094" s="102" t="str">
        <f t="shared" si="16"/>
        <v>x2</v>
      </c>
      <c r="S1094" s="53"/>
      <c r="T1094" s="40"/>
      <c r="U1094" s="139" t="str">
        <f>IF(AND($R1094="x1",$K1094=Basisblatt!$A$85),VLOOKUP('EMob_Segmente 3.2.5_3.2.6'!$F1094,Basisblatt!$A$2:$B$5,2,FALSE),"")</f>
        <v/>
      </c>
    </row>
    <row r="1095" spans="1:21" ht="15.75" thickBot="1" x14ac:dyDescent="0.3">
      <c r="A1095" s="121" t="str">
        <f>IF($R1095="x2","",IF($R1095="x1",IF(OR($K1095=Basisblatt!$A$84,$P1095="ja"),"ja","nein"),"N/A"))</f>
        <v/>
      </c>
      <c r="B1095" s="40"/>
      <c r="C1095" s="84"/>
      <c r="D1095" s="85"/>
      <c r="E1095" s="85"/>
      <c r="F1095" s="85"/>
      <c r="G1095" s="85"/>
      <c r="H1095" s="85"/>
      <c r="I1095" s="92"/>
      <c r="J1095" s="40"/>
      <c r="K1095" s="49" t="s">
        <v>86</v>
      </c>
      <c r="L1095" s="81"/>
      <c r="M1095" s="81"/>
      <c r="N1095" s="83"/>
      <c r="O1095" s="40"/>
      <c r="P1095" s="106" t="str">
        <f>IF(AND($R1095="x1",$K1095=Basisblatt!$A$85),IF(OR($L1095=Basisblatt!$A$38,AND('Modernisierung 3.2.4'!$M1095&lt;&gt;"",'Modernisierung 3.2.4'!$M1095&lt;='Modernisierung 3.2.4'!$U1095),'Modernisierung 3.2.4'!$N1095=Basisblatt!$A1123)=TRUE,"ja","nein"),"")</f>
        <v/>
      </c>
      <c r="Q1095" s="157"/>
      <c r="R1095" s="102" t="str">
        <f t="shared" si="16"/>
        <v>x2</v>
      </c>
      <c r="S1095" s="53"/>
      <c r="T1095" s="40"/>
      <c r="U1095" s="139" t="str">
        <f>IF(AND($R1095="x1",$K1095=Basisblatt!$A$85),VLOOKUP('EMob_Segmente 3.2.5_3.2.6'!$F1095,Basisblatt!$A$2:$B$5,2,FALSE),"")</f>
        <v/>
      </c>
    </row>
    <row r="1096" spans="1:21" ht="15.75" thickBot="1" x14ac:dyDescent="0.3">
      <c r="A1096" s="121" t="str">
        <f>IF($R1096="x2","",IF($R1096="x1",IF(OR($K1096=Basisblatt!$A$84,$P1096="ja"),"ja","nein"),"N/A"))</f>
        <v/>
      </c>
      <c r="B1096" s="40"/>
      <c r="C1096" s="84"/>
      <c r="D1096" s="85"/>
      <c r="E1096" s="85"/>
      <c r="F1096" s="85"/>
      <c r="G1096" s="85"/>
      <c r="H1096" s="85"/>
      <c r="I1096" s="92"/>
      <c r="J1096" s="40"/>
      <c r="K1096" s="49" t="s">
        <v>86</v>
      </c>
      <c r="L1096" s="81"/>
      <c r="M1096" s="81"/>
      <c r="N1096" s="83"/>
      <c r="O1096" s="40"/>
      <c r="P1096" s="106" t="str">
        <f>IF(AND($R1096="x1",$K1096=Basisblatt!$A$85),IF(OR($L1096=Basisblatt!$A$38,AND('Modernisierung 3.2.4'!$M1096&lt;&gt;"",'Modernisierung 3.2.4'!$M1096&lt;='Modernisierung 3.2.4'!$U1096),'Modernisierung 3.2.4'!$N1096=Basisblatt!$A1124)=TRUE,"ja","nein"),"")</f>
        <v/>
      </c>
      <c r="Q1096" s="157"/>
      <c r="R1096" s="102" t="str">
        <f t="shared" si="16"/>
        <v>x2</v>
      </c>
      <c r="S1096" s="53"/>
      <c r="T1096" s="40"/>
      <c r="U1096" s="139" t="str">
        <f>IF(AND($R1096="x1",$K1096=Basisblatt!$A$85),VLOOKUP('EMob_Segmente 3.2.5_3.2.6'!$F1096,Basisblatt!$A$2:$B$5,2,FALSE),"")</f>
        <v/>
      </c>
    </row>
    <row r="1097" spans="1:21" ht="15.75" thickBot="1" x14ac:dyDescent="0.3">
      <c r="A1097" s="121" t="str">
        <f>IF($R1097="x2","",IF($R1097="x1",IF(OR($K1097=Basisblatt!$A$84,$P1097="ja"),"ja","nein"),"N/A"))</f>
        <v/>
      </c>
      <c r="B1097" s="40"/>
      <c r="C1097" s="84"/>
      <c r="D1097" s="85"/>
      <c r="E1097" s="85"/>
      <c r="F1097" s="85"/>
      <c r="G1097" s="85"/>
      <c r="H1097" s="85"/>
      <c r="I1097" s="92"/>
      <c r="J1097" s="40"/>
      <c r="K1097" s="49" t="s">
        <v>86</v>
      </c>
      <c r="L1097" s="81"/>
      <c r="M1097" s="81"/>
      <c r="N1097" s="83"/>
      <c r="O1097" s="40"/>
      <c r="P1097" s="106" t="str">
        <f>IF(AND($R1097="x1",$K1097=Basisblatt!$A$85),IF(OR($L1097=Basisblatt!$A$38,AND('Modernisierung 3.2.4'!$M1097&lt;&gt;"",'Modernisierung 3.2.4'!$M1097&lt;='Modernisierung 3.2.4'!$U1097),'Modernisierung 3.2.4'!$N1097=Basisblatt!$A1125)=TRUE,"ja","nein"),"")</f>
        <v/>
      </c>
      <c r="Q1097" s="157"/>
      <c r="R1097" s="102" t="str">
        <f t="shared" si="16"/>
        <v>x2</v>
      </c>
      <c r="S1097" s="53"/>
      <c r="T1097" s="40"/>
      <c r="U1097" s="139" t="str">
        <f>IF(AND($R1097="x1",$K1097=Basisblatt!$A$85),VLOOKUP('EMob_Segmente 3.2.5_3.2.6'!$F1097,Basisblatt!$A$2:$B$5,2,FALSE),"")</f>
        <v/>
      </c>
    </row>
    <row r="1098" spans="1:21" ht="15.75" thickBot="1" x14ac:dyDescent="0.3">
      <c r="A1098" s="121" t="str">
        <f>IF($R1098="x2","",IF($R1098="x1",IF(OR($K1098=Basisblatt!$A$84,$P1098="ja"),"ja","nein"),"N/A"))</f>
        <v/>
      </c>
      <c r="B1098" s="40"/>
      <c r="C1098" s="84"/>
      <c r="D1098" s="85"/>
      <c r="E1098" s="85"/>
      <c r="F1098" s="85"/>
      <c r="G1098" s="85"/>
      <c r="H1098" s="85"/>
      <c r="I1098" s="92"/>
      <c r="J1098" s="40"/>
      <c r="K1098" s="49" t="s">
        <v>86</v>
      </c>
      <c r="L1098" s="81"/>
      <c r="M1098" s="81"/>
      <c r="N1098" s="83"/>
      <c r="O1098" s="40"/>
      <c r="P1098" s="106" t="str">
        <f>IF(AND($R1098="x1",$K1098=Basisblatt!$A$85),IF(OR($L1098=Basisblatt!$A$38,AND('Modernisierung 3.2.4'!$M1098&lt;&gt;"",'Modernisierung 3.2.4'!$M1098&lt;='Modernisierung 3.2.4'!$U1098),'Modernisierung 3.2.4'!$N1098=Basisblatt!$A1126)=TRUE,"ja","nein"),"")</f>
        <v/>
      </c>
      <c r="Q1098" s="157"/>
      <c r="R1098" s="102" t="str">
        <f t="shared" si="16"/>
        <v>x2</v>
      </c>
      <c r="S1098" s="53"/>
      <c r="T1098" s="40"/>
      <c r="U1098" s="139" t="str">
        <f>IF(AND($R1098="x1",$K1098=Basisblatt!$A$85),VLOOKUP('EMob_Segmente 3.2.5_3.2.6'!$F1098,Basisblatt!$A$2:$B$5,2,FALSE),"")</f>
        <v/>
      </c>
    </row>
    <row r="1099" spans="1:21" ht="15.75" thickBot="1" x14ac:dyDescent="0.3">
      <c r="A1099" s="121" t="str">
        <f>IF($R1099="x2","",IF($R1099="x1",IF(OR($K1099=Basisblatt!$A$84,$P1099="ja"),"ja","nein"),"N/A"))</f>
        <v/>
      </c>
      <c r="B1099" s="40"/>
      <c r="C1099" s="84"/>
      <c r="D1099" s="85"/>
      <c r="E1099" s="85"/>
      <c r="F1099" s="85"/>
      <c r="G1099" s="85"/>
      <c r="H1099" s="85"/>
      <c r="I1099" s="92"/>
      <c r="J1099" s="40"/>
      <c r="K1099" s="49" t="s">
        <v>86</v>
      </c>
      <c r="L1099" s="81"/>
      <c r="M1099" s="81"/>
      <c r="N1099" s="83"/>
      <c r="O1099" s="40"/>
      <c r="P1099" s="106" t="str">
        <f>IF(AND($R1099="x1",$K1099=Basisblatt!$A$85),IF(OR($L1099=Basisblatt!$A$38,AND('Modernisierung 3.2.4'!$M1099&lt;&gt;"",'Modernisierung 3.2.4'!$M1099&lt;='Modernisierung 3.2.4'!$U1099),'Modernisierung 3.2.4'!$N1099=Basisblatt!$A1127)=TRUE,"ja","nein"),"")</f>
        <v/>
      </c>
      <c r="Q1099" s="157"/>
      <c r="R1099" s="102" t="str">
        <f t="shared" si="16"/>
        <v>x2</v>
      </c>
      <c r="S1099" s="53"/>
      <c r="T1099" s="40"/>
      <c r="U1099" s="139" t="str">
        <f>IF(AND($R1099="x1",$K1099=Basisblatt!$A$85),VLOOKUP('EMob_Segmente 3.2.5_3.2.6'!$F1099,Basisblatt!$A$2:$B$5,2,FALSE),"")</f>
        <v/>
      </c>
    </row>
    <row r="1100" spans="1:21" ht="15.75" thickBot="1" x14ac:dyDescent="0.3">
      <c r="A1100" s="121" t="str">
        <f>IF($R1100="x2","",IF($R1100="x1",IF(OR($K1100=Basisblatt!$A$84,$P1100="ja"),"ja","nein"),"N/A"))</f>
        <v/>
      </c>
      <c r="B1100" s="40"/>
      <c r="C1100" s="84"/>
      <c r="D1100" s="85"/>
      <c r="E1100" s="85"/>
      <c r="F1100" s="85"/>
      <c r="G1100" s="85"/>
      <c r="H1100" s="85"/>
      <c r="I1100" s="92"/>
      <c r="J1100" s="40"/>
      <c r="K1100" s="49" t="s">
        <v>86</v>
      </c>
      <c r="L1100" s="81"/>
      <c r="M1100" s="81"/>
      <c r="N1100" s="83"/>
      <c r="O1100" s="40"/>
      <c r="P1100" s="106" t="str">
        <f>IF(AND($R1100="x1",$K1100=Basisblatt!$A$85),IF(OR($L1100=Basisblatt!$A$38,AND('Modernisierung 3.2.4'!$M1100&lt;&gt;"",'Modernisierung 3.2.4'!$M1100&lt;='Modernisierung 3.2.4'!$U1100),'Modernisierung 3.2.4'!$N1100=Basisblatt!$A1128)=TRUE,"ja","nein"),"")</f>
        <v/>
      </c>
      <c r="Q1100" s="157"/>
      <c r="R1100" s="102" t="str">
        <f t="shared" si="16"/>
        <v>x2</v>
      </c>
      <c r="S1100" s="53"/>
      <c r="T1100" s="40"/>
      <c r="U1100" s="139" t="str">
        <f>IF(AND($R1100="x1",$K1100=Basisblatt!$A$85),VLOOKUP('EMob_Segmente 3.2.5_3.2.6'!$F1100,Basisblatt!$A$2:$B$5,2,FALSE),"")</f>
        <v/>
      </c>
    </row>
    <row r="1101" spans="1:21" ht="15.75" thickBot="1" x14ac:dyDescent="0.3">
      <c r="A1101" s="121" t="str">
        <f>IF($R1101="x2","",IF($R1101="x1",IF(OR($K1101=Basisblatt!$A$84,$P1101="ja"),"ja","nein"),"N/A"))</f>
        <v/>
      </c>
      <c r="B1101" s="40"/>
      <c r="C1101" s="84"/>
      <c r="D1101" s="85"/>
      <c r="E1101" s="85"/>
      <c r="F1101" s="85"/>
      <c r="G1101" s="85"/>
      <c r="H1101" s="85"/>
      <c r="I1101" s="92"/>
      <c r="J1101" s="40"/>
      <c r="K1101" s="49" t="s">
        <v>86</v>
      </c>
      <c r="L1101" s="81"/>
      <c r="M1101" s="81"/>
      <c r="N1101" s="83"/>
      <c r="O1101" s="40"/>
      <c r="P1101" s="106" t="str">
        <f>IF(AND($R1101="x1",$K1101=Basisblatt!$A$85),IF(OR($L1101=Basisblatt!$A$38,AND('Modernisierung 3.2.4'!$M1101&lt;&gt;"",'Modernisierung 3.2.4'!$M1101&lt;='Modernisierung 3.2.4'!$U1101),'Modernisierung 3.2.4'!$N1101=Basisblatt!$A1129)=TRUE,"ja","nein"),"")</f>
        <v/>
      </c>
      <c r="Q1101" s="157"/>
      <c r="R1101" s="102" t="str">
        <f t="shared" si="16"/>
        <v>x2</v>
      </c>
      <c r="S1101" s="53"/>
      <c r="T1101" s="40"/>
      <c r="U1101" s="139" t="str">
        <f>IF(AND($R1101="x1",$K1101=Basisblatt!$A$85),VLOOKUP('EMob_Segmente 3.2.5_3.2.6'!$F1101,Basisblatt!$A$2:$B$5,2,FALSE),"")</f>
        <v/>
      </c>
    </row>
    <row r="1102" spans="1:21" ht="15.75" thickBot="1" x14ac:dyDescent="0.3">
      <c r="A1102" s="121" t="str">
        <f>IF($R1102="x2","",IF($R1102="x1",IF(OR($K1102=Basisblatt!$A$84,$P1102="ja"),"ja","nein"),"N/A"))</f>
        <v/>
      </c>
      <c r="B1102" s="40"/>
      <c r="C1102" s="84"/>
      <c r="D1102" s="85"/>
      <c r="E1102" s="85"/>
      <c r="F1102" s="85"/>
      <c r="G1102" s="85"/>
      <c r="H1102" s="85"/>
      <c r="I1102" s="92"/>
      <c r="J1102" s="40"/>
      <c r="K1102" s="49" t="s">
        <v>86</v>
      </c>
      <c r="L1102" s="81"/>
      <c r="M1102" s="81"/>
      <c r="N1102" s="83"/>
      <c r="O1102" s="40"/>
      <c r="P1102" s="106" t="str">
        <f>IF(AND($R1102="x1",$K1102=Basisblatt!$A$85),IF(OR($L1102=Basisblatt!$A$38,AND('Modernisierung 3.2.4'!$M1102&lt;&gt;"",'Modernisierung 3.2.4'!$M1102&lt;='Modernisierung 3.2.4'!$U1102),'Modernisierung 3.2.4'!$N1102=Basisblatt!$A1130)=TRUE,"ja","nein"),"")</f>
        <v/>
      </c>
      <c r="Q1102" s="157"/>
      <c r="R1102" s="102" t="str">
        <f t="shared" si="16"/>
        <v>x2</v>
      </c>
      <c r="S1102" s="53"/>
      <c r="T1102" s="40"/>
      <c r="U1102" s="139" t="str">
        <f>IF(AND($R1102="x1",$K1102=Basisblatt!$A$85),VLOOKUP('EMob_Segmente 3.2.5_3.2.6'!$F1102,Basisblatt!$A$2:$B$5,2,FALSE),"")</f>
        <v/>
      </c>
    </row>
    <row r="1103" spans="1:21" ht="15.75" thickBot="1" x14ac:dyDescent="0.3">
      <c r="A1103" s="121" t="str">
        <f>IF($R1103="x2","",IF($R1103="x1",IF(OR($K1103=Basisblatt!$A$84,$P1103="ja"),"ja","nein"),"N/A"))</f>
        <v/>
      </c>
      <c r="B1103" s="40"/>
      <c r="C1103" s="84"/>
      <c r="D1103" s="85"/>
      <c r="E1103" s="85"/>
      <c r="F1103" s="85"/>
      <c r="G1103" s="85"/>
      <c r="H1103" s="85"/>
      <c r="I1103" s="92"/>
      <c r="J1103" s="40"/>
      <c r="K1103" s="49" t="s">
        <v>86</v>
      </c>
      <c r="L1103" s="81"/>
      <c r="M1103" s="81"/>
      <c r="N1103" s="83"/>
      <c r="O1103" s="40"/>
      <c r="P1103" s="106" t="str">
        <f>IF(AND($R1103="x1",$K1103=Basisblatt!$A$85),IF(OR($L1103=Basisblatt!$A$38,AND('Modernisierung 3.2.4'!$M1103&lt;&gt;"",'Modernisierung 3.2.4'!$M1103&lt;='Modernisierung 3.2.4'!$U1103),'Modernisierung 3.2.4'!$N1103=Basisblatt!$A1131)=TRUE,"ja","nein"),"")</f>
        <v/>
      </c>
      <c r="Q1103" s="157"/>
      <c r="R1103" s="102" t="str">
        <f t="shared" si="16"/>
        <v>x2</v>
      </c>
      <c r="S1103" s="53"/>
      <c r="T1103" s="40"/>
      <c r="U1103" s="139" t="str">
        <f>IF(AND($R1103="x1",$K1103=Basisblatt!$A$85),VLOOKUP('EMob_Segmente 3.2.5_3.2.6'!$F1103,Basisblatt!$A$2:$B$5,2,FALSE),"")</f>
        <v/>
      </c>
    </row>
    <row r="1104" spans="1:21" ht="15.75" thickBot="1" x14ac:dyDescent="0.3">
      <c r="A1104" s="121" t="str">
        <f>IF($R1104="x2","",IF($R1104="x1",IF(OR($K1104=Basisblatt!$A$84,$P1104="ja"),"ja","nein"),"N/A"))</f>
        <v/>
      </c>
      <c r="B1104" s="40"/>
      <c r="C1104" s="84"/>
      <c r="D1104" s="85"/>
      <c r="E1104" s="85"/>
      <c r="F1104" s="85"/>
      <c r="G1104" s="85"/>
      <c r="H1104" s="85"/>
      <c r="I1104" s="92"/>
      <c r="J1104" s="40"/>
      <c r="K1104" s="49" t="s">
        <v>86</v>
      </c>
      <c r="L1104" s="81"/>
      <c r="M1104" s="81"/>
      <c r="N1104" s="83"/>
      <c r="O1104" s="40"/>
      <c r="P1104" s="106" t="str">
        <f>IF(AND($R1104="x1",$K1104=Basisblatt!$A$85),IF(OR($L1104=Basisblatt!$A$38,AND('Modernisierung 3.2.4'!$M1104&lt;&gt;"",'Modernisierung 3.2.4'!$M1104&lt;='Modernisierung 3.2.4'!$U1104),'Modernisierung 3.2.4'!$N1104=Basisblatt!$A1132)=TRUE,"ja","nein"),"")</f>
        <v/>
      </c>
      <c r="Q1104" s="157"/>
      <c r="R1104" s="102" t="str">
        <f t="shared" si="16"/>
        <v>x2</v>
      </c>
      <c r="S1104" s="53"/>
      <c r="T1104" s="40"/>
      <c r="U1104" s="139" t="str">
        <f>IF(AND($R1104="x1",$K1104=Basisblatt!$A$85),VLOOKUP('EMob_Segmente 3.2.5_3.2.6'!$F1104,Basisblatt!$A$2:$B$5,2,FALSE),"")</f>
        <v/>
      </c>
    </row>
    <row r="1105" spans="1:21" ht="15.75" thickBot="1" x14ac:dyDescent="0.3">
      <c r="A1105" s="121" t="str">
        <f>IF($R1105="x2","",IF($R1105="x1",IF(OR($K1105=Basisblatt!$A$84,$P1105="ja"),"ja","nein"),"N/A"))</f>
        <v/>
      </c>
      <c r="B1105" s="40"/>
      <c r="C1105" s="84"/>
      <c r="D1105" s="85"/>
      <c r="E1105" s="85"/>
      <c r="F1105" s="85"/>
      <c r="G1105" s="85"/>
      <c r="H1105" s="85"/>
      <c r="I1105" s="92"/>
      <c r="J1105" s="40"/>
      <c r="K1105" s="49" t="s">
        <v>86</v>
      </c>
      <c r="L1105" s="81"/>
      <c r="M1105" s="81"/>
      <c r="N1105" s="83"/>
      <c r="O1105" s="40"/>
      <c r="P1105" s="106" t="str">
        <f>IF(AND($R1105="x1",$K1105=Basisblatt!$A$85),IF(OR($L1105=Basisblatt!$A$38,AND('Modernisierung 3.2.4'!$M1105&lt;&gt;"",'Modernisierung 3.2.4'!$M1105&lt;='Modernisierung 3.2.4'!$U1105),'Modernisierung 3.2.4'!$N1105=Basisblatt!$A1133)=TRUE,"ja","nein"),"")</f>
        <v/>
      </c>
      <c r="Q1105" s="157"/>
      <c r="R1105" s="102" t="str">
        <f t="shared" ref="R1105:R1168" si="17">IF(COUNTA($C1105:$I1105)=7,"x1",IF(COUNTA($C1105:$I1105)=0,"x2","o"))</f>
        <v>x2</v>
      </c>
      <c r="S1105" s="53"/>
      <c r="T1105" s="40"/>
      <c r="U1105" s="139" t="str">
        <f>IF(AND($R1105="x1",$K1105=Basisblatt!$A$85),VLOOKUP('EMob_Segmente 3.2.5_3.2.6'!$F1105,Basisblatt!$A$2:$B$5,2,FALSE),"")</f>
        <v/>
      </c>
    </row>
    <row r="1106" spans="1:21" ht="15.75" thickBot="1" x14ac:dyDescent="0.3">
      <c r="A1106" s="121" t="str">
        <f>IF($R1106="x2","",IF($R1106="x1",IF(OR($K1106=Basisblatt!$A$84,$P1106="ja"),"ja","nein"),"N/A"))</f>
        <v/>
      </c>
      <c r="B1106" s="40"/>
      <c r="C1106" s="84"/>
      <c r="D1106" s="85"/>
      <c r="E1106" s="85"/>
      <c r="F1106" s="85"/>
      <c r="G1106" s="85"/>
      <c r="H1106" s="85"/>
      <c r="I1106" s="92"/>
      <c r="J1106" s="40"/>
      <c r="K1106" s="49" t="s">
        <v>86</v>
      </c>
      <c r="L1106" s="81"/>
      <c r="M1106" s="81"/>
      <c r="N1106" s="83"/>
      <c r="O1106" s="40"/>
      <c r="P1106" s="106" t="str">
        <f>IF(AND($R1106="x1",$K1106=Basisblatt!$A$85),IF(OR($L1106=Basisblatt!$A$38,AND('Modernisierung 3.2.4'!$M1106&lt;&gt;"",'Modernisierung 3.2.4'!$M1106&lt;='Modernisierung 3.2.4'!$U1106),'Modernisierung 3.2.4'!$N1106=Basisblatt!$A1134)=TRUE,"ja","nein"),"")</f>
        <v/>
      </c>
      <c r="Q1106" s="157"/>
      <c r="R1106" s="102" t="str">
        <f t="shared" si="17"/>
        <v>x2</v>
      </c>
      <c r="S1106" s="53"/>
      <c r="T1106" s="40"/>
      <c r="U1106" s="139" t="str">
        <f>IF(AND($R1106="x1",$K1106=Basisblatt!$A$85),VLOOKUP('EMob_Segmente 3.2.5_3.2.6'!$F1106,Basisblatt!$A$2:$B$5,2,FALSE),"")</f>
        <v/>
      </c>
    </row>
    <row r="1107" spans="1:21" ht="15.75" thickBot="1" x14ac:dyDescent="0.3">
      <c r="A1107" s="121" t="str">
        <f>IF($R1107="x2","",IF($R1107="x1",IF(OR($K1107=Basisblatt!$A$84,$P1107="ja"),"ja","nein"),"N/A"))</f>
        <v/>
      </c>
      <c r="B1107" s="40"/>
      <c r="C1107" s="84"/>
      <c r="D1107" s="85"/>
      <c r="E1107" s="85"/>
      <c r="F1107" s="85"/>
      <c r="G1107" s="85"/>
      <c r="H1107" s="85"/>
      <c r="I1107" s="92"/>
      <c r="J1107" s="40"/>
      <c r="K1107" s="49" t="s">
        <v>86</v>
      </c>
      <c r="L1107" s="81"/>
      <c r="M1107" s="81"/>
      <c r="N1107" s="83"/>
      <c r="O1107" s="40"/>
      <c r="P1107" s="106" t="str">
        <f>IF(AND($R1107="x1",$K1107=Basisblatt!$A$85),IF(OR($L1107=Basisblatt!$A$38,AND('Modernisierung 3.2.4'!$M1107&lt;&gt;"",'Modernisierung 3.2.4'!$M1107&lt;='Modernisierung 3.2.4'!$U1107),'Modernisierung 3.2.4'!$N1107=Basisblatt!$A1135)=TRUE,"ja","nein"),"")</f>
        <v/>
      </c>
      <c r="Q1107" s="157"/>
      <c r="R1107" s="102" t="str">
        <f t="shared" si="17"/>
        <v>x2</v>
      </c>
      <c r="S1107" s="53"/>
      <c r="T1107" s="40"/>
      <c r="U1107" s="139" t="str">
        <f>IF(AND($R1107="x1",$K1107=Basisblatt!$A$85),VLOOKUP('EMob_Segmente 3.2.5_3.2.6'!$F1107,Basisblatt!$A$2:$B$5,2,FALSE),"")</f>
        <v/>
      </c>
    </row>
    <row r="1108" spans="1:21" ht="15.75" thickBot="1" x14ac:dyDescent="0.3">
      <c r="A1108" s="121" t="str">
        <f>IF($R1108="x2","",IF($R1108="x1",IF(OR($K1108=Basisblatt!$A$84,$P1108="ja"),"ja","nein"),"N/A"))</f>
        <v/>
      </c>
      <c r="B1108" s="40"/>
      <c r="C1108" s="84"/>
      <c r="D1108" s="85"/>
      <c r="E1108" s="85"/>
      <c r="F1108" s="85"/>
      <c r="G1108" s="85"/>
      <c r="H1108" s="85"/>
      <c r="I1108" s="92"/>
      <c r="J1108" s="40"/>
      <c r="K1108" s="49" t="s">
        <v>86</v>
      </c>
      <c r="L1108" s="81"/>
      <c r="M1108" s="81"/>
      <c r="N1108" s="83"/>
      <c r="O1108" s="40"/>
      <c r="P1108" s="106" t="str">
        <f>IF(AND($R1108="x1",$K1108=Basisblatt!$A$85),IF(OR($L1108=Basisblatt!$A$38,AND('Modernisierung 3.2.4'!$M1108&lt;&gt;"",'Modernisierung 3.2.4'!$M1108&lt;='Modernisierung 3.2.4'!$U1108),'Modernisierung 3.2.4'!$N1108=Basisblatt!$A1136)=TRUE,"ja","nein"),"")</f>
        <v/>
      </c>
      <c r="Q1108" s="157"/>
      <c r="R1108" s="102" t="str">
        <f t="shared" si="17"/>
        <v>x2</v>
      </c>
      <c r="S1108" s="53"/>
      <c r="T1108" s="40"/>
      <c r="U1108" s="139" t="str">
        <f>IF(AND($R1108="x1",$K1108=Basisblatt!$A$85),VLOOKUP('EMob_Segmente 3.2.5_3.2.6'!$F1108,Basisblatt!$A$2:$B$5,2,FALSE),"")</f>
        <v/>
      </c>
    </row>
    <row r="1109" spans="1:21" ht="15.75" thickBot="1" x14ac:dyDescent="0.3">
      <c r="A1109" s="121" t="str">
        <f>IF($R1109="x2","",IF($R1109="x1",IF(OR($K1109=Basisblatt!$A$84,$P1109="ja"),"ja","nein"),"N/A"))</f>
        <v/>
      </c>
      <c r="B1109" s="40"/>
      <c r="C1109" s="84"/>
      <c r="D1109" s="85"/>
      <c r="E1109" s="85"/>
      <c r="F1109" s="85"/>
      <c r="G1109" s="85"/>
      <c r="H1109" s="85"/>
      <c r="I1109" s="92"/>
      <c r="J1109" s="40"/>
      <c r="K1109" s="49" t="s">
        <v>86</v>
      </c>
      <c r="L1109" s="81"/>
      <c r="M1109" s="81"/>
      <c r="N1109" s="83"/>
      <c r="O1109" s="40"/>
      <c r="P1109" s="106" t="str">
        <f>IF(AND($R1109="x1",$K1109=Basisblatt!$A$85),IF(OR($L1109=Basisblatt!$A$38,AND('Modernisierung 3.2.4'!$M1109&lt;&gt;"",'Modernisierung 3.2.4'!$M1109&lt;='Modernisierung 3.2.4'!$U1109),'Modernisierung 3.2.4'!$N1109=Basisblatt!$A1137)=TRUE,"ja","nein"),"")</f>
        <v/>
      </c>
      <c r="Q1109" s="157"/>
      <c r="R1109" s="102" t="str">
        <f t="shared" si="17"/>
        <v>x2</v>
      </c>
      <c r="S1109" s="53"/>
      <c r="T1109" s="40"/>
      <c r="U1109" s="139" t="str">
        <f>IF(AND($R1109="x1",$K1109=Basisblatt!$A$85),VLOOKUP('EMob_Segmente 3.2.5_3.2.6'!$F1109,Basisblatt!$A$2:$B$5,2,FALSE),"")</f>
        <v/>
      </c>
    </row>
    <row r="1110" spans="1:21" ht="15.75" thickBot="1" x14ac:dyDescent="0.3">
      <c r="A1110" s="121" t="str">
        <f>IF($R1110="x2","",IF($R1110="x1",IF(OR($K1110=Basisblatt!$A$84,$P1110="ja"),"ja","nein"),"N/A"))</f>
        <v/>
      </c>
      <c r="B1110" s="40"/>
      <c r="C1110" s="84"/>
      <c r="D1110" s="85"/>
      <c r="E1110" s="85"/>
      <c r="F1110" s="85"/>
      <c r="G1110" s="85"/>
      <c r="H1110" s="85"/>
      <c r="I1110" s="92"/>
      <c r="J1110" s="40"/>
      <c r="K1110" s="49" t="s">
        <v>86</v>
      </c>
      <c r="L1110" s="81"/>
      <c r="M1110" s="81"/>
      <c r="N1110" s="83"/>
      <c r="O1110" s="40"/>
      <c r="P1110" s="106" t="str">
        <f>IF(AND($R1110="x1",$K1110=Basisblatt!$A$85),IF(OR($L1110=Basisblatt!$A$38,AND('Modernisierung 3.2.4'!$M1110&lt;&gt;"",'Modernisierung 3.2.4'!$M1110&lt;='Modernisierung 3.2.4'!$U1110),'Modernisierung 3.2.4'!$N1110=Basisblatt!$A1138)=TRUE,"ja","nein"),"")</f>
        <v/>
      </c>
      <c r="Q1110" s="157"/>
      <c r="R1110" s="102" t="str">
        <f t="shared" si="17"/>
        <v>x2</v>
      </c>
      <c r="S1110" s="53"/>
      <c r="T1110" s="40"/>
      <c r="U1110" s="139" t="str">
        <f>IF(AND($R1110="x1",$K1110=Basisblatt!$A$85),VLOOKUP('EMob_Segmente 3.2.5_3.2.6'!$F1110,Basisblatt!$A$2:$B$5,2,FALSE),"")</f>
        <v/>
      </c>
    </row>
    <row r="1111" spans="1:21" ht="15.75" thickBot="1" x14ac:dyDescent="0.3">
      <c r="A1111" s="121" t="str">
        <f>IF($R1111="x2","",IF($R1111="x1",IF(OR($K1111=Basisblatt!$A$84,$P1111="ja"),"ja","nein"),"N/A"))</f>
        <v/>
      </c>
      <c r="B1111" s="40"/>
      <c r="C1111" s="84"/>
      <c r="D1111" s="85"/>
      <c r="E1111" s="85"/>
      <c r="F1111" s="85"/>
      <c r="G1111" s="85"/>
      <c r="H1111" s="85"/>
      <c r="I1111" s="92"/>
      <c r="J1111" s="40"/>
      <c r="K1111" s="49" t="s">
        <v>86</v>
      </c>
      <c r="L1111" s="81"/>
      <c r="M1111" s="81"/>
      <c r="N1111" s="83"/>
      <c r="O1111" s="40"/>
      <c r="P1111" s="106" t="str">
        <f>IF(AND($R1111="x1",$K1111=Basisblatt!$A$85),IF(OR($L1111=Basisblatt!$A$38,AND('Modernisierung 3.2.4'!$M1111&lt;&gt;"",'Modernisierung 3.2.4'!$M1111&lt;='Modernisierung 3.2.4'!$U1111),'Modernisierung 3.2.4'!$N1111=Basisblatt!$A1139)=TRUE,"ja","nein"),"")</f>
        <v/>
      </c>
      <c r="Q1111" s="157"/>
      <c r="R1111" s="102" t="str">
        <f t="shared" si="17"/>
        <v>x2</v>
      </c>
      <c r="S1111" s="53"/>
      <c r="T1111" s="40"/>
      <c r="U1111" s="139" t="str">
        <f>IF(AND($R1111="x1",$K1111=Basisblatt!$A$85),VLOOKUP('EMob_Segmente 3.2.5_3.2.6'!$F1111,Basisblatt!$A$2:$B$5,2,FALSE),"")</f>
        <v/>
      </c>
    </row>
    <row r="1112" spans="1:21" ht="15.75" thickBot="1" x14ac:dyDescent="0.3">
      <c r="A1112" s="121" t="str">
        <f>IF($R1112="x2","",IF($R1112="x1",IF(OR($K1112=Basisblatt!$A$84,$P1112="ja"),"ja","nein"),"N/A"))</f>
        <v/>
      </c>
      <c r="B1112" s="40"/>
      <c r="C1112" s="84"/>
      <c r="D1112" s="85"/>
      <c r="E1112" s="85"/>
      <c r="F1112" s="85"/>
      <c r="G1112" s="85"/>
      <c r="H1112" s="85"/>
      <c r="I1112" s="92"/>
      <c r="J1112" s="40"/>
      <c r="K1112" s="49" t="s">
        <v>86</v>
      </c>
      <c r="L1112" s="81"/>
      <c r="M1112" s="81"/>
      <c r="N1112" s="83"/>
      <c r="O1112" s="40"/>
      <c r="P1112" s="106" t="str">
        <f>IF(AND($R1112="x1",$K1112=Basisblatt!$A$85),IF(OR($L1112=Basisblatt!$A$38,AND('Modernisierung 3.2.4'!$M1112&lt;&gt;"",'Modernisierung 3.2.4'!$M1112&lt;='Modernisierung 3.2.4'!$U1112),'Modernisierung 3.2.4'!$N1112=Basisblatt!$A1140)=TRUE,"ja","nein"),"")</f>
        <v/>
      </c>
      <c r="Q1112" s="157"/>
      <c r="R1112" s="102" t="str">
        <f t="shared" si="17"/>
        <v>x2</v>
      </c>
      <c r="S1112" s="53"/>
      <c r="T1112" s="40"/>
      <c r="U1112" s="139" t="str">
        <f>IF(AND($R1112="x1",$K1112=Basisblatt!$A$85),VLOOKUP('EMob_Segmente 3.2.5_3.2.6'!$F1112,Basisblatt!$A$2:$B$5,2,FALSE),"")</f>
        <v/>
      </c>
    </row>
    <row r="1113" spans="1:21" ht="15.75" thickBot="1" x14ac:dyDescent="0.3">
      <c r="A1113" s="121" t="str">
        <f>IF($R1113="x2","",IF($R1113="x1",IF(OR($K1113=Basisblatt!$A$84,$P1113="ja"),"ja","nein"),"N/A"))</f>
        <v/>
      </c>
      <c r="B1113" s="40"/>
      <c r="C1113" s="84"/>
      <c r="D1113" s="85"/>
      <c r="E1113" s="85"/>
      <c r="F1113" s="85"/>
      <c r="G1113" s="85"/>
      <c r="H1113" s="85"/>
      <c r="I1113" s="92"/>
      <c r="J1113" s="40"/>
      <c r="K1113" s="49" t="s">
        <v>86</v>
      </c>
      <c r="L1113" s="81"/>
      <c r="M1113" s="81"/>
      <c r="N1113" s="83"/>
      <c r="O1113" s="40"/>
      <c r="P1113" s="106" t="str">
        <f>IF(AND($R1113="x1",$K1113=Basisblatt!$A$85),IF(OR($L1113=Basisblatt!$A$38,AND('Modernisierung 3.2.4'!$M1113&lt;&gt;"",'Modernisierung 3.2.4'!$M1113&lt;='Modernisierung 3.2.4'!$U1113),'Modernisierung 3.2.4'!$N1113=Basisblatt!$A1141)=TRUE,"ja","nein"),"")</f>
        <v/>
      </c>
      <c r="Q1113" s="157"/>
      <c r="R1113" s="102" t="str">
        <f t="shared" si="17"/>
        <v>x2</v>
      </c>
      <c r="S1113" s="53"/>
      <c r="T1113" s="40"/>
      <c r="U1113" s="139" t="str">
        <f>IF(AND($R1113="x1",$K1113=Basisblatt!$A$85),VLOOKUP('EMob_Segmente 3.2.5_3.2.6'!$F1113,Basisblatt!$A$2:$B$5,2,FALSE),"")</f>
        <v/>
      </c>
    </row>
    <row r="1114" spans="1:21" ht="15.75" thickBot="1" x14ac:dyDescent="0.3">
      <c r="A1114" s="121" t="str">
        <f>IF($R1114="x2","",IF($R1114="x1",IF(OR($K1114=Basisblatt!$A$84,$P1114="ja"),"ja","nein"),"N/A"))</f>
        <v/>
      </c>
      <c r="B1114" s="40"/>
      <c r="C1114" s="84"/>
      <c r="D1114" s="85"/>
      <c r="E1114" s="85"/>
      <c r="F1114" s="85"/>
      <c r="G1114" s="85"/>
      <c r="H1114" s="85"/>
      <c r="I1114" s="92"/>
      <c r="J1114" s="40"/>
      <c r="K1114" s="49" t="s">
        <v>86</v>
      </c>
      <c r="L1114" s="81"/>
      <c r="M1114" s="81"/>
      <c r="N1114" s="83"/>
      <c r="O1114" s="40"/>
      <c r="P1114" s="106" t="str">
        <f>IF(AND($R1114="x1",$K1114=Basisblatt!$A$85),IF(OR($L1114=Basisblatt!$A$38,AND('Modernisierung 3.2.4'!$M1114&lt;&gt;"",'Modernisierung 3.2.4'!$M1114&lt;='Modernisierung 3.2.4'!$U1114),'Modernisierung 3.2.4'!$N1114=Basisblatt!$A1142)=TRUE,"ja","nein"),"")</f>
        <v/>
      </c>
      <c r="Q1114" s="157"/>
      <c r="R1114" s="102" t="str">
        <f t="shared" si="17"/>
        <v>x2</v>
      </c>
      <c r="S1114" s="53"/>
      <c r="T1114" s="40"/>
      <c r="U1114" s="139" t="str">
        <f>IF(AND($R1114="x1",$K1114=Basisblatt!$A$85),VLOOKUP('EMob_Segmente 3.2.5_3.2.6'!$F1114,Basisblatt!$A$2:$B$5,2,FALSE),"")</f>
        <v/>
      </c>
    </row>
    <row r="1115" spans="1:21" ht="15.75" thickBot="1" x14ac:dyDescent="0.3">
      <c r="A1115" s="121" t="str">
        <f>IF($R1115="x2","",IF($R1115="x1",IF(OR($K1115=Basisblatt!$A$84,$P1115="ja"),"ja","nein"),"N/A"))</f>
        <v/>
      </c>
      <c r="B1115" s="40"/>
      <c r="C1115" s="84"/>
      <c r="D1115" s="85"/>
      <c r="E1115" s="85"/>
      <c r="F1115" s="85"/>
      <c r="G1115" s="85"/>
      <c r="H1115" s="85"/>
      <c r="I1115" s="92"/>
      <c r="J1115" s="40"/>
      <c r="K1115" s="49" t="s">
        <v>86</v>
      </c>
      <c r="L1115" s="81"/>
      <c r="M1115" s="81"/>
      <c r="N1115" s="83"/>
      <c r="O1115" s="40"/>
      <c r="P1115" s="106" t="str">
        <f>IF(AND($R1115="x1",$K1115=Basisblatt!$A$85),IF(OR($L1115=Basisblatt!$A$38,AND('Modernisierung 3.2.4'!$M1115&lt;&gt;"",'Modernisierung 3.2.4'!$M1115&lt;='Modernisierung 3.2.4'!$U1115),'Modernisierung 3.2.4'!$N1115=Basisblatt!$A1143)=TRUE,"ja","nein"),"")</f>
        <v/>
      </c>
      <c r="Q1115" s="157"/>
      <c r="R1115" s="102" t="str">
        <f t="shared" si="17"/>
        <v>x2</v>
      </c>
      <c r="S1115" s="53"/>
      <c r="T1115" s="40"/>
      <c r="U1115" s="139" t="str">
        <f>IF(AND($R1115="x1",$K1115=Basisblatt!$A$85),VLOOKUP('EMob_Segmente 3.2.5_3.2.6'!$F1115,Basisblatt!$A$2:$B$5,2,FALSE),"")</f>
        <v/>
      </c>
    </row>
    <row r="1116" spans="1:21" ht="15.75" thickBot="1" x14ac:dyDescent="0.3">
      <c r="A1116" s="121" t="str">
        <f>IF($R1116="x2","",IF($R1116="x1",IF(OR($K1116=Basisblatt!$A$84,$P1116="ja"),"ja","nein"),"N/A"))</f>
        <v/>
      </c>
      <c r="B1116" s="40"/>
      <c r="C1116" s="84"/>
      <c r="D1116" s="85"/>
      <c r="E1116" s="85"/>
      <c r="F1116" s="85"/>
      <c r="G1116" s="85"/>
      <c r="H1116" s="85"/>
      <c r="I1116" s="92"/>
      <c r="J1116" s="40"/>
      <c r="K1116" s="49" t="s">
        <v>86</v>
      </c>
      <c r="L1116" s="81"/>
      <c r="M1116" s="81"/>
      <c r="N1116" s="83"/>
      <c r="O1116" s="40"/>
      <c r="P1116" s="106" t="str">
        <f>IF(AND($R1116="x1",$K1116=Basisblatt!$A$85),IF(OR($L1116=Basisblatt!$A$38,AND('Modernisierung 3.2.4'!$M1116&lt;&gt;"",'Modernisierung 3.2.4'!$M1116&lt;='Modernisierung 3.2.4'!$U1116),'Modernisierung 3.2.4'!$N1116=Basisblatt!$A1144)=TRUE,"ja","nein"),"")</f>
        <v/>
      </c>
      <c r="Q1116" s="157"/>
      <c r="R1116" s="102" t="str">
        <f t="shared" si="17"/>
        <v>x2</v>
      </c>
      <c r="S1116" s="53"/>
      <c r="T1116" s="40"/>
      <c r="U1116" s="139" t="str">
        <f>IF(AND($R1116="x1",$K1116=Basisblatt!$A$85),VLOOKUP('EMob_Segmente 3.2.5_3.2.6'!$F1116,Basisblatt!$A$2:$B$5,2,FALSE),"")</f>
        <v/>
      </c>
    </row>
    <row r="1117" spans="1:21" ht="15.75" thickBot="1" x14ac:dyDescent="0.3">
      <c r="A1117" s="121" t="str">
        <f>IF($R1117="x2","",IF($R1117="x1",IF(OR($K1117=Basisblatt!$A$84,$P1117="ja"),"ja","nein"),"N/A"))</f>
        <v/>
      </c>
      <c r="B1117" s="40"/>
      <c r="C1117" s="84"/>
      <c r="D1117" s="85"/>
      <c r="E1117" s="85"/>
      <c r="F1117" s="85"/>
      <c r="G1117" s="85"/>
      <c r="H1117" s="85"/>
      <c r="I1117" s="92"/>
      <c r="J1117" s="40"/>
      <c r="K1117" s="49" t="s">
        <v>86</v>
      </c>
      <c r="L1117" s="81"/>
      <c r="M1117" s="81"/>
      <c r="N1117" s="83"/>
      <c r="O1117" s="40"/>
      <c r="P1117" s="106" t="str">
        <f>IF(AND($R1117="x1",$K1117=Basisblatt!$A$85),IF(OR($L1117=Basisblatt!$A$38,AND('Modernisierung 3.2.4'!$M1117&lt;&gt;"",'Modernisierung 3.2.4'!$M1117&lt;='Modernisierung 3.2.4'!$U1117),'Modernisierung 3.2.4'!$N1117=Basisblatt!$A1145)=TRUE,"ja","nein"),"")</f>
        <v/>
      </c>
      <c r="Q1117" s="157"/>
      <c r="R1117" s="102" t="str">
        <f t="shared" si="17"/>
        <v>x2</v>
      </c>
      <c r="S1117" s="53"/>
      <c r="T1117" s="40"/>
      <c r="U1117" s="139" t="str">
        <f>IF(AND($R1117="x1",$K1117=Basisblatt!$A$85),VLOOKUP('EMob_Segmente 3.2.5_3.2.6'!$F1117,Basisblatt!$A$2:$B$5,2,FALSE),"")</f>
        <v/>
      </c>
    </row>
    <row r="1118" spans="1:21" ht="15.75" thickBot="1" x14ac:dyDescent="0.3">
      <c r="A1118" s="121" t="str">
        <f>IF($R1118="x2","",IF($R1118="x1",IF(OR($K1118=Basisblatt!$A$84,$P1118="ja"),"ja","nein"),"N/A"))</f>
        <v/>
      </c>
      <c r="B1118" s="40"/>
      <c r="C1118" s="84"/>
      <c r="D1118" s="85"/>
      <c r="E1118" s="85"/>
      <c r="F1118" s="85"/>
      <c r="G1118" s="85"/>
      <c r="H1118" s="85"/>
      <c r="I1118" s="92"/>
      <c r="J1118" s="40"/>
      <c r="K1118" s="49" t="s">
        <v>86</v>
      </c>
      <c r="L1118" s="81"/>
      <c r="M1118" s="81"/>
      <c r="N1118" s="83"/>
      <c r="O1118" s="40"/>
      <c r="P1118" s="106" t="str">
        <f>IF(AND($R1118="x1",$K1118=Basisblatt!$A$85),IF(OR($L1118=Basisblatt!$A$38,AND('Modernisierung 3.2.4'!$M1118&lt;&gt;"",'Modernisierung 3.2.4'!$M1118&lt;='Modernisierung 3.2.4'!$U1118),'Modernisierung 3.2.4'!$N1118=Basisblatt!$A1146)=TRUE,"ja","nein"),"")</f>
        <v/>
      </c>
      <c r="Q1118" s="157"/>
      <c r="R1118" s="102" t="str">
        <f t="shared" si="17"/>
        <v>x2</v>
      </c>
      <c r="S1118" s="53"/>
      <c r="T1118" s="40"/>
      <c r="U1118" s="139" t="str">
        <f>IF(AND($R1118="x1",$K1118=Basisblatt!$A$85),VLOOKUP('EMob_Segmente 3.2.5_3.2.6'!$F1118,Basisblatt!$A$2:$B$5,2,FALSE),"")</f>
        <v/>
      </c>
    </row>
    <row r="1119" spans="1:21" ht="15.75" thickBot="1" x14ac:dyDescent="0.3">
      <c r="A1119" s="121" t="str">
        <f>IF($R1119="x2","",IF($R1119="x1",IF(OR($K1119=Basisblatt!$A$84,$P1119="ja"),"ja","nein"),"N/A"))</f>
        <v/>
      </c>
      <c r="B1119" s="40"/>
      <c r="C1119" s="84"/>
      <c r="D1119" s="85"/>
      <c r="E1119" s="85"/>
      <c r="F1119" s="85"/>
      <c r="G1119" s="85"/>
      <c r="H1119" s="85"/>
      <c r="I1119" s="92"/>
      <c r="J1119" s="40"/>
      <c r="K1119" s="49" t="s">
        <v>86</v>
      </c>
      <c r="L1119" s="81"/>
      <c r="M1119" s="81"/>
      <c r="N1119" s="83"/>
      <c r="O1119" s="40"/>
      <c r="P1119" s="106" t="str">
        <f>IF(AND($R1119="x1",$K1119=Basisblatt!$A$85),IF(OR($L1119=Basisblatt!$A$38,AND('Modernisierung 3.2.4'!$M1119&lt;&gt;"",'Modernisierung 3.2.4'!$M1119&lt;='Modernisierung 3.2.4'!$U1119),'Modernisierung 3.2.4'!$N1119=Basisblatt!$A1147)=TRUE,"ja","nein"),"")</f>
        <v/>
      </c>
      <c r="Q1119" s="157"/>
      <c r="R1119" s="102" t="str">
        <f t="shared" si="17"/>
        <v>x2</v>
      </c>
      <c r="S1119" s="53"/>
      <c r="T1119" s="40"/>
      <c r="U1119" s="139" t="str">
        <f>IF(AND($R1119="x1",$K1119=Basisblatt!$A$85),VLOOKUP('EMob_Segmente 3.2.5_3.2.6'!$F1119,Basisblatt!$A$2:$B$5,2,FALSE),"")</f>
        <v/>
      </c>
    </row>
    <row r="1120" spans="1:21" ht="15.75" thickBot="1" x14ac:dyDescent="0.3">
      <c r="A1120" s="121" t="str">
        <f>IF($R1120="x2","",IF($R1120="x1",IF(OR($K1120=Basisblatt!$A$84,$P1120="ja"),"ja","nein"),"N/A"))</f>
        <v/>
      </c>
      <c r="B1120" s="40"/>
      <c r="C1120" s="84"/>
      <c r="D1120" s="85"/>
      <c r="E1120" s="85"/>
      <c r="F1120" s="85"/>
      <c r="G1120" s="85"/>
      <c r="H1120" s="85"/>
      <c r="I1120" s="92"/>
      <c r="J1120" s="40"/>
      <c r="K1120" s="49" t="s">
        <v>86</v>
      </c>
      <c r="L1120" s="81"/>
      <c r="M1120" s="81"/>
      <c r="N1120" s="83"/>
      <c r="O1120" s="40"/>
      <c r="P1120" s="106" t="str">
        <f>IF(AND($R1120="x1",$K1120=Basisblatt!$A$85),IF(OR($L1120=Basisblatt!$A$38,AND('Modernisierung 3.2.4'!$M1120&lt;&gt;"",'Modernisierung 3.2.4'!$M1120&lt;='Modernisierung 3.2.4'!$U1120),'Modernisierung 3.2.4'!$N1120=Basisblatt!$A1148)=TRUE,"ja","nein"),"")</f>
        <v/>
      </c>
      <c r="Q1120" s="157"/>
      <c r="R1120" s="102" t="str">
        <f t="shared" si="17"/>
        <v>x2</v>
      </c>
      <c r="S1120" s="53"/>
      <c r="T1120" s="40"/>
      <c r="U1120" s="139" t="str">
        <f>IF(AND($R1120="x1",$K1120=Basisblatt!$A$85),VLOOKUP('EMob_Segmente 3.2.5_3.2.6'!$F1120,Basisblatt!$A$2:$B$5,2,FALSE),"")</f>
        <v/>
      </c>
    </row>
    <row r="1121" spans="1:21" ht="15.75" thickBot="1" x14ac:dyDescent="0.3">
      <c r="A1121" s="121" t="str">
        <f>IF($R1121="x2","",IF($R1121="x1",IF(OR($K1121=Basisblatt!$A$84,$P1121="ja"),"ja","nein"),"N/A"))</f>
        <v/>
      </c>
      <c r="B1121" s="40"/>
      <c r="C1121" s="84"/>
      <c r="D1121" s="85"/>
      <c r="E1121" s="85"/>
      <c r="F1121" s="85"/>
      <c r="G1121" s="85"/>
      <c r="H1121" s="85"/>
      <c r="I1121" s="92"/>
      <c r="J1121" s="40"/>
      <c r="K1121" s="49" t="s">
        <v>86</v>
      </c>
      <c r="L1121" s="81"/>
      <c r="M1121" s="81"/>
      <c r="N1121" s="83"/>
      <c r="O1121" s="40"/>
      <c r="P1121" s="106" t="str">
        <f>IF(AND($R1121="x1",$K1121=Basisblatt!$A$85),IF(OR($L1121=Basisblatt!$A$38,AND('Modernisierung 3.2.4'!$M1121&lt;&gt;"",'Modernisierung 3.2.4'!$M1121&lt;='Modernisierung 3.2.4'!$U1121),'Modernisierung 3.2.4'!$N1121=Basisblatt!$A1149)=TRUE,"ja","nein"),"")</f>
        <v/>
      </c>
      <c r="Q1121" s="157"/>
      <c r="R1121" s="102" t="str">
        <f t="shared" si="17"/>
        <v>x2</v>
      </c>
      <c r="S1121" s="53"/>
      <c r="T1121" s="40"/>
      <c r="U1121" s="139" t="str">
        <f>IF(AND($R1121="x1",$K1121=Basisblatt!$A$85),VLOOKUP('EMob_Segmente 3.2.5_3.2.6'!$F1121,Basisblatt!$A$2:$B$5,2,FALSE),"")</f>
        <v/>
      </c>
    </row>
    <row r="1122" spans="1:21" ht="15.75" thickBot="1" x14ac:dyDescent="0.3">
      <c r="A1122" s="121" t="str">
        <f>IF($R1122="x2","",IF($R1122="x1",IF(OR($K1122=Basisblatt!$A$84,$P1122="ja"),"ja","nein"),"N/A"))</f>
        <v/>
      </c>
      <c r="B1122" s="40"/>
      <c r="C1122" s="84"/>
      <c r="D1122" s="85"/>
      <c r="E1122" s="85"/>
      <c r="F1122" s="85"/>
      <c r="G1122" s="85"/>
      <c r="H1122" s="85"/>
      <c r="I1122" s="92"/>
      <c r="J1122" s="40"/>
      <c r="K1122" s="49" t="s">
        <v>86</v>
      </c>
      <c r="L1122" s="81"/>
      <c r="M1122" s="81"/>
      <c r="N1122" s="83"/>
      <c r="O1122" s="40"/>
      <c r="P1122" s="106" t="str">
        <f>IF(AND($R1122="x1",$K1122=Basisblatt!$A$85),IF(OR($L1122=Basisblatt!$A$38,AND('Modernisierung 3.2.4'!$M1122&lt;&gt;"",'Modernisierung 3.2.4'!$M1122&lt;='Modernisierung 3.2.4'!$U1122),'Modernisierung 3.2.4'!$N1122=Basisblatt!$A1150)=TRUE,"ja","nein"),"")</f>
        <v/>
      </c>
      <c r="Q1122" s="157"/>
      <c r="R1122" s="102" t="str">
        <f t="shared" si="17"/>
        <v>x2</v>
      </c>
      <c r="S1122" s="53"/>
      <c r="T1122" s="40"/>
      <c r="U1122" s="139" t="str">
        <f>IF(AND($R1122="x1",$K1122=Basisblatt!$A$85),VLOOKUP('EMob_Segmente 3.2.5_3.2.6'!$F1122,Basisblatt!$A$2:$B$5,2,FALSE),"")</f>
        <v/>
      </c>
    </row>
    <row r="1123" spans="1:21" ht="15.75" thickBot="1" x14ac:dyDescent="0.3">
      <c r="A1123" s="121" t="str">
        <f>IF($R1123="x2","",IF($R1123="x1",IF(OR($K1123=Basisblatt!$A$84,$P1123="ja"),"ja","nein"),"N/A"))</f>
        <v/>
      </c>
      <c r="B1123" s="40"/>
      <c r="C1123" s="84"/>
      <c r="D1123" s="85"/>
      <c r="E1123" s="85"/>
      <c r="F1123" s="85"/>
      <c r="G1123" s="85"/>
      <c r="H1123" s="85"/>
      <c r="I1123" s="92"/>
      <c r="J1123" s="40"/>
      <c r="K1123" s="49" t="s">
        <v>86</v>
      </c>
      <c r="L1123" s="81"/>
      <c r="M1123" s="81"/>
      <c r="N1123" s="83"/>
      <c r="O1123" s="40"/>
      <c r="P1123" s="106" t="str">
        <f>IF(AND($R1123="x1",$K1123=Basisblatt!$A$85),IF(OR($L1123=Basisblatt!$A$38,AND('Modernisierung 3.2.4'!$M1123&lt;&gt;"",'Modernisierung 3.2.4'!$M1123&lt;='Modernisierung 3.2.4'!$U1123),'Modernisierung 3.2.4'!$N1123=Basisblatt!$A1151)=TRUE,"ja","nein"),"")</f>
        <v/>
      </c>
      <c r="Q1123" s="157"/>
      <c r="R1123" s="102" t="str">
        <f t="shared" si="17"/>
        <v>x2</v>
      </c>
      <c r="S1123" s="53"/>
      <c r="T1123" s="40"/>
      <c r="U1123" s="139" t="str">
        <f>IF(AND($R1123="x1",$K1123=Basisblatt!$A$85),VLOOKUP('EMob_Segmente 3.2.5_3.2.6'!$F1123,Basisblatt!$A$2:$B$5,2,FALSE),"")</f>
        <v/>
      </c>
    </row>
    <row r="1124" spans="1:21" ht="15.75" thickBot="1" x14ac:dyDescent="0.3">
      <c r="A1124" s="121" t="str">
        <f>IF($R1124="x2","",IF($R1124="x1",IF(OR($K1124=Basisblatt!$A$84,$P1124="ja"),"ja","nein"),"N/A"))</f>
        <v/>
      </c>
      <c r="B1124" s="40"/>
      <c r="C1124" s="84"/>
      <c r="D1124" s="85"/>
      <c r="E1124" s="85"/>
      <c r="F1124" s="85"/>
      <c r="G1124" s="85"/>
      <c r="H1124" s="85"/>
      <c r="I1124" s="92"/>
      <c r="J1124" s="40"/>
      <c r="K1124" s="49" t="s">
        <v>86</v>
      </c>
      <c r="L1124" s="81"/>
      <c r="M1124" s="81"/>
      <c r="N1124" s="83"/>
      <c r="O1124" s="40"/>
      <c r="P1124" s="106" t="str">
        <f>IF(AND($R1124="x1",$K1124=Basisblatt!$A$85),IF(OR($L1124=Basisblatt!$A$38,AND('Modernisierung 3.2.4'!$M1124&lt;&gt;"",'Modernisierung 3.2.4'!$M1124&lt;='Modernisierung 3.2.4'!$U1124),'Modernisierung 3.2.4'!$N1124=Basisblatt!$A1152)=TRUE,"ja","nein"),"")</f>
        <v/>
      </c>
      <c r="Q1124" s="157"/>
      <c r="R1124" s="102" t="str">
        <f t="shared" si="17"/>
        <v>x2</v>
      </c>
      <c r="S1124" s="53"/>
      <c r="T1124" s="40"/>
      <c r="U1124" s="139" t="str">
        <f>IF(AND($R1124="x1",$K1124=Basisblatt!$A$85),VLOOKUP('EMob_Segmente 3.2.5_3.2.6'!$F1124,Basisblatt!$A$2:$B$5,2,FALSE),"")</f>
        <v/>
      </c>
    </row>
    <row r="1125" spans="1:21" ht="15.75" thickBot="1" x14ac:dyDescent="0.3">
      <c r="A1125" s="121" t="str">
        <f>IF($R1125="x2","",IF($R1125="x1",IF(OR($K1125=Basisblatt!$A$84,$P1125="ja"),"ja","nein"),"N/A"))</f>
        <v/>
      </c>
      <c r="B1125" s="40"/>
      <c r="C1125" s="84"/>
      <c r="D1125" s="85"/>
      <c r="E1125" s="85"/>
      <c r="F1125" s="85"/>
      <c r="G1125" s="85"/>
      <c r="H1125" s="85"/>
      <c r="I1125" s="92"/>
      <c r="J1125" s="40"/>
      <c r="K1125" s="49" t="s">
        <v>86</v>
      </c>
      <c r="L1125" s="81"/>
      <c r="M1125" s="81"/>
      <c r="N1125" s="83"/>
      <c r="O1125" s="40"/>
      <c r="P1125" s="106" t="str">
        <f>IF(AND($R1125="x1",$K1125=Basisblatt!$A$85),IF(OR($L1125=Basisblatt!$A$38,AND('Modernisierung 3.2.4'!$M1125&lt;&gt;"",'Modernisierung 3.2.4'!$M1125&lt;='Modernisierung 3.2.4'!$U1125),'Modernisierung 3.2.4'!$N1125=Basisblatt!$A1153)=TRUE,"ja","nein"),"")</f>
        <v/>
      </c>
      <c r="Q1125" s="157"/>
      <c r="R1125" s="102" t="str">
        <f t="shared" si="17"/>
        <v>x2</v>
      </c>
      <c r="S1125" s="53"/>
      <c r="T1125" s="40"/>
      <c r="U1125" s="139" t="str">
        <f>IF(AND($R1125="x1",$K1125=Basisblatt!$A$85),VLOOKUP('EMob_Segmente 3.2.5_3.2.6'!$F1125,Basisblatt!$A$2:$B$5,2,FALSE),"")</f>
        <v/>
      </c>
    </row>
    <row r="1126" spans="1:21" ht="15.75" thickBot="1" x14ac:dyDescent="0.3">
      <c r="A1126" s="121" t="str">
        <f>IF($R1126="x2","",IF($R1126="x1",IF(OR($K1126=Basisblatt!$A$84,$P1126="ja"),"ja","nein"),"N/A"))</f>
        <v/>
      </c>
      <c r="B1126" s="40"/>
      <c r="C1126" s="84"/>
      <c r="D1126" s="85"/>
      <c r="E1126" s="85"/>
      <c r="F1126" s="85"/>
      <c r="G1126" s="85"/>
      <c r="H1126" s="85"/>
      <c r="I1126" s="92"/>
      <c r="J1126" s="40"/>
      <c r="K1126" s="49" t="s">
        <v>86</v>
      </c>
      <c r="L1126" s="81"/>
      <c r="M1126" s="81"/>
      <c r="N1126" s="83"/>
      <c r="O1126" s="40"/>
      <c r="P1126" s="106" t="str">
        <f>IF(AND($R1126="x1",$K1126=Basisblatt!$A$85),IF(OR($L1126=Basisblatt!$A$38,AND('Modernisierung 3.2.4'!$M1126&lt;&gt;"",'Modernisierung 3.2.4'!$M1126&lt;='Modernisierung 3.2.4'!$U1126),'Modernisierung 3.2.4'!$N1126=Basisblatt!$A1154)=TRUE,"ja","nein"),"")</f>
        <v/>
      </c>
      <c r="Q1126" s="157"/>
      <c r="R1126" s="102" t="str">
        <f t="shared" si="17"/>
        <v>x2</v>
      </c>
      <c r="S1126" s="53"/>
      <c r="T1126" s="40"/>
      <c r="U1126" s="139" t="str">
        <f>IF(AND($R1126="x1",$K1126=Basisblatt!$A$85),VLOOKUP('EMob_Segmente 3.2.5_3.2.6'!$F1126,Basisblatt!$A$2:$B$5,2,FALSE),"")</f>
        <v/>
      </c>
    </row>
    <row r="1127" spans="1:21" ht="15.75" thickBot="1" x14ac:dyDescent="0.3">
      <c r="A1127" s="121" t="str">
        <f>IF($R1127="x2","",IF($R1127="x1",IF(OR($K1127=Basisblatt!$A$84,$P1127="ja"),"ja","nein"),"N/A"))</f>
        <v/>
      </c>
      <c r="B1127" s="40"/>
      <c r="C1127" s="84"/>
      <c r="D1127" s="85"/>
      <c r="E1127" s="85"/>
      <c r="F1127" s="85"/>
      <c r="G1127" s="85"/>
      <c r="H1127" s="85"/>
      <c r="I1127" s="92"/>
      <c r="J1127" s="40"/>
      <c r="K1127" s="49" t="s">
        <v>86</v>
      </c>
      <c r="L1127" s="81"/>
      <c r="M1127" s="81"/>
      <c r="N1127" s="83"/>
      <c r="O1127" s="40"/>
      <c r="P1127" s="106" t="str">
        <f>IF(AND($R1127="x1",$K1127=Basisblatt!$A$85),IF(OR($L1127=Basisblatt!$A$38,AND('Modernisierung 3.2.4'!$M1127&lt;&gt;"",'Modernisierung 3.2.4'!$M1127&lt;='Modernisierung 3.2.4'!$U1127),'Modernisierung 3.2.4'!$N1127=Basisblatt!$A1155)=TRUE,"ja","nein"),"")</f>
        <v/>
      </c>
      <c r="Q1127" s="157"/>
      <c r="R1127" s="102" t="str">
        <f t="shared" si="17"/>
        <v>x2</v>
      </c>
      <c r="S1127" s="53"/>
      <c r="T1127" s="40"/>
      <c r="U1127" s="139" t="str">
        <f>IF(AND($R1127="x1",$K1127=Basisblatt!$A$85),VLOOKUP('EMob_Segmente 3.2.5_3.2.6'!$F1127,Basisblatt!$A$2:$B$5,2,FALSE),"")</f>
        <v/>
      </c>
    </row>
    <row r="1128" spans="1:21" ht="15.75" thickBot="1" x14ac:dyDescent="0.3">
      <c r="A1128" s="121" t="str">
        <f>IF($R1128="x2","",IF($R1128="x1",IF(OR($K1128=Basisblatt!$A$84,$P1128="ja"),"ja","nein"),"N/A"))</f>
        <v/>
      </c>
      <c r="B1128" s="40"/>
      <c r="C1128" s="84"/>
      <c r="D1128" s="85"/>
      <c r="E1128" s="85"/>
      <c r="F1128" s="85"/>
      <c r="G1128" s="85"/>
      <c r="H1128" s="85"/>
      <c r="I1128" s="92"/>
      <c r="J1128" s="40"/>
      <c r="K1128" s="49" t="s">
        <v>86</v>
      </c>
      <c r="L1128" s="81"/>
      <c r="M1128" s="81"/>
      <c r="N1128" s="83"/>
      <c r="O1128" s="40"/>
      <c r="P1128" s="106" t="str">
        <f>IF(AND($R1128="x1",$K1128=Basisblatt!$A$85),IF(OR($L1128=Basisblatt!$A$38,AND('Modernisierung 3.2.4'!$M1128&lt;&gt;"",'Modernisierung 3.2.4'!$M1128&lt;='Modernisierung 3.2.4'!$U1128),'Modernisierung 3.2.4'!$N1128=Basisblatt!$A1156)=TRUE,"ja","nein"),"")</f>
        <v/>
      </c>
      <c r="Q1128" s="157"/>
      <c r="R1128" s="102" t="str">
        <f t="shared" si="17"/>
        <v>x2</v>
      </c>
      <c r="S1128" s="53"/>
      <c r="T1128" s="40"/>
      <c r="U1128" s="139" t="str">
        <f>IF(AND($R1128="x1",$K1128=Basisblatt!$A$85),VLOOKUP('EMob_Segmente 3.2.5_3.2.6'!$F1128,Basisblatt!$A$2:$B$5,2,FALSE),"")</f>
        <v/>
      </c>
    </row>
    <row r="1129" spans="1:21" ht="15.75" thickBot="1" x14ac:dyDescent="0.3">
      <c r="A1129" s="121" t="str">
        <f>IF($R1129="x2","",IF($R1129="x1",IF(OR($K1129=Basisblatt!$A$84,$P1129="ja"),"ja","nein"),"N/A"))</f>
        <v/>
      </c>
      <c r="B1129" s="40"/>
      <c r="C1129" s="84"/>
      <c r="D1129" s="85"/>
      <c r="E1129" s="85"/>
      <c r="F1129" s="85"/>
      <c r="G1129" s="85"/>
      <c r="H1129" s="85"/>
      <c r="I1129" s="92"/>
      <c r="J1129" s="40"/>
      <c r="K1129" s="49" t="s">
        <v>86</v>
      </c>
      <c r="L1129" s="81"/>
      <c r="M1129" s="81"/>
      <c r="N1129" s="83"/>
      <c r="O1129" s="40"/>
      <c r="P1129" s="106" t="str">
        <f>IF(AND($R1129="x1",$K1129=Basisblatt!$A$85),IF(OR($L1129=Basisblatt!$A$38,AND('Modernisierung 3.2.4'!$M1129&lt;&gt;"",'Modernisierung 3.2.4'!$M1129&lt;='Modernisierung 3.2.4'!$U1129),'Modernisierung 3.2.4'!$N1129=Basisblatt!$A1157)=TRUE,"ja","nein"),"")</f>
        <v/>
      </c>
      <c r="Q1129" s="157"/>
      <c r="R1129" s="102" t="str">
        <f t="shared" si="17"/>
        <v>x2</v>
      </c>
      <c r="S1129" s="53"/>
      <c r="T1129" s="40"/>
      <c r="U1129" s="139" t="str">
        <f>IF(AND($R1129="x1",$K1129=Basisblatt!$A$85),VLOOKUP('EMob_Segmente 3.2.5_3.2.6'!$F1129,Basisblatt!$A$2:$B$5,2,FALSE),"")</f>
        <v/>
      </c>
    </row>
    <row r="1130" spans="1:21" ht="15.75" thickBot="1" x14ac:dyDescent="0.3">
      <c r="A1130" s="121" t="str">
        <f>IF($R1130="x2","",IF($R1130="x1",IF(OR($K1130=Basisblatt!$A$84,$P1130="ja"),"ja","nein"),"N/A"))</f>
        <v/>
      </c>
      <c r="B1130" s="40"/>
      <c r="C1130" s="84"/>
      <c r="D1130" s="85"/>
      <c r="E1130" s="85"/>
      <c r="F1130" s="85"/>
      <c r="G1130" s="85"/>
      <c r="H1130" s="85"/>
      <c r="I1130" s="92"/>
      <c r="J1130" s="40"/>
      <c r="K1130" s="49" t="s">
        <v>86</v>
      </c>
      <c r="L1130" s="81"/>
      <c r="M1130" s="81"/>
      <c r="N1130" s="83"/>
      <c r="O1130" s="40"/>
      <c r="P1130" s="106" t="str">
        <f>IF(AND($R1130="x1",$K1130=Basisblatt!$A$85),IF(OR($L1130=Basisblatt!$A$38,AND('Modernisierung 3.2.4'!$M1130&lt;&gt;"",'Modernisierung 3.2.4'!$M1130&lt;='Modernisierung 3.2.4'!$U1130),'Modernisierung 3.2.4'!$N1130=Basisblatt!$A1158)=TRUE,"ja","nein"),"")</f>
        <v/>
      </c>
      <c r="Q1130" s="157"/>
      <c r="R1130" s="102" t="str">
        <f t="shared" si="17"/>
        <v>x2</v>
      </c>
      <c r="S1130" s="53"/>
      <c r="T1130" s="40"/>
      <c r="U1130" s="139" t="str">
        <f>IF(AND($R1130="x1",$K1130=Basisblatt!$A$85),VLOOKUP('EMob_Segmente 3.2.5_3.2.6'!$F1130,Basisblatt!$A$2:$B$5,2,FALSE),"")</f>
        <v/>
      </c>
    </row>
    <row r="1131" spans="1:21" ht="15.75" thickBot="1" x14ac:dyDescent="0.3">
      <c r="A1131" s="121" t="str">
        <f>IF($R1131="x2","",IF($R1131="x1",IF(OR($K1131=Basisblatt!$A$84,$P1131="ja"),"ja","nein"),"N/A"))</f>
        <v/>
      </c>
      <c r="B1131" s="40"/>
      <c r="C1131" s="84"/>
      <c r="D1131" s="85"/>
      <c r="E1131" s="85"/>
      <c r="F1131" s="85"/>
      <c r="G1131" s="85"/>
      <c r="H1131" s="85"/>
      <c r="I1131" s="92"/>
      <c r="J1131" s="40"/>
      <c r="K1131" s="49" t="s">
        <v>86</v>
      </c>
      <c r="L1131" s="81"/>
      <c r="M1131" s="81"/>
      <c r="N1131" s="83"/>
      <c r="O1131" s="40"/>
      <c r="P1131" s="106" t="str">
        <f>IF(AND($R1131="x1",$K1131=Basisblatt!$A$85),IF(OR($L1131=Basisblatt!$A$38,AND('Modernisierung 3.2.4'!$M1131&lt;&gt;"",'Modernisierung 3.2.4'!$M1131&lt;='Modernisierung 3.2.4'!$U1131),'Modernisierung 3.2.4'!$N1131=Basisblatt!$A1159)=TRUE,"ja","nein"),"")</f>
        <v/>
      </c>
      <c r="Q1131" s="157"/>
      <c r="R1131" s="102" t="str">
        <f t="shared" si="17"/>
        <v>x2</v>
      </c>
      <c r="S1131" s="53"/>
      <c r="T1131" s="40"/>
      <c r="U1131" s="139" t="str">
        <f>IF(AND($R1131="x1",$K1131=Basisblatt!$A$85),VLOOKUP('EMob_Segmente 3.2.5_3.2.6'!$F1131,Basisblatt!$A$2:$B$5,2,FALSE),"")</f>
        <v/>
      </c>
    </row>
    <row r="1132" spans="1:21" ht="15.75" thickBot="1" x14ac:dyDescent="0.3">
      <c r="A1132" s="121" t="str">
        <f>IF($R1132="x2","",IF($R1132="x1",IF(OR($K1132=Basisblatt!$A$84,$P1132="ja"),"ja","nein"),"N/A"))</f>
        <v/>
      </c>
      <c r="B1132" s="40"/>
      <c r="C1132" s="84"/>
      <c r="D1132" s="85"/>
      <c r="E1132" s="85"/>
      <c r="F1132" s="85"/>
      <c r="G1132" s="85"/>
      <c r="H1132" s="85"/>
      <c r="I1132" s="92"/>
      <c r="J1132" s="40"/>
      <c r="K1132" s="49" t="s">
        <v>86</v>
      </c>
      <c r="L1132" s="81"/>
      <c r="M1132" s="81"/>
      <c r="N1132" s="83"/>
      <c r="O1132" s="40"/>
      <c r="P1132" s="106" t="str">
        <f>IF(AND($R1132="x1",$K1132=Basisblatt!$A$85),IF(OR($L1132=Basisblatt!$A$38,AND('Modernisierung 3.2.4'!$M1132&lt;&gt;"",'Modernisierung 3.2.4'!$M1132&lt;='Modernisierung 3.2.4'!$U1132),'Modernisierung 3.2.4'!$N1132=Basisblatt!$A1160)=TRUE,"ja","nein"),"")</f>
        <v/>
      </c>
      <c r="Q1132" s="157"/>
      <c r="R1132" s="102" t="str">
        <f t="shared" si="17"/>
        <v>x2</v>
      </c>
      <c r="S1132" s="53"/>
      <c r="T1132" s="40"/>
      <c r="U1132" s="139" t="str">
        <f>IF(AND($R1132="x1",$K1132=Basisblatt!$A$85),VLOOKUP('EMob_Segmente 3.2.5_3.2.6'!$F1132,Basisblatt!$A$2:$B$5,2,FALSE),"")</f>
        <v/>
      </c>
    </row>
    <row r="1133" spans="1:21" ht="15.75" thickBot="1" x14ac:dyDescent="0.3">
      <c r="A1133" s="121" t="str">
        <f>IF($R1133="x2","",IF($R1133="x1",IF(OR($K1133=Basisblatt!$A$84,$P1133="ja"),"ja","nein"),"N/A"))</f>
        <v/>
      </c>
      <c r="B1133" s="40"/>
      <c r="C1133" s="84"/>
      <c r="D1133" s="85"/>
      <c r="E1133" s="85"/>
      <c r="F1133" s="85"/>
      <c r="G1133" s="85"/>
      <c r="H1133" s="85"/>
      <c r="I1133" s="92"/>
      <c r="J1133" s="40"/>
      <c r="K1133" s="49" t="s">
        <v>86</v>
      </c>
      <c r="L1133" s="81"/>
      <c r="M1133" s="81"/>
      <c r="N1133" s="83"/>
      <c r="O1133" s="40"/>
      <c r="P1133" s="106" t="str">
        <f>IF(AND($R1133="x1",$K1133=Basisblatt!$A$85),IF(OR($L1133=Basisblatt!$A$38,AND('Modernisierung 3.2.4'!$M1133&lt;&gt;"",'Modernisierung 3.2.4'!$M1133&lt;='Modernisierung 3.2.4'!$U1133),'Modernisierung 3.2.4'!$N1133=Basisblatt!$A1161)=TRUE,"ja","nein"),"")</f>
        <v/>
      </c>
      <c r="Q1133" s="157"/>
      <c r="R1133" s="102" t="str">
        <f t="shared" si="17"/>
        <v>x2</v>
      </c>
      <c r="S1133" s="53"/>
      <c r="T1133" s="40"/>
      <c r="U1133" s="139" t="str">
        <f>IF(AND($R1133="x1",$K1133=Basisblatt!$A$85),VLOOKUP('EMob_Segmente 3.2.5_3.2.6'!$F1133,Basisblatt!$A$2:$B$5,2,FALSE),"")</f>
        <v/>
      </c>
    </row>
    <row r="1134" spans="1:21" ht="15.75" thickBot="1" x14ac:dyDescent="0.3">
      <c r="A1134" s="121" t="str">
        <f>IF($R1134="x2","",IF($R1134="x1",IF(OR($K1134=Basisblatt!$A$84,$P1134="ja"),"ja","nein"),"N/A"))</f>
        <v/>
      </c>
      <c r="B1134" s="40"/>
      <c r="C1134" s="84"/>
      <c r="D1134" s="85"/>
      <c r="E1134" s="85"/>
      <c r="F1134" s="85"/>
      <c r="G1134" s="85"/>
      <c r="H1134" s="85"/>
      <c r="I1134" s="92"/>
      <c r="J1134" s="40"/>
      <c r="K1134" s="49" t="s">
        <v>86</v>
      </c>
      <c r="L1134" s="81"/>
      <c r="M1134" s="81"/>
      <c r="N1134" s="83"/>
      <c r="O1134" s="40"/>
      <c r="P1134" s="106" t="str">
        <f>IF(AND($R1134="x1",$K1134=Basisblatt!$A$85),IF(OR($L1134=Basisblatt!$A$38,AND('Modernisierung 3.2.4'!$M1134&lt;&gt;"",'Modernisierung 3.2.4'!$M1134&lt;='Modernisierung 3.2.4'!$U1134),'Modernisierung 3.2.4'!$N1134=Basisblatt!$A1162)=TRUE,"ja","nein"),"")</f>
        <v/>
      </c>
      <c r="Q1134" s="157"/>
      <c r="R1134" s="102" t="str">
        <f t="shared" si="17"/>
        <v>x2</v>
      </c>
      <c r="S1134" s="53"/>
      <c r="T1134" s="40"/>
      <c r="U1134" s="139" t="str">
        <f>IF(AND($R1134="x1",$K1134=Basisblatt!$A$85),VLOOKUP('EMob_Segmente 3.2.5_3.2.6'!$F1134,Basisblatt!$A$2:$B$5,2,FALSE),"")</f>
        <v/>
      </c>
    </row>
    <row r="1135" spans="1:21" ht="15.75" thickBot="1" x14ac:dyDescent="0.3">
      <c r="A1135" s="121" t="str">
        <f>IF($R1135="x2","",IF($R1135="x1",IF(OR($K1135=Basisblatt!$A$84,$P1135="ja"),"ja","nein"),"N/A"))</f>
        <v/>
      </c>
      <c r="B1135" s="40"/>
      <c r="C1135" s="84"/>
      <c r="D1135" s="85"/>
      <c r="E1135" s="85"/>
      <c r="F1135" s="85"/>
      <c r="G1135" s="85"/>
      <c r="H1135" s="85"/>
      <c r="I1135" s="92"/>
      <c r="J1135" s="40"/>
      <c r="K1135" s="49" t="s">
        <v>86</v>
      </c>
      <c r="L1135" s="81"/>
      <c r="M1135" s="81"/>
      <c r="N1135" s="83"/>
      <c r="O1135" s="40"/>
      <c r="P1135" s="106" t="str">
        <f>IF(AND($R1135="x1",$K1135=Basisblatt!$A$85),IF(OR($L1135=Basisblatt!$A$38,AND('Modernisierung 3.2.4'!$M1135&lt;&gt;"",'Modernisierung 3.2.4'!$M1135&lt;='Modernisierung 3.2.4'!$U1135),'Modernisierung 3.2.4'!$N1135=Basisblatt!$A1163)=TRUE,"ja","nein"),"")</f>
        <v/>
      </c>
      <c r="Q1135" s="157"/>
      <c r="R1135" s="102" t="str">
        <f t="shared" si="17"/>
        <v>x2</v>
      </c>
      <c r="S1135" s="53"/>
      <c r="T1135" s="40"/>
      <c r="U1135" s="139" t="str">
        <f>IF(AND($R1135="x1",$K1135=Basisblatt!$A$85),VLOOKUP('EMob_Segmente 3.2.5_3.2.6'!$F1135,Basisblatt!$A$2:$B$5,2,FALSE),"")</f>
        <v/>
      </c>
    </row>
    <row r="1136" spans="1:21" ht="15.75" thickBot="1" x14ac:dyDescent="0.3">
      <c r="A1136" s="121" t="str">
        <f>IF($R1136="x2","",IF($R1136="x1",IF(OR($K1136=Basisblatt!$A$84,$P1136="ja"),"ja","nein"),"N/A"))</f>
        <v/>
      </c>
      <c r="B1136" s="40"/>
      <c r="C1136" s="84"/>
      <c r="D1136" s="85"/>
      <c r="E1136" s="85"/>
      <c r="F1136" s="85"/>
      <c r="G1136" s="85"/>
      <c r="H1136" s="85"/>
      <c r="I1136" s="92"/>
      <c r="J1136" s="40"/>
      <c r="K1136" s="49" t="s">
        <v>86</v>
      </c>
      <c r="L1136" s="81"/>
      <c r="M1136" s="81"/>
      <c r="N1136" s="83"/>
      <c r="O1136" s="40"/>
      <c r="P1136" s="106" t="str">
        <f>IF(AND($R1136="x1",$K1136=Basisblatt!$A$85),IF(OR($L1136=Basisblatt!$A$38,AND('Modernisierung 3.2.4'!$M1136&lt;&gt;"",'Modernisierung 3.2.4'!$M1136&lt;='Modernisierung 3.2.4'!$U1136),'Modernisierung 3.2.4'!$N1136=Basisblatt!$A1164)=TRUE,"ja","nein"),"")</f>
        <v/>
      </c>
      <c r="Q1136" s="157"/>
      <c r="R1136" s="102" t="str">
        <f t="shared" si="17"/>
        <v>x2</v>
      </c>
      <c r="S1136" s="53"/>
      <c r="T1136" s="40"/>
      <c r="U1136" s="139" t="str">
        <f>IF(AND($R1136="x1",$K1136=Basisblatt!$A$85),VLOOKUP('EMob_Segmente 3.2.5_3.2.6'!$F1136,Basisblatt!$A$2:$B$5,2,FALSE),"")</f>
        <v/>
      </c>
    </row>
    <row r="1137" spans="1:21" ht="15.75" thickBot="1" x14ac:dyDescent="0.3">
      <c r="A1137" s="121" t="str">
        <f>IF($R1137="x2","",IF($R1137="x1",IF(OR($K1137=Basisblatt!$A$84,$P1137="ja"),"ja","nein"),"N/A"))</f>
        <v/>
      </c>
      <c r="B1137" s="40"/>
      <c r="C1137" s="84"/>
      <c r="D1137" s="85"/>
      <c r="E1137" s="85"/>
      <c r="F1137" s="85"/>
      <c r="G1137" s="85"/>
      <c r="H1137" s="85"/>
      <c r="I1137" s="92"/>
      <c r="J1137" s="40"/>
      <c r="K1137" s="49" t="s">
        <v>86</v>
      </c>
      <c r="L1137" s="81"/>
      <c r="M1137" s="81"/>
      <c r="N1137" s="83"/>
      <c r="O1137" s="40"/>
      <c r="P1137" s="106" t="str">
        <f>IF(AND($R1137="x1",$K1137=Basisblatt!$A$85),IF(OR($L1137=Basisblatt!$A$38,AND('Modernisierung 3.2.4'!$M1137&lt;&gt;"",'Modernisierung 3.2.4'!$M1137&lt;='Modernisierung 3.2.4'!$U1137),'Modernisierung 3.2.4'!$N1137=Basisblatt!$A1165)=TRUE,"ja","nein"),"")</f>
        <v/>
      </c>
      <c r="Q1137" s="157"/>
      <c r="R1137" s="102" t="str">
        <f t="shared" si="17"/>
        <v>x2</v>
      </c>
      <c r="S1137" s="53"/>
      <c r="T1137" s="40"/>
      <c r="U1137" s="139" t="str">
        <f>IF(AND($R1137="x1",$K1137=Basisblatt!$A$85),VLOOKUP('EMob_Segmente 3.2.5_3.2.6'!$F1137,Basisblatt!$A$2:$B$5,2,FALSE),"")</f>
        <v/>
      </c>
    </row>
    <row r="1138" spans="1:21" ht="15.75" thickBot="1" x14ac:dyDescent="0.3">
      <c r="A1138" s="121" t="str">
        <f>IF($R1138="x2","",IF($R1138="x1",IF(OR($K1138=Basisblatt!$A$84,$P1138="ja"),"ja","nein"),"N/A"))</f>
        <v/>
      </c>
      <c r="B1138" s="40"/>
      <c r="C1138" s="84"/>
      <c r="D1138" s="85"/>
      <c r="E1138" s="85"/>
      <c r="F1138" s="85"/>
      <c r="G1138" s="85"/>
      <c r="H1138" s="85"/>
      <c r="I1138" s="92"/>
      <c r="J1138" s="40"/>
      <c r="K1138" s="49" t="s">
        <v>86</v>
      </c>
      <c r="L1138" s="81"/>
      <c r="M1138" s="81"/>
      <c r="N1138" s="83"/>
      <c r="O1138" s="40"/>
      <c r="P1138" s="106" t="str">
        <f>IF(AND($R1138="x1",$K1138=Basisblatt!$A$85),IF(OR($L1138=Basisblatt!$A$38,AND('Modernisierung 3.2.4'!$M1138&lt;&gt;"",'Modernisierung 3.2.4'!$M1138&lt;='Modernisierung 3.2.4'!$U1138),'Modernisierung 3.2.4'!$N1138=Basisblatt!$A1166)=TRUE,"ja","nein"),"")</f>
        <v/>
      </c>
      <c r="Q1138" s="157"/>
      <c r="R1138" s="102" t="str">
        <f t="shared" si="17"/>
        <v>x2</v>
      </c>
      <c r="S1138" s="53"/>
      <c r="T1138" s="40"/>
      <c r="U1138" s="139" t="str">
        <f>IF(AND($R1138="x1",$K1138=Basisblatt!$A$85),VLOOKUP('EMob_Segmente 3.2.5_3.2.6'!$F1138,Basisblatt!$A$2:$B$5,2,FALSE),"")</f>
        <v/>
      </c>
    </row>
    <row r="1139" spans="1:21" ht="15.75" thickBot="1" x14ac:dyDescent="0.3">
      <c r="A1139" s="121" t="str">
        <f>IF($R1139="x2","",IF($R1139="x1",IF(OR($K1139=Basisblatt!$A$84,$P1139="ja"),"ja","nein"),"N/A"))</f>
        <v/>
      </c>
      <c r="B1139" s="40"/>
      <c r="C1139" s="84"/>
      <c r="D1139" s="85"/>
      <c r="E1139" s="85"/>
      <c r="F1139" s="85"/>
      <c r="G1139" s="85"/>
      <c r="H1139" s="85"/>
      <c r="I1139" s="92"/>
      <c r="J1139" s="40"/>
      <c r="K1139" s="49" t="s">
        <v>86</v>
      </c>
      <c r="L1139" s="81"/>
      <c r="M1139" s="81"/>
      <c r="N1139" s="83"/>
      <c r="O1139" s="40"/>
      <c r="P1139" s="106" t="str">
        <f>IF(AND($R1139="x1",$K1139=Basisblatt!$A$85),IF(OR($L1139=Basisblatt!$A$38,AND('Modernisierung 3.2.4'!$M1139&lt;&gt;"",'Modernisierung 3.2.4'!$M1139&lt;='Modernisierung 3.2.4'!$U1139),'Modernisierung 3.2.4'!$N1139=Basisblatt!$A1167)=TRUE,"ja","nein"),"")</f>
        <v/>
      </c>
      <c r="Q1139" s="157"/>
      <c r="R1139" s="102" t="str">
        <f t="shared" si="17"/>
        <v>x2</v>
      </c>
      <c r="S1139" s="53"/>
      <c r="T1139" s="40"/>
      <c r="U1139" s="139" t="str">
        <f>IF(AND($R1139="x1",$K1139=Basisblatt!$A$85),VLOOKUP('EMob_Segmente 3.2.5_3.2.6'!$F1139,Basisblatt!$A$2:$B$5,2,FALSE),"")</f>
        <v/>
      </c>
    </row>
    <row r="1140" spans="1:21" ht="15.75" thickBot="1" x14ac:dyDescent="0.3">
      <c r="A1140" s="121" t="str">
        <f>IF($R1140="x2","",IF($R1140="x1",IF(OR($K1140=Basisblatt!$A$84,$P1140="ja"),"ja","nein"),"N/A"))</f>
        <v/>
      </c>
      <c r="B1140" s="40"/>
      <c r="C1140" s="84"/>
      <c r="D1140" s="85"/>
      <c r="E1140" s="85"/>
      <c r="F1140" s="85"/>
      <c r="G1140" s="85"/>
      <c r="H1140" s="85"/>
      <c r="I1140" s="92"/>
      <c r="J1140" s="40"/>
      <c r="K1140" s="49" t="s">
        <v>86</v>
      </c>
      <c r="L1140" s="81"/>
      <c r="M1140" s="81"/>
      <c r="N1140" s="83"/>
      <c r="O1140" s="40"/>
      <c r="P1140" s="106" t="str">
        <f>IF(AND($R1140="x1",$K1140=Basisblatt!$A$85),IF(OR($L1140=Basisblatt!$A$38,AND('Modernisierung 3.2.4'!$M1140&lt;&gt;"",'Modernisierung 3.2.4'!$M1140&lt;='Modernisierung 3.2.4'!$U1140),'Modernisierung 3.2.4'!$N1140=Basisblatt!$A1168)=TRUE,"ja","nein"),"")</f>
        <v/>
      </c>
      <c r="Q1140" s="157"/>
      <c r="R1140" s="102" t="str">
        <f t="shared" si="17"/>
        <v>x2</v>
      </c>
      <c r="S1140" s="53"/>
      <c r="T1140" s="40"/>
      <c r="U1140" s="139" t="str">
        <f>IF(AND($R1140="x1",$K1140=Basisblatt!$A$85),VLOOKUP('EMob_Segmente 3.2.5_3.2.6'!$F1140,Basisblatt!$A$2:$B$5,2,FALSE),"")</f>
        <v/>
      </c>
    </row>
    <row r="1141" spans="1:21" ht="15.75" thickBot="1" x14ac:dyDescent="0.3">
      <c r="A1141" s="121" t="str">
        <f>IF($R1141="x2","",IF($R1141="x1",IF(OR($K1141=Basisblatt!$A$84,$P1141="ja"),"ja","nein"),"N/A"))</f>
        <v/>
      </c>
      <c r="B1141" s="40"/>
      <c r="C1141" s="84"/>
      <c r="D1141" s="85"/>
      <c r="E1141" s="85"/>
      <c r="F1141" s="85"/>
      <c r="G1141" s="85"/>
      <c r="H1141" s="85"/>
      <c r="I1141" s="92"/>
      <c r="J1141" s="40"/>
      <c r="K1141" s="49" t="s">
        <v>86</v>
      </c>
      <c r="L1141" s="81"/>
      <c r="M1141" s="81"/>
      <c r="N1141" s="83"/>
      <c r="O1141" s="40"/>
      <c r="P1141" s="106" t="str">
        <f>IF(AND($R1141="x1",$K1141=Basisblatt!$A$85),IF(OR($L1141=Basisblatt!$A$38,AND('Modernisierung 3.2.4'!$M1141&lt;&gt;"",'Modernisierung 3.2.4'!$M1141&lt;='Modernisierung 3.2.4'!$U1141),'Modernisierung 3.2.4'!$N1141=Basisblatt!$A1169)=TRUE,"ja","nein"),"")</f>
        <v/>
      </c>
      <c r="Q1141" s="157"/>
      <c r="R1141" s="102" t="str">
        <f t="shared" si="17"/>
        <v>x2</v>
      </c>
      <c r="S1141" s="53"/>
      <c r="T1141" s="40"/>
      <c r="U1141" s="139" t="str">
        <f>IF(AND($R1141="x1",$K1141=Basisblatt!$A$85),VLOOKUP('EMob_Segmente 3.2.5_3.2.6'!$F1141,Basisblatt!$A$2:$B$5,2,FALSE),"")</f>
        <v/>
      </c>
    </row>
    <row r="1142" spans="1:21" ht="15.75" thickBot="1" x14ac:dyDescent="0.3">
      <c r="A1142" s="121" t="str">
        <f>IF($R1142="x2","",IF($R1142="x1",IF(OR($K1142=Basisblatt!$A$84,$P1142="ja"),"ja","nein"),"N/A"))</f>
        <v/>
      </c>
      <c r="B1142" s="40"/>
      <c r="C1142" s="84"/>
      <c r="D1142" s="85"/>
      <c r="E1142" s="85"/>
      <c r="F1142" s="85"/>
      <c r="G1142" s="85"/>
      <c r="H1142" s="85"/>
      <c r="I1142" s="92"/>
      <c r="J1142" s="40"/>
      <c r="K1142" s="49" t="s">
        <v>86</v>
      </c>
      <c r="L1142" s="81"/>
      <c r="M1142" s="81"/>
      <c r="N1142" s="83"/>
      <c r="O1142" s="40"/>
      <c r="P1142" s="106" t="str">
        <f>IF(AND($R1142="x1",$K1142=Basisblatt!$A$85),IF(OR($L1142=Basisblatt!$A$38,AND('Modernisierung 3.2.4'!$M1142&lt;&gt;"",'Modernisierung 3.2.4'!$M1142&lt;='Modernisierung 3.2.4'!$U1142),'Modernisierung 3.2.4'!$N1142=Basisblatt!$A1170)=TRUE,"ja","nein"),"")</f>
        <v/>
      </c>
      <c r="Q1142" s="157"/>
      <c r="R1142" s="102" t="str">
        <f t="shared" si="17"/>
        <v>x2</v>
      </c>
      <c r="S1142" s="53"/>
      <c r="T1142" s="40"/>
      <c r="U1142" s="139" t="str">
        <f>IF(AND($R1142="x1",$K1142=Basisblatt!$A$85),VLOOKUP('EMob_Segmente 3.2.5_3.2.6'!$F1142,Basisblatt!$A$2:$B$5,2,FALSE),"")</f>
        <v/>
      </c>
    </row>
    <row r="1143" spans="1:21" ht="15.75" thickBot="1" x14ac:dyDescent="0.3">
      <c r="A1143" s="121" t="str">
        <f>IF($R1143="x2","",IF($R1143="x1",IF(OR($K1143=Basisblatt!$A$84,$P1143="ja"),"ja","nein"),"N/A"))</f>
        <v/>
      </c>
      <c r="B1143" s="40"/>
      <c r="C1143" s="84"/>
      <c r="D1143" s="85"/>
      <c r="E1143" s="85"/>
      <c r="F1143" s="85"/>
      <c r="G1143" s="85"/>
      <c r="H1143" s="85"/>
      <c r="I1143" s="92"/>
      <c r="J1143" s="40"/>
      <c r="K1143" s="49" t="s">
        <v>86</v>
      </c>
      <c r="L1143" s="81"/>
      <c r="M1143" s="81"/>
      <c r="N1143" s="83"/>
      <c r="O1143" s="40"/>
      <c r="P1143" s="106" t="str">
        <f>IF(AND($R1143="x1",$K1143=Basisblatt!$A$85),IF(OR($L1143=Basisblatt!$A$38,AND('Modernisierung 3.2.4'!$M1143&lt;&gt;"",'Modernisierung 3.2.4'!$M1143&lt;='Modernisierung 3.2.4'!$U1143),'Modernisierung 3.2.4'!$N1143=Basisblatt!$A1171)=TRUE,"ja","nein"),"")</f>
        <v/>
      </c>
      <c r="Q1143" s="157"/>
      <c r="R1143" s="102" t="str">
        <f t="shared" si="17"/>
        <v>x2</v>
      </c>
      <c r="S1143" s="53"/>
      <c r="T1143" s="40"/>
      <c r="U1143" s="139" t="str">
        <f>IF(AND($R1143="x1",$K1143=Basisblatt!$A$85),VLOOKUP('EMob_Segmente 3.2.5_3.2.6'!$F1143,Basisblatt!$A$2:$B$5,2,FALSE),"")</f>
        <v/>
      </c>
    </row>
    <row r="1144" spans="1:21" ht="15.75" thickBot="1" x14ac:dyDescent="0.3">
      <c r="A1144" s="121" t="str">
        <f>IF($R1144="x2","",IF($R1144="x1",IF(OR($K1144=Basisblatt!$A$84,$P1144="ja"),"ja","nein"),"N/A"))</f>
        <v/>
      </c>
      <c r="B1144" s="40"/>
      <c r="C1144" s="84"/>
      <c r="D1144" s="85"/>
      <c r="E1144" s="85"/>
      <c r="F1144" s="85"/>
      <c r="G1144" s="85"/>
      <c r="H1144" s="85"/>
      <c r="I1144" s="92"/>
      <c r="J1144" s="40"/>
      <c r="K1144" s="49" t="s">
        <v>86</v>
      </c>
      <c r="L1144" s="81"/>
      <c r="M1144" s="81"/>
      <c r="N1144" s="83"/>
      <c r="O1144" s="40"/>
      <c r="P1144" s="106" t="str">
        <f>IF(AND($R1144="x1",$K1144=Basisblatt!$A$85),IF(OR($L1144=Basisblatt!$A$38,AND('Modernisierung 3.2.4'!$M1144&lt;&gt;"",'Modernisierung 3.2.4'!$M1144&lt;='Modernisierung 3.2.4'!$U1144),'Modernisierung 3.2.4'!$N1144=Basisblatt!$A1172)=TRUE,"ja","nein"),"")</f>
        <v/>
      </c>
      <c r="Q1144" s="157"/>
      <c r="R1144" s="102" t="str">
        <f t="shared" si="17"/>
        <v>x2</v>
      </c>
      <c r="S1144" s="53"/>
      <c r="T1144" s="40"/>
      <c r="U1144" s="139" t="str">
        <f>IF(AND($R1144="x1",$K1144=Basisblatt!$A$85),VLOOKUP('EMob_Segmente 3.2.5_3.2.6'!$F1144,Basisblatt!$A$2:$B$5,2,FALSE),"")</f>
        <v/>
      </c>
    </row>
    <row r="1145" spans="1:21" ht="15.75" thickBot="1" x14ac:dyDescent="0.3">
      <c r="A1145" s="121" t="str">
        <f>IF($R1145="x2","",IF($R1145="x1",IF(OR($K1145=Basisblatt!$A$84,$P1145="ja"),"ja","nein"),"N/A"))</f>
        <v/>
      </c>
      <c r="B1145" s="40"/>
      <c r="C1145" s="84"/>
      <c r="D1145" s="85"/>
      <c r="E1145" s="85"/>
      <c r="F1145" s="85"/>
      <c r="G1145" s="85"/>
      <c r="H1145" s="85"/>
      <c r="I1145" s="92"/>
      <c r="J1145" s="40"/>
      <c r="K1145" s="49" t="s">
        <v>86</v>
      </c>
      <c r="L1145" s="81"/>
      <c r="M1145" s="81"/>
      <c r="N1145" s="83"/>
      <c r="O1145" s="40"/>
      <c r="P1145" s="106" t="str">
        <f>IF(AND($R1145="x1",$K1145=Basisblatt!$A$85),IF(OR($L1145=Basisblatt!$A$38,AND('Modernisierung 3.2.4'!$M1145&lt;&gt;"",'Modernisierung 3.2.4'!$M1145&lt;='Modernisierung 3.2.4'!$U1145),'Modernisierung 3.2.4'!$N1145=Basisblatt!$A1173)=TRUE,"ja","nein"),"")</f>
        <v/>
      </c>
      <c r="Q1145" s="157"/>
      <c r="R1145" s="102" t="str">
        <f t="shared" si="17"/>
        <v>x2</v>
      </c>
      <c r="S1145" s="53"/>
      <c r="T1145" s="40"/>
      <c r="U1145" s="139" t="str">
        <f>IF(AND($R1145="x1",$K1145=Basisblatt!$A$85),VLOOKUP('EMob_Segmente 3.2.5_3.2.6'!$F1145,Basisblatt!$A$2:$B$5,2,FALSE),"")</f>
        <v/>
      </c>
    </row>
    <row r="1146" spans="1:21" ht="15.75" thickBot="1" x14ac:dyDescent="0.3">
      <c r="A1146" s="121" t="str">
        <f>IF($R1146="x2","",IF($R1146="x1",IF(OR($K1146=Basisblatt!$A$84,$P1146="ja"),"ja","nein"),"N/A"))</f>
        <v/>
      </c>
      <c r="B1146" s="40"/>
      <c r="C1146" s="84"/>
      <c r="D1146" s="85"/>
      <c r="E1146" s="85"/>
      <c r="F1146" s="85"/>
      <c r="G1146" s="85"/>
      <c r="H1146" s="85"/>
      <c r="I1146" s="92"/>
      <c r="J1146" s="40"/>
      <c r="K1146" s="49" t="s">
        <v>86</v>
      </c>
      <c r="L1146" s="81"/>
      <c r="M1146" s="81"/>
      <c r="N1146" s="83"/>
      <c r="O1146" s="40"/>
      <c r="P1146" s="106" t="str">
        <f>IF(AND($R1146="x1",$K1146=Basisblatt!$A$85),IF(OR($L1146=Basisblatt!$A$38,AND('Modernisierung 3.2.4'!$M1146&lt;&gt;"",'Modernisierung 3.2.4'!$M1146&lt;='Modernisierung 3.2.4'!$U1146),'Modernisierung 3.2.4'!$N1146=Basisblatt!$A1174)=TRUE,"ja","nein"),"")</f>
        <v/>
      </c>
      <c r="Q1146" s="157"/>
      <c r="R1146" s="102" t="str">
        <f t="shared" si="17"/>
        <v>x2</v>
      </c>
      <c r="S1146" s="53"/>
      <c r="T1146" s="40"/>
      <c r="U1146" s="139" t="str">
        <f>IF(AND($R1146="x1",$K1146=Basisblatt!$A$85),VLOOKUP('EMob_Segmente 3.2.5_3.2.6'!$F1146,Basisblatt!$A$2:$B$5,2,FALSE),"")</f>
        <v/>
      </c>
    </row>
    <row r="1147" spans="1:21" ht="15.75" thickBot="1" x14ac:dyDescent="0.3">
      <c r="A1147" s="121" t="str">
        <f>IF($R1147="x2","",IF($R1147="x1",IF(OR($K1147=Basisblatt!$A$84,$P1147="ja"),"ja","nein"),"N/A"))</f>
        <v/>
      </c>
      <c r="B1147" s="40"/>
      <c r="C1147" s="84"/>
      <c r="D1147" s="85"/>
      <c r="E1147" s="85"/>
      <c r="F1147" s="85"/>
      <c r="G1147" s="85"/>
      <c r="H1147" s="85"/>
      <c r="I1147" s="92"/>
      <c r="J1147" s="40"/>
      <c r="K1147" s="49" t="s">
        <v>86</v>
      </c>
      <c r="L1147" s="81"/>
      <c r="M1147" s="81"/>
      <c r="N1147" s="83"/>
      <c r="O1147" s="40"/>
      <c r="P1147" s="106" t="str">
        <f>IF(AND($R1147="x1",$K1147=Basisblatt!$A$85),IF(OR($L1147=Basisblatt!$A$38,AND('Modernisierung 3.2.4'!$M1147&lt;&gt;"",'Modernisierung 3.2.4'!$M1147&lt;='Modernisierung 3.2.4'!$U1147),'Modernisierung 3.2.4'!$N1147=Basisblatt!$A1175)=TRUE,"ja","nein"),"")</f>
        <v/>
      </c>
      <c r="Q1147" s="157"/>
      <c r="R1147" s="102" t="str">
        <f t="shared" si="17"/>
        <v>x2</v>
      </c>
      <c r="S1147" s="53"/>
      <c r="T1147" s="40"/>
      <c r="U1147" s="139" t="str">
        <f>IF(AND($R1147="x1",$K1147=Basisblatt!$A$85),VLOOKUP('EMob_Segmente 3.2.5_3.2.6'!$F1147,Basisblatt!$A$2:$B$5,2,FALSE),"")</f>
        <v/>
      </c>
    </row>
    <row r="1148" spans="1:21" ht="15.75" thickBot="1" x14ac:dyDescent="0.3">
      <c r="A1148" s="121" t="str">
        <f>IF($R1148="x2","",IF($R1148="x1",IF(OR($K1148=Basisblatt!$A$84,$P1148="ja"),"ja","nein"),"N/A"))</f>
        <v/>
      </c>
      <c r="B1148" s="40"/>
      <c r="C1148" s="84"/>
      <c r="D1148" s="85"/>
      <c r="E1148" s="85"/>
      <c r="F1148" s="85"/>
      <c r="G1148" s="85"/>
      <c r="H1148" s="85"/>
      <c r="I1148" s="92"/>
      <c r="J1148" s="40"/>
      <c r="K1148" s="49" t="s">
        <v>86</v>
      </c>
      <c r="L1148" s="81"/>
      <c r="M1148" s="81"/>
      <c r="N1148" s="83"/>
      <c r="O1148" s="40"/>
      <c r="P1148" s="106" t="str">
        <f>IF(AND($R1148="x1",$K1148=Basisblatt!$A$85),IF(OR($L1148=Basisblatt!$A$38,AND('Modernisierung 3.2.4'!$M1148&lt;&gt;"",'Modernisierung 3.2.4'!$M1148&lt;='Modernisierung 3.2.4'!$U1148),'Modernisierung 3.2.4'!$N1148=Basisblatt!$A1176)=TRUE,"ja","nein"),"")</f>
        <v/>
      </c>
      <c r="Q1148" s="157"/>
      <c r="R1148" s="102" t="str">
        <f t="shared" si="17"/>
        <v>x2</v>
      </c>
      <c r="S1148" s="53"/>
      <c r="T1148" s="40"/>
      <c r="U1148" s="139" t="str">
        <f>IF(AND($R1148="x1",$K1148=Basisblatt!$A$85),VLOOKUP('EMob_Segmente 3.2.5_3.2.6'!$F1148,Basisblatt!$A$2:$B$5,2,FALSE),"")</f>
        <v/>
      </c>
    </row>
    <row r="1149" spans="1:21" ht="15.75" thickBot="1" x14ac:dyDescent="0.3">
      <c r="A1149" s="121" t="str">
        <f>IF($R1149="x2","",IF($R1149="x1",IF(OR($K1149=Basisblatt!$A$84,$P1149="ja"),"ja","nein"),"N/A"))</f>
        <v/>
      </c>
      <c r="B1149" s="40"/>
      <c r="C1149" s="84"/>
      <c r="D1149" s="85"/>
      <c r="E1149" s="85"/>
      <c r="F1149" s="85"/>
      <c r="G1149" s="85"/>
      <c r="H1149" s="85"/>
      <c r="I1149" s="92"/>
      <c r="J1149" s="40"/>
      <c r="K1149" s="49" t="s">
        <v>86</v>
      </c>
      <c r="L1149" s="81"/>
      <c r="M1149" s="81"/>
      <c r="N1149" s="83"/>
      <c r="O1149" s="40"/>
      <c r="P1149" s="106" t="str">
        <f>IF(AND($R1149="x1",$K1149=Basisblatt!$A$85),IF(OR($L1149=Basisblatt!$A$38,AND('Modernisierung 3.2.4'!$M1149&lt;&gt;"",'Modernisierung 3.2.4'!$M1149&lt;='Modernisierung 3.2.4'!$U1149),'Modernisierung 3.2.4'!$N1149=Basisblatt!$A1177)=TRUE,"ja","nein"),"")</f>
        <v/>
      </c>
      <c r="Q1149" s="157"/>
      <c r="R1149" s="102" t="str">
        <f t="shared" si="17"/>
        <v>x2</v>
      </c>
      <c r="S1149" s="53"/>
      <c r="T1149" s="40"/>
      <c r="U1149" s="139" t="str">
        <f>IF(AND($R1149="x1",$K1149=Basisblatt!$A$85),VLOOKUP('EMob_Segmente 3.2.5_3.2.6'!$F1149,Basisblatt!$A$2:$B$5,2,FALSE),"")</f>
        <v/>
      </c>
    </row>
    <row r="1150" spans="1:21" ht="15.75" thickBot="1" x14ac:dyDescent="0.3">
      <c r="A1150" s="121" t="str">
        <f>IF($R1150="x2","",IF($R1150="x1",IF(OR($K1150=Basisblatt!$A$84,$P1150="ja"),"ja","nein"),"N/A"))</f>
        <v/>
      </c>
      <c r="B1150" s="40"/>
      <c r="C1150" s="84"/>
      <c r="D1150" s="85"/>
      <c r="E1150" s="85"/>
      <c r="F1150" s="85"/>
      <c r="G1150" s="85"/>
      <c r="H1150" s="85"/>
      <c r="I1150" s="92"/>
      <c r="J1150" s="40"/>
      <c r="K1150" s="49" t="s">
        <v>86</v>
      </c>
      <c r="L1150" s="81"/>
      <c r="M1150" s="81"/>
      <c r="N1150" s="83"/>
      <c r="O1150" s="40"/>
      <c r="P1150" s="106" t="str">
        <f>IF(AND($R1150="x1",$K1150=Basisblatt!$A$85),IF(OR($L1150=Basisblatt!$A$38,AND('Modernisierung 3.2.4'!$M1150&lt;&gt;"",'Modernisierung 3.2.4'!$M1150&lt;='Modernisierung 3.2.4'!$U1150),'Modernisierung 3.2.4'!$N1150=Basisblatt!$A1178)=TRUE,"ja","nein"),"")</f>
        <v/>
      </c>
      <c r="Q1150" s="157"/>
      <c r="R1150" s="102" t="str">
        <f t="shared" si="17"/>
        <v>x2</v>
      </c>
      <c r="S1150" s="53"/>
      <c r="T1150" s="40"/>
      <c r="U1150" s="139" t="str">
        <f>IF(AND($R1150="x1",$K1150=Basisblatt!$A$85),VLOOKUP('EMob_Segmente 3.2.5_3.2.6'!$F1150,Basisblatt!$A$2:$B$5,2,FALSE),"")</f>
        <v/>
      </c>
    </row>
    <row r="1151" spans="1:21" ht="15.75" thickBot="1" x14ac:dyDescent="0.3">
      <c r="A1151" s="121" t="str">
        <f>IF($R1151="x2","",IF($R1151="x1",IF(OR($K1151=Basisblatt!$A$84,$P1151="ja"),"ja","nein"),"N/A"))</f>
        <v/>
      </c>
      <c r="B1151" s="40"/>
      <c r="C1151" s="84"/>
      <c r="D1151" s="85"/>
      <c r="E1151" s="85"/>
      <c r="F1151" s="85"/>
      <c r="G1151" s="85"/>
      <c r="H1151" s="85"/>
      <c r="I1151" s="92"/>
      <c r="J1151" s="40"/>
      <c r="K1151" s="49" t="s">
        <v>86</v>
      </c>
      <c r="L1151" s="81"/>
      <c r="M1151" s="81"/>
      <c r="N1151" s="83"/>
      <c r="O1151" s="40"/>
      <c r="P1151" s="106" t="str">
        <f>IF(AND($R1151="x1",$K1151=Basisblatt!$A$85),IF(OR($L1151=Basisblatt!$A$38,AND('Modernisierung 3.2.4'!$M1151&lt;&gt;"",'Modernisierung 3.2.4'!$M1151&lt;='Modernisierung 3.2.4'!$U1151),'Modernisierung 3.2.4'!$N1151=Basisblatt!$A1179)=TRUE,"ja","nein"),"")</f>
        <v/>
      </c>
      <c r="Q1151" s="157"/>
      <c r="R1151" s="102" t="str">
        <f t="shared" si="17"/>
        <v>x2</v>
      </c>
      <c r="S1151" s="53"/>
      <c r="T1151" s="40"/>
      <c r="U1151" s="139" t="str">
        <f>IF(AND($R1151="x1",$K1151=Basisblatt!$A$85),VLOOKUP('EMob_Segmente 3.2.5_3.2.6'!$F1151,Basisblatt!$A$2:$B$5,2,FALSE),"")</f>
        <v/>
      </c>
    </row>
    <row r="1152" spans="1:21" ht="15.75" thickBot="1" x14ac:dyDescent="0.3">
      <c r="A1152" s="121" t="str">
        <f>IF($R1152="x2","",IF($R1152="x1",IF(OR($K1152=Basisblatt!$A$84,$P1152="ja"),"ja","nein"),"N/A"))</f>
        <v/>
      </c>
      <c r="B1152" s="40"/>
      <c r="C1152" s="84"/>
      <c r="D1152" s="85"/>
      <c r="E1152" s="85"/>
      <c r="F1152" s="85"/>
      <c r="G1152" s="85"/>
      <c r="H1152" s="85"/>
      <c r="I1152" s="92"/>
      <c r="J1152" s="40"/>
      <c r="K1152" s="49" t="s">
        <v>86</v>
      </c>
      <c r="L1152" s="81"/>
      <c r="M1152" s="81"/>
      <c r="N1152" s="83"/>
      <c r="O1152" s="40"/>
      <c r="P1152" s="106" t="str">
        <f>IF(AND($R1152="x1",$K1152=Basisblatt!$A$85),IF(OR($L1152=Basisblatt!$A$38,AND('Modernisierung 3.2.4'!$M1152&lt;&gt;"",'Modernisierung 3.2.4'!$M1152&lt;='Modernisierung 3.2.4'!$U1152),'Modernisierung 3.2.4'!$N1152=Basisblatt!$A1180)=TRUE,"ja","nein"),"")</f>
        <v/>
      </c>
      <c r="Q1152" s="157"/>
      <c r="R1152" s="102" t="str">
        <f t="shared" si="17"/>
        <v>x2</v>
      </c>
      <c r="S1152" s="53"/>
      <c r="T1152" s="40"/>
      <c r="U1152" s="139" t="str">
        <f>IF(AND($R1152="x1",$K1152=Basisblatt!$A$85),VLOOKUP('EMob_Segmente 3.2.5_3.2.6'!$F1152,Basisblatt!$A$2:$B$5,2,FALSE),"")</f>
        <v/>
      </c>
    </row>
    <row r="1153" spans="1:21" ht="15.75" thickBot="1" x14ac:dyDescent="0.3">
      <c r="A1153" s="121" t="str">
        <f>IF($R1153="x2","",IF($R1153="x1",IF(OR($K1153=Basisblatt!$A$84,$P1153="ja"),"ja","nein"),"N/A"))</f>
        <v/>
      </c>
      <c r="B1153" s="40"/>
      <c r="C1153" s="84"/>
      <c r="D1153" s="85"/>
      <c r="E1153" s="85"/>
      <c r="F1153" s="85"/>
      <c r="G1153" s="85"/>
      <c r="H1153" s="85"/>
      <c r="I1153" s="92"/>
      <c r="J1153" s="40"/>
      <c r="K1153" s="49" t="s">
        <v>86</v>
      </c>
      <c r="L1153" s="81"/>
      <c r="M1153" s="81"/>
      <c r="N1153" s="83"/>
      <c r="O1153" s="40"/>
      <c r="P1153" s="106" t="str">
        <f>IF(AND($R1153="x1",$K1153=Basisblatt!$A$85),IF(OR($L1153=Basisblatt!$A$38,AND('Modernisierung 3.2.4'!$M1153&lt;&gt;"",'Modernisierung 3.2.4'!$M1153&lt;='Modernisierung 3.2.4'!$U1153),'Modernisierung 3.2.4'!$N1153=Basisblatt!$A1181)=TRUE,"ja","nein"),"")</f>
        <v/>
      </c>
      <c r="Q1153" s="157"/>
      <c r="R1153" s="102" t="str">
        <f t="shared" si="17"/>
        <v>x2</v>
      </c>
      <c r="S1153" s="53"/>
      <c r="T1153" s="40"/>
      <c r="U1153" s="139" t="str">
        <f>IF(AND($R1153="x1",$K1153=Basisblatt!$A$85),VLOOKUP('EMob_Segmente 3.2.5_3.2.6'!$F1153,Basisblatt!$A$2:$B$5,2,FALSE),"")</f>
        <v/>
      </c>
    </row>
    <row r="1154" spans="1:21" ht="15.75" thickBot="1" x14ac:dyDescent="0.3">
      <c r="A1154" s="121" t="str">
        <f>IF($R1154="x2","",IF($R1154="x1",IF(OR($K1154=Basisblatt!$A$84,$P1154="ja"),"ja","nein"),"N/A"))</f>
        <v/>
      </c>
      <c r="B1154" s="40"/>
      <c r="C1154" s="84"/>
      <c r="D1154" s="85"/>
      <c r="E1154" s="85"/>
      <c r="F1154" s="85"/>
      <c r="G1154" s="85"/>
      <c r="H1154" s="85"/>
      <c r="I1154" s="92"/>
      <c r="J1154" s="40"/>
      <c r="K1154" s="49" t="s">
        <v>86</v>
      </c>
      <c r="L1154" s="81"/>
      <c r="M1154" s="81"/>
      <c r="N1154" s="83"/>
      <c r="O1154" s="40"/>
      <c r="P1154" s="106" t="str">
        <f>IF(AND($R1154="x1",$K1154=Basisblatt!$A$85),IF(OR($L1154=Basisblatt!$A$38,AND('Modernisierung 3.2.4'!$M1154&lt;&gt;"",'Modernisierung 3.2.4'!$M1154&lt;='Modernisierung 3.2.4'!$U1154),'Modernisierung 3.2.4'!$N1154=Basisblatt!$A1182)=TRUE,"ja","nein"),"")</f>
        <v/>
      </c>
      <c r="Q1154" s="157"/>
      <c r="R1154" s="102" t="str">
        <f t="shared" si="17"/>
        <v>x2</v>
      </c>
      <c r="S1154" s="53"/>
      <c r="T1154" s="40"/>
      <c r="U1154" s="139" t="str">
        <f>IF(AND($R1154="x1",$K1154=Basisblatt!$A$85),VLOOKUP('EMob_Segmente 3.2.5_3.2.6'!$F1154,Basisblatt!$A$2:$B$5,2,FALSE),"")</f>
        <v/>
      </c>
    </row>
    <row r="1155" spans="1:21" ht="15.75" thickBot="1" x14ac:dyDescent="0.3">
      <c r="A1155" s="121" t="str">
        <f>IF($R1155="x2","",IF($R1155="x1",IF(OR($K1155=Basisblatt!$A$84,$P1155="ja"),"ja","nein"),"N/A"))</f>
        <v/>
      </c>
      <c r="B1155" s="40"/>
      <c r="C1155" s="84"/>
      <c r="D1155" s="85"/>
      <c r="E1155" s="85"/>
      <c r="F1155" s="85"/>
      <c r="G1155" s="85"/>
      <c r="H1155" s="85"/>
      <c r="I1155" s="92"/>
      <c r="J1155" s="40"/>
      <c r="K1155" s="49" t="s">
        <v>86</v>
      </c>
      <c r="L1155" s="81"/>
      <c r="M1155" s="81"/>
      <c r="N1155" s="83"/>
      <c r="O1155" s="40"/>
      <c r="P1155" s="106" t="str">
        <f>IF(AND($R1155="x1",$K1155=Basisblatt!$A$85),IF(OR($L1155=Basisblatt!$A$38,AND('Modernisierung 3.2.4'!$M1155&lt;&gt;"",'Modernisierung 3.2.4'!$M1155&lt;='Modernisierung 3.2.4'!$U1155),'Modernisierung 3.2.4'!$N1155=Basisblatt!$A1183)=TRUE,"ja","nein"),"")</f>
        <v/>
      </c>
      <c r="Q1155" s="157"/>
      <c r="R1155" s="102" t="str">
        <f t="shared" si="17"/>
        <v>x2</v>
      </c>
      <c r="S1155" s="53"/>
      <c r="T1155" s="40"/>
      <c r="U1155" s="139" t="str">
        <f>IF(AND($R1155="x1",$K1155=Basisblatt!$A$85),VLOOKUP('EMob_Segmente 3.2.5_3.2.6'!$F1155,Basisblatt!$A$2:$B$5,2,FALSE),"")</f>
        <v/>
      </c>
    </row>
    <row r="1156" spans="1:21" ht="15.75" thickBot="1" x14ac:dyDescent="0.3">
      <c r="A1156" s="121" t="str">
        <f>IF($R1156="x2","",IF($R1156="x1",IF(OR($K1156=Basisblatt!$A$84,$P1156="ja"),"ja","nein"),"N/A"))</f>
        <v/>
      </c>
      <c r="B1156" s="40"/>
      <c r="C1156" s="84"/>
      <c r="D1156" s="85"/>
      <c r="E1156" s="85"/>
      <c r="F1156" s="85"/>
      <c r="G1156" s="85"/>
      <c r="H1156" s="85"/>
      <c r="I1156" s="92"/>
      <c r="J1156" s="40"/>
      <c r="K1156" s="49" t="s">
        <v>86</v>
      </c>
      <c r="L1156" s="81"/>
      <c r="M1156" s="81"/>
      <c r="N1156" s="83"/>
      <c r="O1156" s="40"/>
      <c r="P1156" s="106" t="str">
        <f>IF(AND($R1156="x1",$K1156=Basisblatt!$A$85),IF(OR($L1156=Basisblatt!$A$38,AND('Modernisierung 3.2.4'!$M1156&lt;&gt;"",'Modernisierung 3.2.4'!$M1156&lt;='Modernisierung 3.2.4'!$U1156),'Modernisierung 3.2.4'!$N1156=Basisblatt!$A1184)=TRUE,"ja","nein"),"")</f>
        <v/>
      </c>
      <c r="Q1156" s="157"/>
      <c r="R1156" s="102" t="str">
        <f t="shared" si="17"/>
        <v>x2</v>
      </c>
      <c r="S1156" s="53"/>
      <c r="T1156" s="40"/>
      <c r="U1156" s="139" t="str">
        <f>IF(AND($R1156="x1",$K1156=Basisblatt!$A$85),VLOOKUP('EMob_Segmente 3.2.5_3.2.6'!$F1156,Basisblatt!$A$2:$B$5,2,FALSE),"")</f>
        <v/>
      </c>
    </row>
    <row r="1157" spans="1:21" ht="15.75" thickBot="1" x14ac:dyDescent="0.3">
      <c r="A1157" s="121" t="str">
        <f>IF($R1157="x2","",IF($R1157="x1",IF(OR($K1157=Basisblatt!$A$84,$P1157="ja"),"ja","nein"),"N/A"))</f>
        <v/>
      </c>
      <c r="B1157" s="40"/>
      <c r="C1157" s="84"/>
      <c r="D1157" s="85"/>
      <c r="E1157" s="85"/>
      <c r="F1157" s="85"/>
      <c r="G1157" s="85"/>
      <c r="H1157" s="85"/>
      <c r="I1157" s="92"/>
      <c r="J1157" s="40"/>
      <c r="K1157" s="49" t="s">
        <v>86</v>
      </c>
      <c r="L1157" s="81"/>
      <c r="M1157" s="81"/>
      <c r="N1157" s="83"/>
      <c r="O1157" s="40"/>
      <c r="P1157" s="106" t="str">
        <f>IF(AND($R1157="x1",$K1157=Basisblatt!$A$85),IF(OR($L1157=Basisblatt!$A$38,AND('Modernisierung 3.2.4'!$M1157&lt;&gt;"",'Modernisierung 3.2.4'!$M1157&lt;='Modernisierung 3.2.4'!$U1157),'Modernisierung 3.2.4'!$N1157=Basisblatt!$A1185)=TRUE,"ja","nein"),"")</f>
        <v/>
      </c>
      <c r="Q1157" s="157"/>
      <c r="R1157" s="102" t="str">
        <f t="shared" si="17"/>
        <v>x2</v>
      </c>
      <c r="S1157" s="53"/>
      <c r="T1157" s="40"/>
      <c r="U1157" s="139" t="str">
        <f>IF(AND($R1157="x1",$K1157=Basisblatt!$A$85),VLOOKUP('EMob_Segmente 3.2.5_3.2.6'!$F1157,Basisblatt!$A$2:$B$5,2,FALSE),"")</f>
        <v/>
      </c>
    </row>
    <row r="1158" spans="1:21" ht="15.75" thickBot="1" x14ac:dyDescent="0.3">
      <c r="A1158" s="121" t="str">
        <f>IF($R1158="x2","",IF($R1158="x1",IF(OR($K1158=Basisblatt!$A$84,$P1158="ja"),"ja","nein"),"N/A"))</f>
        <v/>
      </c>
      <c r="B1158" s="40"/>
      <c r="C1158" s="84"/>
      <c r="D1158" s="85"/>
      <c r="E1158" s="85"/>
      <c r="F1158" s="85"/>
      <c r="G1158" s="85"/>
      <c r="H1158" s="85"/>
      <c r="I1158" s="92"/>
      <c r="J1158" s="40"/>
      <c r="K1158" s="49" t="s">
        <v>86</v>
      </c>
      <c r="L1158" s="81"/>
      <c r="M1158" s="81"/>
      <c r="N1158" s="83"/>
      <c r="O1158" s="40"/>
      <c r="P1158" s="106" t="str">
        <f>IF(AND($R1158="x1",$K1158=Basisblatt!$A$85),IF(OR($L1158=Basisblatt!$A$38,AND('Modernisierung 3.2.4'!$M1158&lt;&gt;"",'Modernisierung 3.2.4'!$M1158&lt;='Modernisierung 3.2.4'!$U1158),'Modernisierung 3.2.4'!$N1158=Basisblatt!$A1186)=TRUE,"ja","nein"),"")</f>
        <v/>
      </c>
      <c r="Q1158" s="157"/>
      <c r="R1158" s="102" t="str">
        <f t="shared" si="17"/>
        <v>x2</v>
      </c>
      <c r="S1158" s="53"/>
      <c r="T1158" s="40"/>
      <c r="U1158" s="139" t="str">
        <f>IF(AND($R1158="x1",$K1158=Basisblatt!$A$85),VLOOKUP('EMob_Segmente 3.2.5_3.2.6'!$F1158,Basisblatt!$A$2:$B$5,2,FALSE),"")</f>
        <v/>
      </c>
    </row>
    <row r="1159" spans="1:21" ht="15.75" thickBot="1" x14ac:dyDescent="0.3">
      <c r="A1159" s="121" t="str">
        <f>IF($R1159="x2","",IF($R1159="x1",IF(OR($K1159=Basisblatt!$A$84,$P1159="ja"),"ja","nein"),"N/A"))</f>
        <v/>
      </c>
      <c r="B1159" s="40"/>
      <c r="C1159" s="84"/>
      <c r="D1159" s="85"/>
      <c r="E1159" s="85"/>
      <c r="F1159" s="85"/>
      <c r="G1159" s="85"/>
      <c r="H1159" s="85"/>
      <c r="I1159" s="92"/>
      <c r="J1159" s="40"/>
      <c r="K1159" s="49" t="s">
        <v>86</v>
      </c>
      <c r="L1159" s="81"/>
      <c r="M1159" s="81"/>
      <c r="N1159" s="83"/>
      <c r="O1159" s="40"/>
      <c r="P1159" s="106" t="str">
        <f>IF(AND($R1159="x1",$K1159=Basisblatt!$A$85),IF(OR($L1159=Basisblatt!$A$38,AND('Modernisierung 3.2.4'!$M1159&lt;&gt;"",'Modernisierung 3.2.4'!$M1159&lt;='Modernisierung 3.2.4'!$U1159),'Modernisierung 3.2.4'!$N1159=Basisblatt!$A1187)=TRUE,"ja","nein"),"")</f>
        <v/>
      </c>
      <c r="Q1159" s="157"/>
      <c r="R1159" s="102" t="str">
        <f t="shared" si="17"/>
        <v>x2</v>
      </c>
      <c r="S1159" s="53"/>
      <c r="T1159" s="40"/>
      <c r="U1159" s="139" t="str">
        <f>IF(AND($R1159="x1",$K1159=Basisblatt!$A$85),VLOOKUP('EMob_Segmente 3.2.5_3.2.6'!$F1159,Basisblatt!$A$2:$B$5,2,FALSE),"")</f>
        <v/>
      </c>
    </row>
    <row r="1160" spans="1:21" ht="15.75" thickBot="1" x14ac:dyDescent="0.3">
      <c r="A1160" s="121" t="str">
        <f>IF($R1160="x2","",IF($R1160="x1",IF(OR($K1160=Basisblatt!$A$84,$P1160="ja"),"ja","nein"),"N/A"))</f>
        <v/>
      </c>
      <c r="B1160" s="40"/>
      <c r="C1160" s="84"/>
      <c r="D1160" s="85"/>
      <c r="E1160" s="85"/>
      <c r="F1160" s="85"/>
      <c r="G1160" s="85"/>
      <c r="H1160" s="85"/>
      <c r="I1160" s="92"/>
      <c r="J1160" s="40"/>
      <c r="K1160" s="49" t="s">
        <v>86</v>
      </c>
      <c r="L1160" s="81"/>
      <c r="M1160" s="81"/>
      <c r="N1160" s="83"/>
      <c r="O1160" s="40"/>
      <c r="P1160" s="106" t="str">
        <f>IF(AND($R1160="x1",$K1160=Basisblatt!$A$85),IF(OR($L1160=Basisblatt!$A$38,AND('Modernisierung 3.2.4'!$M1160&lt;&gt;"",'Modernisierung 3.2.4'!$M1160&lt;='Modernisierung 3.2.4'!$U1160),'Modernisierung 3.2.4'!$N1160=Basisblatt!$A1188)=TRUE,"ja","nein"),"")</f>
        <v/>
      </c>
      <c r="Q1160" s="157"/>
      <c r="R1160" s="102" t="str">
        <f t="shared" si="17"/>
        <v>x2</v>
      </c>
      <c r="S1160" s="53"/>
      <c r="T1160" s="40"/>
      <c r="U1160" s="139" t="str">
        <f>IF(AND($R1160="x1",$K1160=Basisblatt!$A$85),VLOOKUP('EMob_Segmente 3.2.5_3.2.6'!$F1160,Basisblatt!$A$2:$B$5,2,FALSE),"")</f>
        <v/>
      </c>
    </row>
    <row r="1161" spans="1:21" ht="15.75" thickBot="1" x14ac:dyDescent="0.3">
      <c r="A1161" s="121" t="str">
        <f>IF($R1161="x2","",IF($R1161="x1",IF(OR($K1161=Basisblatt!$A$84,$P1161="ja"),"ja","nein"),"N/A"))</f>
        <v/>
      </c>
      <c r="B1161" s="40"/>
      <c r="C1161" s="84"/>
      <c r="D1161" s="85"/>
      <c r="E1161" s="85"/>
      <c r="F1161" s="85"/>
      <c r="G1161" s="85"/>
      <c r="H1161" s="85"/>
      <c r="I1161" s="92"/>
      <c r="J1161" s="40"/>
      <c r="K1161" s="49" t="s">
        <v>86</v>
      </c>
      <c r="L1161" s="81"/>
      <c r="M1161" s="81"/>
      <c r="N1161" s="83"/>
      <c r="O1161" s="40"/>
      <c r="P1161" s="106" t="str">
        <f>IF(AND($R1161="x1",$K1161=Basisblatt!$A$85),IF(OR($L1161=Basisblatt!$A$38,AND('Modernisierung 3.2.4'!$M1161&lt;&gt;"",'Modernisierung 3.2.4'!$M1161&lt;='Modernisierung 3.2.4'!$U1161),'Modernisierung 3.2.4'!$N1161=Basisblatt!$A1189)=TRUE,"ja","nein"),"")</f>
        <v/>
      </c>
      <c r="Q1161" s="157"/>
      <c r="R1161" s="102" t="str">
        <f t="shared" si="17"/>
        <v>x2</v>
      </c>
      <c r="S1161" s="53"/>
      <c r="T1161" s="40"/>
      <c r="U1161" s="139" t="str">
        <f>IF(AND($R1161="x1",$K1161=Basisblatt!$A$85),VLOOKUP('EMob_Segmente 3.2.5_3.2.6'!$F1161,Basisblatt!$A$2:$B$5,2,FALSE),"")</f>
        <v/>
      </c>
    </row>
    <row r="1162" spans="1:21" ht="15.75" thickBot="1" x14ac:dyDescent="0.3">
      <c r="A1162" s="121" t="str">
        <f>IF($R1162="x2","",IF($R1162="x1",IF(OR($K1162=Basisblatt!$A$84,$P1162="ja"),"ja","nein"),"N/A"))</f>
        <v/>
      </c>
      <c r="B1162" s="40"/>
      <c r="C1162" s="84"/>
      <c r="D1162" s="85"/>
      <c r="E1162" s="85"/>
      <c r="F1162" s="85"/>
      <c r="G1162" s="85"/>
      <c r="H1162" s="85"/>
      <c r="I1162" s="92"/>
      <c r="J1162" s="40"/>
      <c r="K1162" s="49" t="s">
        <v>86</v>
      </c>
      <c r="L1162" s="81"/>
      <c r="M1162" s="81"/>
      <c r="N1162" s="83"/>
      <c r="O1162" s="40"/>
      <c r="P1162" s="106" t="str">
        <f>IF(AND($R1162="x1",$K1162=Basisblatt!$A$85),IF(OR($L1162=Basisblatt!$A$38,AND('Modernisierung 3.2.4'!$M1162&lt;&gt;"",'Modernisierung 3.2.4'!$M1162&lt;='Modernisierung 3.2.4'!$U1162),'Modernisierung 3.2.4'!$N1162=Basisblatt!$A1190)=TRUE,"ja","nein"),"")</f>
        <v/>
      </c>
      <c r="Q1162" s="157"/>
      <c r="R1162" s="102" t="str">
        <f t="shared" si="17"/>
        <v>x2</v>
      </c>
      <c r="S1162" s="53"/>
      <c r="T1162" s="40"/>
      <c r="U1162" s="139" t="str">
        <f>IF(AND($R1162="x1",$K1162=Basisblatt!$A$85),VLOOKUP('EMob_Segmente 3.2.5_3.2.6'!$F1162,Basisblatt!$A$2:$B$5,2,FALSE),"")</f>
        <v/>
      </c>
    </row>
    <row r="1163" spans="1:21" ht="15.75" thickBot="1" x14ac:dyDescent="0.3">
      <c r="A1163" s="121" t="str">
        <f>IF($R1163="x2","",IF($R1163="x1",IF(OR($K1163=Basisblatt!$A$84,$P1163="ja"),"ja","nein"),"N/A"))</f>
        <v/>
      </c>
      <c r="B1163" s="40"/>
      <c r="C1163" s="84"/>
      <c r="D1163" s="85"/>
      <c r="E1163" s="85"/>
      <c r="F1163" s="85"/>
      <c r="G1163" s="85"/>
      <c r="H1163" s="85"/>
      <c r="I1163" s="92"/>
      <c r="J1163" s="40"/>
      <c r="K1163" s="49" t="s">
        <v>86</v>
      </c>
      <c r="L1163" s="81"/>
      <c r="M1163" s="81"/>
      <c r="N1163" s="83"/>
      <c r="O1163" s="40"/>
      <c r="P1163" s="106" t="str">
        <f>IF(AND($R1163="x1",$K1163=Basisblatt!$A$85),IF(OR($L1163=Basisblatt!$A$38,AND('Modernisierung 3.2.4'!$M1163&lt;&gt;"",'Modernisierung 3.2.4'!$M1163&lt;='Modernisierung 3.2.4'!$U1163),'Modernisierung 3.2.4'!$N1163=Basisblatt!$A1191)=TRUE,"ja","nein"),"")</f>
        <v/>
      </c>
      <c r="Q1163" s="157"/>
      <c r="R1163" s="102" t="str">
        <f t="shared" si="17"/>
        <v>x2</v>
      </c>
      <c r="S1163" s="53"/>
      <c r="T1163" s="40"/>
      <c r="U1163" s="139" t="str">
        <f>IF(AND($R1163="x1",$K1163=Basisblatt!$A$85),VLOOKUP('EMob_Segmente 3.2.5_3.2.6'!$F1163,Basisblatt!$A$2:$B$5,2,FALSE),"")</f>
        <v/>
      </c>
    </row>
    <row r="1164" spans="1:21" ht="15.75" thickBot="1" x14ac:dyDescent="0.3">
      <c r="A1164" s="121" t="str">
        <f>IF($R1164="x2","",IF($R1164="x1",IF(OR($K1164=Basisblatt!$A$84,$P1164="ja"),"ja","nein"),"N/A"))</f>
        <v/>
      </c>
      <c r="B1164" s="40"/>
      <c r="C1164" s="84"/>
      <c r="D1164" s="85"/>
      <c r="E1164" s="85"/>
      <c r="F1164" s="85"/>
      <c r="G1164" s="85"/>
      <c r="H1164" s="85"/>
      <c r="I1164" s="92"/>
      <c r="J1164" s="40"/>
      <c r="K1164" s="49" t="s">
        <v>86</v>
      </c>
      <c r="L1164" s="81"/>
      <c r="M1164" s="81"/>
      <c r="N1164" s="83"/>
      <c r="O1164" s="40"/>
      <c r="P1164" s="106" t="str">
        <f>IF(AND($R1164="x1",$K1164=Basisblatt!$A$85),IF(OR($L1164=Basisblatt!$A$38,AND('Modernisierung 3.2.4'!$M1164&lt;&gt;"",'Modernisierung 3.2.4'!$M1164&lt;='Modernisierung 3.2.4'!$U1164),'Modernisierung 3.2.4'!$N1164=Basisblatt!$A1192)=TRUE,"ja","nein"),"")</f>
        <v/>
      </c>
      <c r="Q1164" s="157"/>
      <c r="R1164" s="102" t="str">
        <f t="shared" si="17"/>
        <v>x2</v>
      </c>
      <c r="S1164" s="53"/>
      <c r="T1164" s="40"/>
      <c r="U1164" s="139" t="str">
        <f>IF(AND($R1164="x1",$K1164=Basisblatt!$A$85),VLOOKUP('EMob_Segmente 3.2.5_3.2.6'!$F1164,Basisblatt!$A$2:$B$5,2,FALSE),"")</f>
        <v/>
      </c>
    </row>
    <row r="1165" spans="1:21" ht="15.75" thickBot="1" x14ac:dyDescent="0.3">
      <c r="A1165" s="121" t="str">
        <f>IF($R1165="x2","",IF($R1165="x1",IF(OR($K1165=Basisblatt!$A$84,$P1165="ja"),"ja","nein"),"N/A"))</f>
        <v/>
      </c>
      <c r="B1165" s="40"/>
      <c r="C1165" s="84"/>
      <c r="D1165" s="85"/>
      <c r="E1165" s="85"/>
      <c r="F1165" s="85"/>
      <c r="G1165" s="85"/>
      <c r="H1165" s="85"/>
      <c r="I1165" s="92"/>
      <c r="J1165" s="40"/>
      <c r="K1165" s="49" t="s">
        <v>86</v>
      </c>
      <c r="L1165" s="81"/>
      <c r="M1165" s="81"/>
      <c r="N1165" s="83"/>
      <c r="O1165" s="40"/>
      <c r="P1165" s="106" t="str">
        <f>IF(AND($R1165="x1",$K1165=Basisblatt!$A$85),IF(OR($L1165=Basisblatt!$A$38,AND('Modernisierung 3.2.4'!$M1165&lt;&gt;"",'Modernisierung 3.2.4'!$M1165&lt;='Modernisierung 3.2.4'!$U1165),'Modernisierung 3.2.4'!$N1165=Basisblatt!$A1193)=TRUE,"ja","nein"),"")</f>
        <v/>
      </c>
      <c r="Q1165" s="157"/>
      <c r="R1165" s="102" t="str">
        <f t="shared" si="17"/>
        <v>x2</v>
      </c>
      <c r="S1165" s="53"/>
      <c r="T1165" s="40"/>
      <c r="U1165" s="139" t="str">
        <f>IF(AND($R1165="x1",$K1165=Basisblatt!$A$85),VLOOKUP('EMob_Segmente 3.2.5_3.2.6'!$F1165,Basisblatt!$A$2:$B$5,2,FALSE),"")</f>
        <v/>
      </c>
    </row>
    <row r="1166" spans="1:21" ht="15.75" thickBot="1" x14ac:dyDescent="0.3">
      <c r="A1166" s="121" t="str">
        <f>IF($R1166="x2","",IF($R1166="x1",IF(OR($K1166=Basisblatt!$A$84,$P1166="ja"),"ja","nein"),"N/A"))</f>
        <v/>
      </c>
      <c r="B1166" s="40"/>
      <c r="C1166" s="84"/>
      <c r="D1166" s="85"/>
      <c r="E1166" s="85"/>
      <c r="F1166" s="85"/>
      <c r="G1166" s="85"/>
      <c r="H1166" s="85"/>
      <c r="I1166" s="92"/>
      <c r="J1166" s="40"/>
      <c r="K1166" s="49" t="s">
        <v>86</v>
      </c>
      <c r="L1166" s="81"/>
      <c r="M1166" s="81"/>
      <c r="N1166" s="83"/>
      <c r="O1166" s="40"/>
      <c r="P1166" s="106" t="str">
        <f>IF(AND($R1166="x1",$K1166=Basisblatt!$A$85),IF(OR($L1166=Basisblatt!$A$38,AND('Modernisierung 3.2.4'!$M1166&lt;&gt;"",'Modernisierung 3.2.4'!$M1166&lt;='Modernisierung 3.2.4'!$U1166),'Modernisierung 3.2.4'!$N1166=Basisblatt!$A1194)=TRUE,"ja","nein"),"")</f>
        <v/>
      </c>
      <c r="Q1166" s="157"/>
      <c r="R1166" s="102" t="str">
        <f t="shared" si="17"/>
        <v>x2</v>
      </c>
      <c r="S1166" s="53"/>
      <c r="T1166" s="40"/>
      <c r="U1166" s="139" t="str">
        <f>IF(AND($R1166="x1",$K1166=Basisblatt!$A$85),VLOOKUP('EMob_Segmente 3.2.5_3.2.6'!$F1166,Basisblatt!$A$2:$B$5,2,FALSE),"")</f>
        <v/>
      </c>
    </row>
    <row r="1167" spans="1:21" ht="15.75" thickBot="1" x14ac:dyDescent="0.3">
      <c r="A1167" s="121" t="str">
        <f>IF($R1167="x2","",IF($R1167="x1",IF(OR($K1167=Basisblatt!$A$84,$P1167="ja"),"ja","nein"),"N/A"))</f>
        <v/>
      </c>
      <c r="B1167" s="40"/>
      <c r="C1167" s="84"/>
      <c r="D1167" s="85"/>
      <c r="E1167" s="85"/>
      <c r="F1167" s="85"/>
      <c r="G1167" s="85"/>
      <c r="H1167" s="85"/>
      <c r="I1167" s="92"/>
      <c r="J1167" s="40"/>
      <c r="K1167" s="49" t="s">
        <v>86</v>
      </c>
      <c r="L1167" s="81"/>
      <c r="M1167" s="81"/>
      <c r="N1167" s="83"/>
      <c r="O1167" s="40"/>
      <c r="P1167" s="106" t="str">
        <f>IF(AND($R1167="x1",$K1167=Basisblatt!$A$85),IF(OR($L1167=Basisblatt!$A$38,AND('Modernisierung 3.2.4'!$M1167&lt;&gt;"",'Modernisierung 3.2.4'!$M1167&lt;='Modernisierung 3.2.4'!$U1167),'Modernisierung 3.2.4'!$N1167=Basisblatt!$A1195)=TRUE,"ja","nein"),"")</f>
        <v/>
      </c>
      <c r="Q1167" s="157"/>
      <c r="R1167" s="102" t="str">
        <f t="shared" si="17"/>
        <v>x2</v>
      </c>
      <c r="S1167" s="53"/>
      <c r="T1167" s="40"/>
      <c r="U1167" s="139" t="str">
        <f>IF(AND($R1167="x1",$K1167=Basisblatt!$A$85),VLOOKUP('EMob_Segmente 3.2.5_3.2.6'!$F1167,Basisblatt!$A$2:$B$5,2,FALSE),"")</f>
        <v/>
      </c>
    </row>
    <row r="1168" spans="1:21" ht="15.75" thickBot="1" x14ac:dyDescent="0.3">
      <c r="A1168" s="121" t="str">
        <f>IF($R1168="x2","",IF($R1168="x1",IF(OR($K1168=Basisblatt!$A$84,$P1168="ja"),"ja","nein"),"N/A"))</f>
        <v/>
      </c>
      <c r="B1168" s="40"/>
      <c r="C1168" s="84"/>
      <c r="D1168" s="85"/>
      <c r="E1168" s="85"/>
      <c r="F1168" s="85"/>
      <c r="G1168" s="85"/>
      <c r="H1168" s="85"/>
      <c r="I1168" s="92"/>
      <c r="J1168" s="40"/>
      <c r="K1168" s="49" t="s">
        <v>86</v>
      </c>
      <c r="L1168" s="81"/>
      <c r="M1168" s="81"/>
      <c r="N1168" s="83"/>
      <c r="O1168" s="40"/>
      <c r="P1168" s="106" t="str">
        <f>IF(AND($R1168="x1",$K1168=Basisblatt!$A$85),IF(OR($L1168=Basisblatt!$A$38,AND('Modernisierung 3.2.4'!$M1168&lt;&gt;"",'Modernisierung 3.2.4'!$M1168&lt;='Modernisierung 3.2.4'!$U1168),'Modernisierung 3.2.4'!$N1168=Basisblatt!$A1196)=TRUE,"ja","nein"),"")</f>
        <v/>
      </c>
      <c r="Q1168" s="157"/>
      <c r="R1168" s="102" t="str">
        <f t="shared" si="17"/>
        <v>x2</v>
      </c>
      <c r="S1168" s="53"/>
      <c r="T1168" s="40"/>
      <c r="U1168" s="139" t="str">
        <f>IF(AND($R1168="x1",$K1168=Basisblatt!$A$85),VLOOKUP('EMob_Segmente 3.2.5_3.2.6'!$F1168,Basisblatt!$A$2:$B$5,2,FALSE),"")</f>
        <v/>
      </c>
    </row>
    <row r="1169" spans="1:21" ht="15.75" thickBot="1" x14ac:dyDescent="0.3">
      <c r="A1169" s="121" t="str">
        <f>IF($R1169="x2","",IF($R1169="x1",IF(OR($K1169=Basisblatt!$A$84,$P1169="ja"),"ja","nein"),"N/A"))</f>
        <v/>
      </c>
      <c r="B1169" s="40"/>
      <c r="C1169" s="84"/>
      <c r="D1169" s="85"/>
      <c r="E1169" s="85"/>
      <c r="F1169" s="85"/>
      <c r="G1169" s="85"/>
      <c r="H1169" s="85"/>
      <c r="I1169" s="92"/>
      <c r="J1169" s="40"/>
      <c r="K1169" s="49" t="s">
        <v>86</v>
      </c>
      <c r="L1169" s="81"/>
      <c r="M1169" s="81"/>
      <c r="N1169" s="83"/>
      <c r="O1169" s="40"/>
      <c r="P1169" s="106" t="str">
        <f>IF(AND($R1169="x1",$K1169=Basisblatt!$A$85),IF(OR($L1169=Basisblatt!$A$38,AND('Modernisierung 3.2.4'!$M1169&lt;&gt;"",'Modernisierung 3.2.4'!$M1169&lt;='Modernisierung 3.2.4'!$U1169),'Modernisierung 3.2.4'!$N1169=Basisblatt!$A1197)=TRUE,"ja","nein"),"")</f>
        <v/>
      </c>
      <c r="Q1169" s="157"/>
      <c r="R1169" s="102" t="str">
        <f t="shared" ref="R1169:R1232" si="18">IF(COUNTA($C1169:$I1169)=7,"x1",IF(COUNTA($C1169:$I1169)=0,"x2","o"))</f>
        <v>x2</v>
      </c>
      <c r="S1169" s="53"/>
      <c r="T1169" s="40"/>
      <c r="U1169" s="139" t="str">
        <f>IF(AND($R1169="x1",$K1169=Basisblatt!$A$85),VLOOKUP('EMob_Segmente 3.2.5_3.2.6'!$F1169,Basisblatt!$A$2:$B$5,2,FALSE),"")</f>
        <v/>
      </c>
    </row>
    <row r="1170" spans="1:21" ht="15.75" thickBot="1" x14ac:dyDescent="0.3">
      <c r="A1170" s="121" t="str">
        <f>IF($R1170="x2","",IF($R1170="x1",IF(OR($K1170=Basisblatt!$A$84,$P1170="ja"),"ja","nein"),"N/A"))</f>
        <v/>
      </c>
      <c r="B1170" s="40"/>
      <c r="C1170" s="84"/>
      <c r="D1170" s="85"/>
      <c r="E1170" s="85"/>
      <c r="F1170" s="85"/>
      <c r="G1170" s="85"/>
      <c r="H1170" s="85"/>
      <c r="I1170" s="92"/>
      <c r="J1170" s="40"/>
      <c r="K1170" s="49" t="s">
        <v>86</v>
      </c>
      <c r="L1170" s="81"/>
      <c r="M1170" s="81"/>
      <c r="N1170" s="83"/>
      <c r="O1170" s="40"/>
      <c r="P1170" s="106" t="str">
        <f>IF(AND($R1170="x1",$K1170=Basisblatt!$A$85),IF(OR($L1170=Basisblatt!$A$38,AND('Modernisierung 3.2.4'!$M1170&lt;&gt;"",'Modernisierung 3.2.4'!$M1170&lt;='Modernisierung 3.2.4'!$U1170),'Modernisierung 3.2.4'!$N1170=Basisblatt!$A1198)=TRUE,"ja","nein"),"")</f>
        <v/>
      </c>
      <c r="Q1170" s="157"/>
      <c r="R1170" s="102" t="str">
        <f t="shared" si="18"/>
        <v>x2</v>
      </c>
      <c r="S1170" s="53"/>
      <c r="T1170" s="40"/>
      <c r="U1170" s="139" t="str">
        <f>IF(AND($R1170="x1",$K1170=Basisblatt!$A$85),VLOOKUP('EMob_Segmente 3.2.5_3.2.6'!$F1170,Basisblatt!$A$2:$B$5,2,FALSE),"")</f>
        <v/>
      </c>
    </row>
    <row r="1171" spans="1:21" ht="15.75" thickBot="1" x14ac:dyDescent="0.3">
      <c r="A1171" s="121" t="str">
        <f>IF($R1171="x2","",IF($R1171="x1",IF(OR($K1171=Basisblatt!$A$84,$P1171="ja"),"ja","nein"),"N/A"))</f>
        <v/>
      </c>
      <c r="B1171" s="40"/>
      <c r="C1171" s="84"/>
      <c r="D1171" s="85"/>
      <c r="E1171" s="85"/>
      <c r="F1171" s="85"/>
      <c r="G1171" s="85"/>
      <c r="H1171" s="85"/>
      <c r="I1171" s="92"/>
      <c r="J1171" s="40"/>
      <c r="K1171" s="49" t="s">
        <v>86</v>
      </c>
      <c r="L1171" s="81"/>
      <c r="M1171" s="81"/>
      <c r="N1171" s="83"/>
      <c r="O1171" s="40"/>
      <c r="P1171" s="106" t="str">
        <f>IF(AND($R1171="x1",$K1171=Basisblatt!$A$85),IF(OR($L1171=Basisblatt!$A$38,AND('Modernisierung 3.2.4'!$M1171&lt;&gt;"",'Modernisierung 3.2.4'!$M1171&lt;='Modernisierung 3.2.4'!$U1171),'Modernisierung 3.2.4'!$N1171=Basisblatt!$A1199)=TRUE,"ja","nein"),"")</f>
        <v/>
      </c>
      <c r="Q1171" s="157"/>
      <c r="R1171" s="102" t="str">
        <f t="shared" si="18"/>
        <v>x2</v>
      </c>
      <c r="S1171" s="53"/>
      <c r="T1171" s="40"/>
      <c r="U1171" s="139" t="str">
        <f>IF(AND($R1171="x1",$K1171=Basisblatt!$A$85),VLOOKUP('EMob_Segmente 3.2.5_3.2.6'!$F1171,Basisblatt!$A$2:$B$5,2,FALSE),"")</f>
        <v/>
      </c>
    </row>
    <row r="1172" spans="1:21" ht="15.75" thickBot="1" x14ac:dyDescent="0.3">
      <c r="A1172" s="121" t="str">
        <f>IF($R1172="x2","",IF($R1172="x1",IF(OR($K1172=Basisblatt!$A$84,$P1172="ja"),"ja","nein"),"N/A"))</f>
        <v/>
      </c>
      <c r="B1172" s="40"/>
      <c r="C1172" s="84"/>
      <c r="D1172" s="85"/>
      <c r="E1172" s="85"/>
      <c r="F1172" s="85"/>
      <c r="G1172" s="85"/>
      <c r="H1172" s="85"/>
      <c r="I1172" s="92"/>
      <c r="J1172" s="40"/>
      <c r="K1172" s="49" t="s">
        <v>86</v>
      </c>
      <c r="L1172" s="81"/>
      <c r="M1172" s="81"/>
      <c r="N1172" s="83"/>
      <c r="O1172" s="40"/>
      <c r="P1172" s="106" t="str">
        <f>IF(AND($R1172="x1",$K1172=Basisblatt!$A$85),IF(OR($L1172=Basisblatt!$A$38,AND('Modernisierung 3.2.4'!$M1172&lt;&gt;"",'Modernisierung 3.2.4'!$M1172&lt;='Modernisierung 3.2.4'!$U1172),'Modernisierung 3.2.4'!$N1172=Basisblatt!$A1200)=TRUE,"ja","nein"),"")</f>
        <v/>
      </c>
      <c r="Q1172" s="157"/>
      <c r="R1172" s="102" t="str">
        <f t="shared" si="18"/>
        <v>x2</v>
      </c>
      <c r="S1172" s="53"/>
      <c r="T1172" s="40"/>
      <c r="U1172" s="139" t="str">
        <f>IF(AND($R1172="x1",$K1172=Basisblatt!$A$85),VLOOKUP('EMob_Segmente 3.2.5_3.2.6'!$F1172,Basisblatt!$A$2:$B$5,2,FALSE),"")</f>
        <v/>
      </c>
    </row>
    <row r="1173" spans="1:21" ht="15.75" thickBot="1" x14ac:dyDescent="0.3">
      <c r="A1173" s="121" t="str">
        <f>IF($R1173="x2","",IF($R1173="x1",IF(OR($K1173=Basisblatt!$A$84,$P1173="ja"),"ja","nein"),"N/A"))</f>
        <v/>
      </c>
      <c r="B1173" s="40"/>
      <c r="C1173" s="84"/>
      <c r="D1173" s="85"/>
      <c r="E1173" s="85"/>
      <c r="F1173" s="85"/>
      <c r="G1173" s="85"/>
      <c r="H1173" s="85"/>
      <c r="I1173" s="92"/>
      <c r="J1173" s="40"/>
      <c r="K1173" s="49" t="s">
        <v>86</v>
      </c>
      <c r="L1173" s="81"/>
      <c r="M1173" s="81"/>
      <c r="N1173" s="83"/>
      <c r="O1173" s="40"/>
      <c r="P1173" s="106" t="str">
        <f>IF(AND($R1173="x1",$K1173=Basisblatt!$A$85),IF(OR($L1173=Basisblatt!$A$38,AND('Modernisierung 3.2.4'!$M1173&lt;&gt;"",'Modernisierung 3.2.4'!$M1173&lt;='Modernisierung 3.2.4'!$U1173),'Modernisierung 3.2.4'!$N1173=Basisblatt!$A1201)=TRUE,"ja","nein"),"")</f>
        <v/>
      </c>
      <c r="Q1173" s="157"/>
      <c r="R1173" s="102" t="str">
        <f t="shared" si="18"/>
        <v>x2</v>
      </c>
      <c r="S1173" s="53"/>
      <c r="T1173" s="40"/>
      <c r="U1173" s="139" t="str">
        <f>IF(AND($R1173="x1",$K1173=Basisblatt!$A$85),VLOOKUP('EMob_Segmente 3.2.5_3.2.6'!$F1173,Basisblatt!$A$2:$B$5,2,FALSE),"")</f>
        <v/>
      </c>
    </row>
    <row r="1174" spans="1:21" ht="15.75" thickBot="1" x14ac:dyDescent="0.3">
      <c r="A1174" s="121" t="str">
        <f>IF($R1174="x2","",IF($R1174="x1",IF(OR($K1174=Basisblatt!$A$84,$P1174="ja"),"ja","nein"),"N/A"))</f>
        <v/>
      </c>
      <c r="B1174" s="40"/>
      <c r="C1174" s="84"/>
      <c r="D1174" s="85"/>
      <c r="E1174" s="85"/>
      <c r="F1174" s="85"/>
      <c r="G1174" s="85"/>
      <c r="H1174" s="85"/>
      <c r="I1174" s="92"/>
      <c r="J1174" s="40"/>
      <c r="K1174" s="49" t="s">
        <v>86</v>
      </c>
      <c r="L1174" s="81"/>
      <c r="M1174" s="81"/>
      <c r="N1174" s="83"/>
      <c r="O1174" s="40"/>
      <c r="P1174" s="106" t="str">
        <f>IF(AND($R1174="x1",$K1174=Basisblatt!$A$85),IF(OR($L1174=Basisblatt!$A$38,AND('Modernisierung 3.2.4'!$M1174&lt;&gt;"",'Modernisierung 3.2.4'!$M1174&lt;='Modernisierung 3.2.4'!$U1174),'Modernisierung 3.2.4'!$N1174=Basisblatt!$A1202)=TRUE,"ja","nein"),"")</f>
        <v/>
      </c>
      <c r="Q1174" s="157"/>
      <c r="R1174" s="102" t="str">
        <f t="shared" si="18"/>
        <v>x2</v>
      </c>
      <c r="S1174" s="53"/>
      <c r="T1174" s="40"/>
      <c r="U1174" s="139" t="str">
        <f>IF(AND($R1174="x1",$K1174=Basisblatt!$A$85),VLOOKUP('EMob_Segmente 3.2.5_3.2.6'!$F1174,Basisblatt!$A$2:$B$5,2,FALSE),"")</f>
        <v/>
      </c>
    </row>
    <row r="1175" spans="1:21" ht="15.75" thickBot="1" x14ac:dyDescent="0.3">
      <c r="A1175" s="121" t="str">
        <f>IF($R1175="x2","",IF($R1175="x1",IF(OR($K1175=Basisblatt!$A$84,$P1175="ja"),"ja","nein"),"N/A"))</f>
        <v/>
      </c>
      <c r="B1175" s="40"/>
      <c r="C1175" s="84"/>
      <c r="D1175" s="85"/>
      <c r="E1175" s="85"/>
      <c r="F1175" s="85"/>
      <c r="G1175" s="85"/>
      <c r="H1175" s="85"/>
      <c r="I1175" s="92"/>
      <c r="J1175" s="40"/>
      <c r="K1175" s="49" t="s">
        <v>86</v>
      </c>
      <c r="L1175" s="81"/>
      <c r="M1175" s="81"/>
      <c r="N1175" s="83"/>
      <c r="O1175" s="40"/>
      <c r="P1175" s="106" t="str">
        <f>IF(AND($R1175="x1",$K1175=Basisblatt!$A$85),IF(OR($L1175=Basisblatt!$A$38,AND('Modernisierung 3.2.4'!$M1175&lt;&gt;"",'Modernisierung 3.2.4'!$M1175&lt;='Modernisierung 3.2.4'!$U1175),'Modernisierung 3.2.4'!$N1175=Basisblatt!$A1203)=TRUE,"ja","nein"),"")</f>
        <v/>
      </c>
      <c r="Q1175" s="157"/>
      <c r="R1175" s="102" t="str">
        <f t="shared" si="18"/>
        <v>x2</v>
      </c>
      <c r="S1175" s="53"/>
      <c r="T1175" s="40"/>
      <c r="U1175" s="139" t="str">
        <f>IF(AND($R1175="x1",$K1175=Basisblatt!$A$85),VLOOKUP('EMob_Segmente 3.2.5_3.2.6'!$F1175,Basisblatt!$A$2:$B$5,2,FALSE),"")</f>
        <v/>
      </c>
    </row>
    <row r="1176" spans="1:21" ht="15.75" thickBot="1" x14ac:dyDescent="0.3">
      <c r="A1176" s="121" t="str">
        <f>IF($R1176="x2","",IF($R1176="x1",IF(OR($K1176=Basisblatt!$A$84,$P1176="ja"),"ja","nein"),"N/A"))</f>
        <v/>
      </c>
      <c r="B1176" s="40"/>
      <c r="C1176" s="84"/>
      <c r="D1176" s="85"/>
      <c r="E1176" s="85"/>
      <c r="F1176" s="85"/>
      <c r="G1176" s="85"/>
      <c r="H1176" s="85"/>
      <c r="I1176" s="92"/>
      <c r="J1176" s="40"/>
      <c r="K1176" s="49" t="s">
        <v>86</v>
      </c>
      <c r="L1176" s="81"/>
      <c r="M1176" s="81"/>
      <c r="N1176" s="83"/>
      <c r="O1176" s="40"/>
      <c r="P1176" s="106" t="str">
        <f>IF(AND($R1176="x1",$K1176=Basisblatt!$A$85),IF(OR($L1176=Basisblatt!$A$38,AND('Modernisierung 3.2.4'!$M1176&lt;&gt;"",'Modernisierung 3.2.4'!$M1176&lt;='Modernisierung 3.2.4'!$U1176),'Modernisierung 3.2.4'!$N1176=Basisblatt!$A1204)=TRUE,"ja","nein"),"")</f>
        <v/>
      </c>
      <c r="Q1176" s="157"/>
      <c r="R1176" s="102" t="str">
        <f t="shared" si="18"/>
        <v>x2</v>
      </c>
      <c r="S1176" s="53"/>
      <c r="T1176" s="40"/>
      <c r="U1176" s="139" t="str">
        <f>IF(AND($R1176="x1",$K1176=Basisblatt!$A$85),VLOOKUP('EMob_Segmente 3.2.5_3.2.6'!$F1176,Basisblatt!$A$2:$B$5,2,FALSE),"")</f>
        <v/>
      </c>
    </row>
    <row r="1177" spans="1:21" ht="15.75" thickBot="1" x14ac:dyDescent="0.3">
      <c r="A1177" s="121" t="str">
        <f>IF($R1177="x2","",IF($R1177="x1",IF(OR($K1177=Basisblatt!$A$84,$P1177="ja"),"ja","nein"),"N/A"))</f>
        <v/>
      </c>
      <c r="B1177" s="40"/>
      <c r="C1177" s="84"/>
      <c r="D1177" s="85"/>
      <c r="E1177" s="85"/>
      <c r="F1177" s="85"/>
      <c r="G1177" s="85"/>
      <c r="H1177" s="85"/>
      <c r="I1177" s="92"/>
      <c r="J1177" s="40"/>
      <c r="K1177" s="49" t="s">
        <v>86</v>
      </c>
      <c r="L1177" s="81"/>
      <c r="M1177" s="81"/>
      <c r="N1177" s="83"/>
      <c r="O1177" s="40"/>
      <c r="P1177" s="106" t="str">
        <f>IF(AND($R1177="x1",$K1177=Basisblatt!$A$85),IF(OR($L1177=Basisblatt!$A$38,AND('Modernisierung 3.2.4'!$M1177&lt;&gt;"",'Modernisierung 3.2.4'!$M1177&lt;='Modernisierung 3.2.4'!$U1177),'Modernisierung 3.2.4'!$N1177=Basisblatt!$A1205)=TRUE,"ja","nein"),"")</f>
        <v/>
      </c>
      <c r="Q1177" s="157"/>
      <c r="R1177" s="102" t="str">
        <f t="shared" si="18"/>
        <v>x2</v>
      </c>
      <c r="S1177" s="53"/>
      <c r="T1177" s="40"/>
      <c r="U1177" s="139" t="str">
        <f>IF(AND($R1177="x1",$K1177=Basisblatt!$A$85),VLOOKUP('EMob_Segmente 3.2.5_3.2.6'!$F1177,Basisblatt!$A$2:$B$5,2,FALSE),"")</f>
        <v/>
      </c>
    </row>
    <row r="1178" spans="1:21" ht="15.75" thickBot="1" x14ac:dyDescent="0.3">
      <c r="A1178" s="121" t="str">
        <f>IF($R1178="x2","",IF($R1178="x1",IF(OR($K1178=Basisblatt!$A$84,$P1178="ja"),"ja","nein"),"N/A"))</f>
        <v/>
      </c>
      <c r="B1178" s="40"/>
      <c r="C1178" s="84"/>
      <c r="D1178" s="85"/>
      <c r="E1178" s="85"/>
      <c r="F1178" s="85"/>
      <c r="G1178" s="85"/>
      <c r="H1178" s="85"/>
      <c r="I1178" s="92"/>
      <c r="J1178" s="40"/>
      <c r="K1178" s="49" t="s">
        <v>86</v>
      </c>
      <c r="L1178" s="81"/>
      <c r="M1178" s="81"/>
      <c r="N1178" s="83"/>
      <c r="O1178" s="40"/>
      <c r="P1178" s="106" t="str">
        <f>IF(AND($R1178="x1",$K1178=Basisblatt!$A$85),IF(OR($L1178=Basisblatt!$A$38,AND('Modernisierung 3.2.4'!$M1178&lt;&gt;"",'Modernisierung 3.2.4'!$M1178&lt;='Modernisierung 3.2.4'!$U1178),'Modernisierung 3.2.4'!$N1178=Basisblatt!$A1206)=TRUE,"ja","nein"),"")</f>
        <v/>
      </c>
      <c r="Q1178" s="157"/>
      <c r="R1178" s="102" t="str">
        <f t="shared" si="18"/>
        <v>x2</v>
      </c>
      <c r="S1178" s="53"/>
      <c r="T1178" s="40"/>
      <c r="U1178" s="139" t="str">
        <f>IF(AND($R1178="x1",$K1178=Basisblatt!$A$85),VLOOKUP('EMob_Segmente 3.2.5_3.2.6'!$F1178,Basisblatt!$A$2:$B$5,2,FALSE),"")</f>
        <v/>
      </c>
    </row>
    <row r="1179" spans="1:21" ht="15.75" thickBot="1" x14ac:dyDescent="0.3">
      <c r="A1179" s="121" t="str">
        <f>IF($R1179="x2","",IF($R1179="x1",IF(OR($K1179=Basisblatt!$A$84,$P1179="ja"),"ja","nein"),"N/A"))</f>
        <v/>
      </c>
      <c r="B1179" s="40"/>
      <c r="C1179" s="84"/>
      <c r="D1179" s="85"/>
      <c r="E1179" s="85"/>
      <c r="F1179" s="85"/>
      <c r="G1179" s="85"/>
      <c r="H1179" s="85"/>
      <c r="I1179" s="92"/>
      <c r="J1179" s="40"/>
      <c r="K1179" s="49" t="s">
        <v>86</v>
      </c>
      <c r="L1179" s="81"/>
      <c r="M1179" s="81"/>
      <c r="N1179" s="83"/>
      <c r="O1179" s="40"/>
      <c r="P1179" s="106" t="str">
        <f>IF(AND($R1179="x1",$K1179=Basisblatt!$A$85),IF(OR($L1179=Basisblatt!$A$38,AND('Modernisierung 3.2.4'!$M1179&lt;&gt;"",'Modernisierung 3.2.4'!$M1179&lt;='Modernisierung 3.2.4'!$U1179),'Modernisierung 3.2.4'!$N1179=Basisblatt!$A1207)=TRUE,"ja","nein"),"")</f>
        <v/>
      </c>
      <c r="Q1179" s="157"/>
      <c r="R1179" s="102" t="str">
        <f t="shared" si="18"/>
        <v>x2</v>
      </c>
      <c r="S1179" s="53"/>
      <c r="T1179" s="40"/>
      <c r="U1179" s="139" t="str">
        <f>IF(AND($R1179="x1",$K1179=Basisblatt!$A$85),VLOOKUP('EMob_Segmente 3.2.5_3.2.6'!$F1179,Basisblatt!$A$2:$B$5,2,FALSE),"")</f>
        <v/>
      </c>
    </row>
    <row r="1180" spans="1:21" ht="15.75" thickBot="1" x14ac:dyDescent="0.3">
      <c r="A1180" s="121" t="str">
        <f>IF($R1180="x2","",IF($R1180="x1",IF(OR($K1180=Basisblatt!$A$84,$P1180="ja"),"ja","nein"),"N/A"))</f>
        <v/>
      </c>
      <c r="B1180" s="40"/>
      <c r="C1180" s="84"/>
      <c r="D1180" s="85"/>
      <c r="E1180" s="85"/>
      <c r="F1180" s="85"/>
      <c r="G1180" s="85"/>
      <c r="H1180" s="85"/>
      <c r="I1180" s="92"/>
      <c r="J1180" s="40"/>
      <c r="K1180" s="49" t="s">
        <v>86</v>
      </c>
      <c r="L1180" s="81"/>
      <c r="M1180" s="81"/>
      <c r="N1180" s="83"/>
      <c r="O1180" s="40"/>
      <c r="P1180" s="106" t="str">
        <f>IF(AND($R1180="x1",$K1180=Basisblatt!$A$85),IF(OR($L1180=Basisblatt!$A$38,AND('Modernisierung 3.2.4'!$M1180&lt;&gt;"",'Modernisierung 3.2.4'!$M1180&lt;='Modernisierung 3.2.4'!$U1180),'Modernisierung 3.2.4'!$N1180=Basisblatt!$A1208)=TRUE,"ja","nein"),"")</f>
        <v/>
      </c>
      <c r="Q1180" s="157"/>
      <c r="R1180" s="102" t="str">
        <f t="shared" si="18"/>
        <v>x2</v>
      </c>
      <c r="S1180" s="53"/>
      <c r="T1180" s="40"/>
      <c r="U1180" s="139" t="str">
        <f>IF(AND($R1180="x1",$K1180=Basisblatt!$A$85),VLOOKUP('EMob_Segmente 3.2.5_3.2.6'!$F1180,Basisblatt!$A$2:$B$5,2,FALSE),"")</f>
        <v/>
      </c>
    </row>
    <row r="1181" spans="1:21" ht="15.75" thickBot="1" x14ac:dyDescent="0.3">
      <c r="A1181" s="121" t="str">
        <f>IF($R1181="x2","",IF($R1181="x1",IF(OR($K1181=Basisblatt!$A$84,$P1181="ja"),"ja","nein"),"N/A"))</f>
        <v/>
      </c>
      <c r="B1181" s="40"/>
      <c r="C1181" s="84"/>
      <c r="D1181" s="85"/>
      <c r="E1181" s="85"/>
      <c r="F1181" s="85"/>
      <c r="G1181" s="85"/>
      <c r="H1181" s="85"/>
      <c r="I1181" s="92"/>
      <c r="J1181" s="40"/>
      <c r="K1181" s="49" t="s">
        <v>86</v>
      </c>
      <c r="L1181" s="81"/>
      <c r="M1181" s="81"/>
      <c r="N1181" s="83"/>
      <c r="O1181" s="40"/>
      <c r="P1181" s="106" t="str">
        <f>IF(AND($R1181="x1",$K1181=Basisblatt!$A$85),IF(OR($L1181=Basisblatt!$A$38,AND('Modernisierung 3.2.4'!$M1181&lt;&gt;"",'Modernisierung 3.2.4'!$M1181&lt;='Modernisierung 3.2.4'!$U1181),'Modernisierung 3.2.4'!$N1181=Basisblatt!$A1209)=TRUE,"ja","nein"),"")</f>
        <v/>
      </c>
      <c r="Q1181" s="157"/>
      <c r="R1181" s="102" t="str">
        <f t="shared" si="18"/>
        <v>x2</v>
      </c>
      <c r="S1181" s="53"/>
      <c r="T1181" s="40"/>
      <c r="U1181" s="139" t="str">
        <f>IF(AND($R1181="x1",$K1181=Basisblatt!$A$85),VLOOKUP('EMob_Segmente 3.2.5_3.2.6'!$F1181,Basisblatt!$A$2:$B$5,2,FALSE),"")</f>
        <v/>
      </c>
    </row>
    <row r="1182" spans="1:21" ht="15.75" thickBot="1" x14ac:dyDescent="0.3">
      <c r="A1182" s="121" t="str">
        <f>IF($R1182="x2","",IF($R1182="x1",IF(OR($K1182=Basisblatt!$A$84,$P1182="ja"),"ja","nein"),"N/A"))</f>
        <v/>
      </c>
      <c r="B1182" s="40"/>
      <c r="C1182" s="84"/>
      <c r="D1182" s="85"/>
      <c r="E1182" s="85"/>
      <c r="F1182" s="85"/>
      <c r="G1182" s="85"/>
      <c r="H1182" s="85"/>
      <c r="I1182" s="92"/>
      <c r="J1182" s="40"/>
      <c r="K1182" s="49" t="s">
        <v>86</v>
      </c>
      <c r="L1182" s="81"/>
      <c r="M1182" s="81"/>
      <c r="N1182" s="83"/>
      <c r="O1182" s="40"/>
      <c r="P1182" s="106" t="str">
        <f>IF(AND($R1182="x1",$K1182=Basisblatt!$A$85),IF(OR($L1182=Basisblatt!$A$38,AND('Modernisierung 3.2.4'!$M1182&lt;&gt;"",'Modernisierung 3.2.4'!$M1182&lt;='Modernisierung 3.2.4'!$U1182),'Modernisierung 3.2.4'!$N1182=Basisblatt!$A1210)=TRUE,"ja","nein"),"")</f>
        <v/>
      </c>
      <c r="Q1182" s="157"/>
      <c r="R1182" s="102" t="str">
        <f t="shared" si="18"/>
        <v>x2</v>
      </c>
      <c r="S1182" s="53"/>
      <c r="T1182" s="40"/>
      <c r="U1182" s="139" t="str">
        <f>IF(AND($R1182="x1",$K1182=Basisblatt!$A$85),VLOOKUP('EMob_Segmente 3.2.5_3.2.6'!$F1182,Basisblatt!$A$2:$B$5,2,FALSE),"")</f>
        <v/>
      </c>
    </row>
    <row r="1183" spans="1:21" ht="15.75" thickBot="1" x14ac:dyDescent="0.3">
      <c r="A1183" s="121" t="str">
        <f>IF($R1183="x2","",IF($R1183="x1",IF(OR($K1183=Basisblatt!$A$84,$P1183="ja"),"ja","nein"),"N/A"))</f>
        <v/>
      </c>
      <c r="B1183" s="40"/>
      <c r="C1183" s="84"/>
      <c r="D1183" s="85"/>
      <c r="E1183" s="85"/>
      <c r="F1183" s="85"/>
      <c r="G1183" s="85"/>
      <c r="H1183" s="85"/>
      <c r="I1183" s="92"/>
      <c r="J1183" s="40"/>
      <c r="K1183" s="49" t="s">
        <v>86</v>
      </c>
      <c r="L1183" s="81"/>
      <c r="M1183" s="81"/>
      <c r="N1183" s="83"/>
      <c r="O1183" s="40"/>
      <c r="P1183" s="106" t="str">
        <f>IF(AND($R1183="x1",$K1183=Basisblatt!$A$85),IF(OR($L1183=Basisblatt!$A$38,AND('Modernisierung 3.2.4'!$M1183&lt;&gt;"",'Modernisierung 3.2.4'!$M1183&lt;='Modernisierung 3.2.4'!$U1183),'Modernisierung 3.2.4'!$N1183=Basisblatt!$A1211)=TRUE,"ja","nein"),"")</f>
        <v/>
      </c>
      <c r="Q1183" s="157"/>
      <c r="R1183" s="102" t="str">
        <f t="shared" si="18"/>
        <v>x2</v>
      </c>
      <c r="S1183" s="53"/>
      <c r="T1183" s="40"/>
      <c r="U1183" s="139" t="str">
        <f>IF(AND($R1183="x1",$K1183=Basisblatt!$A$85),VLOOKUP('EMob_Segmente 3.2.5_3.2.6'!$F1183,Basisblatt!$A$2:$B$5,2,FALSE),"")</f>
        <v/>
      </c>
    </row>
    <row r="1184" spans="1:21" ht="15.75" thickBot="1" x14ac:dyDescent="0.3">
      <c r="A1184" s="121" t="str">
        <f>IF($R1184="x2","",IF($R1184="x1",IF(OR($K1184=Basisblatt!$A$84,$P1184="ja"),"ja","nein"),"N/A"))</f>
        <v/>
      </c>
      <c r="B1184" s="40"/>
      <c r="C1184" s="84"/>
      <c r="D1184" s="85"/>
      <c r="E1184" s="85"/>
      <c r="F1184" s="85"/>
      <c r="G1184" s="85"/>
      <c r="H1184" s="85"/>
      <c r="I1184" s="92"/>
      <c r="J1184" s="40"/>
      <c r="K1184" s="49" t="s">
        <v>86</v>
      </c>
      <c r="L1184" s="81"/>
      <c r="M1184" s="81"/>
      <c r="N1184" s="83"/>
      <c r="O1184" s="40"/>
      <c r="P1184" s="106" t="str">
        <f>IF(AND($R1184="x1",$K1184=Basisblatt!$A$85),IF(OR($L1184=Basisblatt!$A$38,AND('Modernisierung 3.2.4'!$M1184&lt;&gt;"",'Modernisierung 3.2.4'!$M1184&lt;='Modernisierung 3.2.4'!$U1184),'Modernisierung 3.2.4'!$N1184=Basisblatt!$A1212)=TRUE,"ja","nein"),"")</f>
        <v/>
      </c>
      <c r="Q1184" s="157"/>
      <c r="R1184" s="102" t="str">
        <f t="shared" si="18"/>
        <v>x2</v>
      </c>
      <c r="S1184" s="53"/>
      <c r="T1184" s="40"/>
      <c r="U1184" s="139" t="str">
        <f>IF(AND($R1184="x1",$K1184=Basisblatt!$A$85),VLOOKUP('EMob_Segmente 3.2.5_3.2.6'!$F1184,Basisblatt!$A$2:$B$5,2,FALSE),"")</f>
        <v/>
      </c>
    </row>
    <row r="1185" spans="1:21" ht="15.75" thickBot="1" x14ac:dyDescent="0.3">
      <c r="A1185" s="121" t="str">
        <f>IF($R1185="x2","",IF($R1185="x1",IF(OR($K1185=Basisblatt!$A$84,$P1185="ja"),"ja","nein"),"N/A"))</f>
        <v/>
      </c>
      <c r="B1185" s="40"/>
      <c r="C1185" s="84"/>
      <c r="D1185" s="85"/>
      <c r="E1185" s="85"/>
      <c r="F1185" s="85"/>
      <c r="G1185" s="85"/>
      <c r="H1185" s="85"/>
      <c r="I1185" s="92"/>
      <c r="J1185" s="40"/>
      <c r="K1185" s="49" t="s">
        <v>86</v>
      </c>
      <c r="L1185" s="81"/>
      <c r="M1185" s="81"/>
      <c r="N1185" s="83"/>
      <c r="O1185" s="40"/>
      <c r="P1185" s="106" t="str">
        <f>IF(AND($R1185="x1",$K1185=Basisblatt!$A$85),IF(OR($L1185=Basisblatt!$A$38,AND('Modernisierung 3.2.4'!$M1185&lt;&gt;"",'Modernisierung 3.2.4'!$M1185&lt;='Modernisierung 3.2.4'!$U1185),'Modernisierung 3.2.4'!$N1185=Basisblatt!$A1213)=TRUE,"ja","nein"),"")</f>
        <v/>
      </c>
      <c r="Q1185" s="157"/>
      <c r="R1185" s="102" t="str">
        <f t="shared" si="18"/>
        <v>x2</v>
      </c>
      <c r="S1185" s="53"/>
      <c r="T1185" s="40"/>
      <c r="U1185" s="139" t="str">
        <f>IF(AND($R1185="x1",$K1185=Basisblatt!$A$85),VLOOKUP('EMob_Segmente 3.2.5_3.2.6'!$F1185,Basisblatt!$A$2:$B$5,2,FALSE),"")</f>
        <v/>
      </c>
    </row>
    <row r="1186" spans="1:21" ht="15.75" thickBot="1" x14ac:dyDescent="0.3">
      <c r="A1186" s="121" t="str">
        <f>IF($R1186="x2","",IF($R1186="x1",IF(OR($K1186=Basisblatt!$A$84,$P1186="ja"),"ja","nein"),"N/A"))</f>
        <v/>
      </c>
      <c r="B1186" s="40"/>
      <c r="C1186" s="84"/>
      <c r="D1186" s="85"/>
      <c r="E1186" s="85"/>
      <c r="F1186" s="85"/>
      <c r="G1186" s="85"/>
      <c r="H1186" s="85"/>
      <c r="I1186" s="92"/>
      <c r="J1186" s="40"/>
      <c r="K1186" s="49" t="s">
        <v>86</v>
      </c>
      <c r="L1186" s="81"/>
      <c r="M1186" s="81"/>
      <c r="N1186" s="83"/>
      <c r="O1186" s="40"/>
      <c r="P1186" s="106" t="str">
        <f>IF(AND($R1186="x1",$K1186=Basisblatt!$A$85),IF(OR($L1186=Basisblatt!$A$38,AND('Modernisierung 3.2.4'!$M1186&lt;&gt;"",'Modernisierung 3.2.4'!$M1186&lt;='Modernisierung 3.2.4'!$U1186),'Modernisierung 3.2.4'!$N1186=Basisblatt!$A1214)=TRUE,"ja","nein"),"")</f>
        <v/>
      </c>
      <c r="Q1186" s="157"/>
      <c r="R1186" s="102" t="str">
        <f t="shared" si="18"/>
        <v>x2</v>
      </c>
      <c r="S1186" s="53"/>
      <c r="T1186" s="40"/>
      <c r="U1186" s="139" t="str">
        <f>IF(AND($R1186="x1",$K1186=Basisblatt!$A$85),VLOOKUP('EMob_Segmente 3.2.5_3.2.6'!$F1186,Basisblatt!$A$2:$B$5,2,FALSE),"")</f>
        <v/>
      </c>
    </row>
    <row r="1187" spans="1:21" ht="15.75" thickBot="1" x14ac:dyDescent="0.3">
      <c r="A1187" s="121" t="str">
        <f>IF($R1187="x2","",IF($R1187="x1",IF(OR($K1187=Basisblatt!$A$84,$P1187="ja"),"ja","nein"),"N/A"))</f>
        <v/>
      </c>
      <c r="B1187" s="40"/>
      <c r="C1187" s="84"/>
      <c r="D1187" s="85"/>
      <c r="E1187" s="85"/>
      <c r="F1187" s="85"/>
      <c r="G1187" s="85"/>
      <c r="H1187" s="85"/>
      <c r="I1187" s="92"/>
      <c r="J1187" s="40"/>
      <c r="K1187" s="49" t="s">
        <v>86</v>
      </c>
      <c r="L1187" s="81"/>
      <c r="M1187" s="81"/>
      <c r="N1187" s="83"/>
      <c r="O1187" s="40"/>
      <c r="P1187" s="106" t="str">
        <f>IF(AND($R1187="x1",$K1187=Basisblatt!$A$85),IF(OR($L1187=Basisblatt!$A$38,AND('Modernisierung 3.2.4'!$M1187&lt;&gt;"",'Modernisierung 3.2.4'!$M1187&lt;='Modernisierung 3.2.4'!$U1187),'Modernisierung 3.2.4'!$N1187=Basisblatt!$A1215)=TRUE,"ja","nein"),"")</f>
        <v/>
      </c>
      <c r="Q1187" s="157"/>
      <c r="R1187" s="102" t="str">
        <f t="shared" si="18"/>
        <v>x2</v>
      </c>
      <c r="S1187" s="53"/>
      <c r="T1187" s="40"/>
      <c r="U1187" s="139" t="str">
        <f>IF(AND($R1187="x1",$K1187=Basisblatt!$A$85),VLOOKUP('EMob_Segmente 3.2.5_3.2.6'!$F1187,Basisblatt!$A$2:$B$5,2,FALSE),"")</f>
        <v/>
      </c>
    </row>
    <row r="1188" spans="1:21" ht="15.75" thickBot="1" x14ac:dyDescent="0.3">
      <c r="A1188" s="121" t="str">
        <f>IF($R1188="x2","",IF($R1188="x1",IF(OR($K1188=Basisblatt!$A$84,$P1188="ja"),"ja","nein"),"N/A"))</f>
        <v/>
      </c>
      <c r="B1188" s="40"/>
      <c r="C1188" s="84"/>
      <c r="D1188" s="85"/>
      <c r="E1188" s="85"/>
      <c r="F1188" s="85"/>
      <c r="G1188" s="85"/>
      <c r="H1188" s="85"/>
      <c r="I1188" s="92"/>
      <c r="J1188" s="40"/>
      <c r="K1188" s="49" t="s">
        <v>86</v>
      </c>
      <c r="L1188" s="81"/>
      <c r="M1188" s="81"/>
      <c r="N1188" s="83"/>
      <c r="O1188" s="40"/>
      <c r="P1188" s="106" t="str">
        <f>IF(AND($R1188="x1",$K1188=Basisblatt!$A$85),IF(OR($L1188=Basisblatt!$A$38,AND('Modernisierung 3.2.4'!$M1188&lt;&gt;"",'Modernisierung 3.2.4'!$M1188&lt;='Modernisierung 3.2.4'!$U1188),'Modernisierung 3.2.4'!$N1188=Basisblatt!$A1216)=TRUE,"ja","nein"),"")</f>
        <v/>
      </c>
      <c r="Q1188" s="157"/>
      <c r="R1188" s="102" t="str">
        <f t="shared" si="18"/>
        <v>x2</v>
      </c>
      <c r="S1188" s="53"/>
      <c r="T1188" s="40"/>
      <c r="U1188" s="139" t="str">
        <f>IF(AND($R1188="x1",$K1188=Basisblatt!$A$85),VLOOKUP('EMob_Segmente 3.2.5_3.2.6'!$F1188,Basisblatt!$A$2:$B$5,2,FALSE),"")</f>
        <v/>
      </c>
    </row>
    <row r="1189" spans="1:21" ht="15.75" thickBot="1" x14ac:dyDescent="0.3">
      <c r="A1189" s="121" t="str">
        <f>IF($R1189="x2","",IF($R1189="x1",IF(OR($K1189=Basisblatt!$A$84,$P1189="ja"),"ja","nein"),"N/A"))</f>
        <v/>
      </c>
      <c r="B1189" s="40"/>
      <c r="C1189" s="84"/>
      <c r="D1189" s="85"/>
      <c r="E1189" s="85"/>
      <c r="F1189" s="85"/>
      <c r="G1189" s="85"/>
      <c r="H1189" s="85"/>
      <c r="I1189" s="92"/>
      <c r="J1189" s="40"/>
      <c r="K1189" s="49" t="s">
        <v>86</v>
      </c>
      <c r="L1189" s="81"/>
      <c r="M1189" s="81"/>
      <c r="N1189" s="83"/>
      <c r="O1189" s="40"/>
      <c r="P1189" s="106" t="str">
        <f>IF(AND($R1189="x1",$K1189=Basisblatt!$A$85),IF(OR($L1189=Basisblatt!$A$38,AND('Modernisierung 3.2.4'!$M1189&lt;&gt;"",'Modernisierung 3.2.4'!$M1189&lt;='Modernisierung 3.2.4'!$U1189),'Modernisierung 3.2.4'!$N1189=Basisblatt!$A1217)=TRUE,"ja","nein"),"")</f>
        <v/>
      </c>
      <c r="Q1189" s="157"/>
      <c r="R1189" s="102" t="str">
        <f t="shared" si="18"/>
        <v>x2</v>
      </c>
      <c r="S1189" s="53"/>
      <c r="T1189" s="40"/>
      <c r="U1189" s="139" t="str">
        <f>IF(AND($R1189="x1",$K1189=Basisblatt!$A$85),VLOOKUP('EMob_Segmente 3.2.5_3.2.6'!$F1189,Basisblatt!$A$2:$B$5,2,FALSE),"")</f>
        <v/>
      </c>
    </row>
    <row r="1190" spans="1:21" ht="15.75" thickBot="1" x14ac:dyDescent="0.3">
      <c r="A1190" s="121" t="str">
        <f>IF($R1190="x2","",IF($R1190="x1",IF(OR($K1190=Basisblatt!$A$84,$P1190="ja"),"ja","nein"),"N/A"))</f>
        <v/>
      </c>
      <c r="B1190" s="40"/>
      <c r="C1190" s="84"/>
      <c r="D1190" s="85"/>
      <c r="E1190" s="85"/>
      <c r="F1190" s="85"/>
      <c r="G1190" s="85"/>
      <c r="H1190" s="85"/>
      <c r="I1190" s="92"/>
      <c r="J1190" s="40"/>
      <c r="K1190" s="49" t="s">
        <v>86</v>
      </c>
      <c r="L1190" s="81"/>
      <c r="M1190" s="81"/>
      <c r="N1190" s="83"/>
      <c r="O1190" s="40"/>
      <c r="P1190" s="106" t="str">
        <f>IF(AND($R1190="x1",$K1190=Basisblatt!$A$85),IF(OR($L1190=Basisblatt!$A$38,AND('Modernisierung 3.2.4'!$M1190&lt;&gt;"",'Modernisierung 3.2.4'!$M1190&lt;='Modernisierung 3.2.4'!$U1190),'Modernisierung 3.2.4'!$N1190=Basisblatt!$A1218)=TRUE,"ja","nein"),"")</f>
        <v/>
      </c>
      <c r="Q1190" s="157"/>
      <c r="R1190" s="102" t="str">
        <f t="shared" si="18"/>
        <v>x2</v>
      </c>
      <c r="S1190" s="53"/>
      <c r="T1190" s="40"/>
      <c r="U1190" s="139" t="str">
        <f>IF(AND($R1190="x1",$K1190=Basisblatt!$A$85),VLOOKUP('EMob_Segmente 3.2.5_3.2.6'!$F1190,Basisblatt!$A$2:$B$5,2,FALSE),"")</f>
        <v/>
      </c>
    </row>
    <row r="1191" spans="1:21" ht="15.75" thickBot="1" x14ac:dyDescent="0.3">
      <c r="A1191" s="121" t="str">
        <f>IF($R1191="x2","",IF($R1191="x1",IF(OR($K1191=Basisblatt!$A$84,$P1191="ja"),"ja","nein"),"N/A"))</f>
        <v/>
      </c>
      <c r="B1191" s="40"/>
      <c r="C1191" s="84"/>
      <c r="D1191" s="85"/>
      <c r="E1191" s="85"/>
      <c r="F1191" s="85"/>
      <c r="G1191" s="85"/>
      <c r="H1191" s="85"/>
      <c r="I1191" s="92"/>
      <c r="J1191" s="40"/>
      <c r="K1191" s="49" t="s">
        <v>86</v>
      </c>
      <c r="L1191" s="81"/>
      <c r="M1191" s="81"/>
      <c r="N1191" s="83"/>
      <c r="O1191" s="40"/>
      <c r="P1191" s="106" t="str">
        <f>IF(AND($R1191="x1",$K1191=Basisblatt!$A$85),IF(OR($L1191=Basisblatt!$A$38,AND('Modernisierung 3.2.4'!$M1191&lt;&gt;"",'Modernisierung 3.2.4'!$M1191&lt;='Modernisierung 3.2.4'!$U1191),'Modernisierung 3.2.4'!$N1191=Basisblatt!$A1219)=TRUE,"ja","nein"),"")</f>
        <v/>
      </c>
      <c r="Q1191" s="157"/>
      <c r="R1191" s="102" t="str">
        <f t="shared" si="18"/>
        <v>x2</v>
      </c>
      <c r="S1191" s="53"/>
      <c r="T1191" s="40"/>
      <c r="U1191" s="139" t="str">
        <f>IF(AND($R1191="x1",$K1191=Basisblatt!$A$85),VLOOKUP('EMob_Segmente 3.2.5_3.2.6'!$F1191,Basisblatt!$A$2:$B$5,2,FALSE),"")</f>
        <v/>
      </c>
    </row>
    <row r="1192" spans="1:21" ht="15.75" thickBot="1" x14ac:dyDescent="0.3">
      <c r="A1192" s="121" t="str">
        <f>IF($R1192="x2","",IF($R1192="x1",IF(OR($K1192=Basisblatt!$A$84,$P1192="ja"),"ja","nein"),"N/A"))</f>
        <v/>
      </c>
      <c r="B1192" s="40"/>
      <c r="C1192" s="84"/>
      <c r="D1192" s="85"/>
      <c r="E1192" s="85"/>
      <c r="F1192" s="85"/>
      <c r="G1192" s="85"/>
      <c r="H1192" s="85"/>
      <c r="I1192" s="92"/>
      <c r="J1192" s="40"/>
      <c r="K1192" s="49" t="s">
        <v>86</v>
      </c>
      <c r="L1192" s="81"/>
      <c r="M1192" s="81"/>
      <c r="N1192" s="83"/>
      <c r="O1192" s="40"/>
      <c r="P1192" s="106" t="str">
        <f>IF(AND($R1192="x1",$K1192=Basisblatt!$A$85),IF(OR($L1192=Basisblatt!$A$38,AND('Modernisierung 3.2.4'!$M1192&lt;&gt;"",'Modernisierung 3.2.4'!$M1192&lt;='Modernisierung 3.2.4'!$U1192),'Modernisierung 3.2.4'!$N1192=Basisblatt!$A1220)=TRUE,"ja","nein"),"")</f>
        <v/>
      </c>
      <c r="Q1192" s="157"/>
      <c r="R1192" s="102" t="str">
        <f t="shared" si="18"/>
        <v>x2</v>
      </c>
      <c r="S1192" s="53"/>
      <c r="T1192" s="40"/>
      <c r="U1192" s="139" t="str">
        <f>IF(AND($R1192="x1",$K1192=Basisblatt!$A$85),VLOOKUP('EMob_Segmente 3.2.5_3.2.6'!$F1192,Basisblatt!$A$2:$B$5,2,FALSE),"")</f>
        <v/>
      </c>
    </row>
    <row r="1193" spans="1:21" ht="15.75" thickBot="1" x14ac:dyDescent="0.3">
      <c r="A1193" s="121" t="str">
        <f>IF($R1193="x2","",IF($R1193="x1",IF(OR($K1193=Basisblatt!$A$84,$P1193="ja"),"ja","nein"),"N/A"))</f>
        <v/>
      </c>
      <c r="B1193" s="40"/>
      <c r="C1193" s="84"/>
      <c r="D1193" s="85"/>
      <c r="E1193" s="85"/>
      <c r="F1193" s="85"/>
      <c r="G1193" s="85"/>
      <c r="H1193" s="85"/>
      <c r="I1193" s="92"/>
      <c r="J1193" s="40"/>
      <c r="K1193" s="49" t="s">
        <v>86</v>
      </c>
      <c r="L1193" s="81"/>
      <c r="M1193" s="81"/>
      <c r="N1193" s="83"/>
      <c r="O1193" s="40"/>
      <c r="P1193" s="106" t="str">
        <f>IF(AND($R1193="x1",$K1193=Basisblatt!$A$85),IF(OR($L1193=Basisblatt!$A$38,AND('Modernisierung 3.2.4'!$M1193&lt;&gt;"",'Modernisierung 3.2.4'!$M1193&lt;='Modernisierung 3.2.4'!$U1193),'Modernisierung 3.2.4'!$N1193=Basisblatt!$A1221)=TRUE,"ja","nein"),"")</f>
        <v/>
      </c>
      <c r="Q1193" s="157"/>
      <c r="R1193" s="102" t="str">
        <f t="shared" si="18"/>
        <v>x2</v>
      </c>
      <c r="S1193" s="53"/>
      <c r="T1193" s="40"/>
      <c r="U1193" s="139" t="str">
        <f>IF(AND($R1193="x1",$K1193=Basisblatt!$A$85),VLOOKUP('EMob_Segmente 3.2.5_3.2.6'!$F1193,Basisblatt!$A$2:$B$5,2,FALSE),"")</f>
        <v/>
      </c>
    </row>
    <row r="1194" spans="1:21" ht="15.75" thickBot="1" x14ac:dyDescent="0.3">
      <c r="A1194" s="121" t="str">
        <f>IF($R1194="x2","",IF($R1194="x1",IF(OR($K1194=Basisblatt!$A$84,$P1194="ja"),"ja","nein"),"N/A"))</f>
        <v/>
      </c>
      <c r="B1194" s="40"/>
      <c r="C1194" s="84"/>
      <c r="D1194" s="85"/>
      <c r="E1194" s="85"/>
      <c r="F1194" s="85"/>
      <c r="G1194" s="85"/>
      <c r="H1194" s="85"/>
      <c r="I1194" s="92"/>
      <c r="J1194" s="40"/>
      <c r="K1194" s="49" t="s">
        <v>86</v>
      </c>
      <c r="L1194" s="81"/>
      <c r="M1194" s="81"/>
      <c r="N1194" s="83"/>
      <c r="O1194" s="40"/>
      <c r="P1194" s="106" t="str">
        <f>IF(AND($R1194="x1",$K1194=Basisblatt!$A$85),IF(OR($L1194=Basisblatt!$A$38,AND('Modernisierung 3.2.4'!$M1194&lt;&gt;"",'Modernisierung 3.2.4'!$M1194&lt;='Modernisierung 3.2.4'!$U1194),'Modernisierung 3.2.4'!$N1194=Basisblatt!$A1222)=TRUE,"ja","nein"),"")</f>
        <v/>
      </c>
      <c r="Q1194" s="157"/>
      <c r="R1194" s="102" t="str">
        <f t="shared" si="18"/>
        <v>x2</v>
      </c>
      <c r="S1194" s="53"/>
      <c r="T1194" s="40"/>
      <c r="U1194" s="139" t="str">
        <f>IF(AND($R1194="x1",$K1194=Basisblatt!$A$85),VLOOKUP('EMob_Segmente 3.2.5_3.2.6'!$F1194,Basisblatt!$A$2:$B$5,2,FALSE),"")</f>
        <v/>
      </c>
    </row>
    <row r="1195" spans="1:21" ht="15.75" thickBot="1" x14ac:dyDescent="0.3">
      <c r="A1195" s="121" t="str">
        <f>IF($R1195="x2","",IF($R1195="x1",IF(OR($K1195=Basisblatt!$A$84,$P1195="ja"),"ja","nein"),"N/A"))</f>
        <v/>
      </c>
      <c r="B1195" s="40"/>
      <c r="C1195" s="84"/>
      <c r="D1195" s="85"/>
      <c r="E1195" s="85"/>
      <c r="F1195" s="85"/>
      <c r="G1195" s="85"/>
      <c r="H1195" s="85"/>
      <c r="I1195" s="92"/>
      <c r="J1195" s="40"/>
      <c r="K1195" s="49" t="s">
        <v>86</v>
      </c>
      <c r="L1195" s="81"/>
      <c r="M1195" s="81"/>
      <c r="N1195" s="83"/>
      <c r="O1195" s="40"/>
      <c r="P1195" s="106" t="str">
        <f>IF(AND($R1195="x1",$K1195=Basisblatt!$A$85),IF(OR($L1195=Basisblatt!$A$38,AND('Modernisierung 3.2.4'!$M1195&lt;&gt;"",'Modernisierung 3.2.4'!$M1195&lt;='Modernisierung 3.2.4'!$U1195),'Modernisierung 3.2.4'!$N1195=Basisblatt!$A1223)=TRUE,"ja","nein"),"")</f>
        <v/>
      </c>
      <c r="Q1195" s="157"/>
      <c r="R1195" s="102" t="str">
        <f t="shared" si="18"/>
        <v>x2</v>
      </c>
      <c r="S1195" s="53"/>
      <c r="T1195" s="40"/>
      <c r="U1195" s="139" t="str">
        <f>IF(AND($R1195="x1",$K1195=Basisblatt!$A$85),VLOOKUP('EMob_Segmente 3.2.5_3.2.6'!$F1195,Basisblatt!$A$2:$B$5,2,FALSE),"")</f>
        <v/>
      </c>
    </row>
    <row r="1196" spans="1:21" ht="15.75" thickBot="1" x14ac:dyDescent="0.3">
      <c r="A1196" s="121" t="str">
        <f>IF($R1196="x2","",IF($R1196="x1",IF(OR($K1196=Basisblatt!$A$84,$P1196="ja"),"ja","nein"),"N/A"))</f>
        <v/>
      </c>
      <c r="B1196" s="40"/>
      <c r="C1196" s="84"/>
      <c r="D1196" s="85"/>
      <c r="E1196" s="85"/>
      <c r="F1196" s="85"/>
      <c r="G1196" s="85"/>
      <c r="H1196" s="85"/>
      <c r="I1196" s="92"/>
      <c r="J1196" s="40"/>
      <c r="K1196" s="49" t="s">
        <v>86</v>
      </c>
      <c r="L1196" s="81"/>
      <c r="M1196" s="81"/>
      <c r="N1196" s="83"/>
      <c r="O1196" s="40"/>
      <c r="P1196" s="106" t="str">
        <f>IF(AND($R1196="x1",$K1196=Basisblatt!$A$85),IF(OR($L1196=Basisblatt!$A$38,AND('Modernisierung 3.2.4'!$M1196&lt;&gt;"",'Modernisierung 3.2.4'!$M1196&lt;='Modernisierung 3.2.4'!$U1196),'Modernisierung 3.2.4'!$N1196=Basisblatt!$A1224)=TRUE,"ja","nein"),"")</f>
        <v/>
      </c>
      <c r="Q1196" s="157"/>
      <c r="R1196" s="102" t="str">
        <f t="shared" si="18"/>
        <v>x2</v>
      </c>
      <c r="S1196" s="53"/>
      <c r="T1196" s="40"/>
      <c r="U1196" s="139" t="str">
        <f>IF(AND($R1196="x1",$K1196=Basisblatt!$A$85),VLOOKUP('EMob_Segmente 3.2.5_3.2.6'!$F1196,Basisblatt!$A$2:$B$5,2,FALSE),"")</f>
        <v/>
      </c>
    </row>
    <row r="1197" spans="1:21" ht="15.75" thickBot="1" x14ac:dyDescent="0.3">
      <c r="A1197" s="121" t="str">
        <f>IF($R1197="x2","",IF($R1197="x1",IF(OR($K1197=Basisblatt!$A$84,$P1197="ja"),"ja","nein"),"N/A"))</f>
        <v/>
      </c>
      <c r="B1197" s="40"/>
      <c r="C1197" s="84"/>
      <c r="D1197" s="85"/>
      <c r="E1197" s="85"/>
      <c r="F1197" s="85"/>
      <c r="G1197" s="85"/>
      <c r="H1197" s="85"/>
      <c r="I1197" s="92"/>
      <c r="J1197" s="40"/>
      <c r="K1197" s="49" t="s">
        <v>86</v>
      </c>
      <c r="L1197" s="81"/>
      <c r="M1197" s="81"/>
      <c r="N1197" s="83"/>
      <c r="O1197" s="40"/>
      <c r="P1197" s="106" t="str">
        <f>IF(AND($R1197="x1",$K1197=Basisblatt!$A$85),IF(OR($L1197=Basisblatt!$A$38,AND('Modernisierung 3.2.4'!$M1197&lt;&gt;"",'Modernisierung 3.2.4'!$M1197&lt;='Modernisierung 3.2.4'!$U1197),'Modernisierung 3.2.4'!$N1197=Basisblatt!$A1225)=TRUE,"ja","nein"),"")</f>
        <v/>
      </c>
      <c r="Q1197" s="157"/>
      <c r="R1197" s="102" t="str">
        <f t="shared" si="18"/>
        <v>x2</v>
      </c>
      <c r="S1197" s="53"/>
      <c r="T1197" s="40"/>
      <c r="U1197" s="139" t="str">
        <f>IF(AND($R1197="x1",$K1197=Basisblatt!$A$85),VLOOKUP('EMob_Segmente 3.2.5_3.2.6'!$F1197,Basisblatt!$A$2:$B$5,2,FALSE),"")</f>
        <v/>
      </c>
    </row>
    <row r="1198" spans="1:21" ht="15.75" thickBot="1" x14ac:dyDescent="0.3">
      <c r="A1198" s="121" t="str">
        <f>IF($R1198="x2","",IF($R1198="x1",IF(OR($K1198=Basisblatt!$A$84,$P1198="ja"),"ja","nein"),"N/A"))</f>
        <v/>
      </c>
      <c r="B1198" s="40"/>
      <c r="C1198" s="84"/>
      <c r="D1198" s="85"/>
      <c r="E1198" s="85"/>
      <c r="F1198" s="85"/>
      <c r="G1198" s="85"/>
      <c r="H1198" s="85"/>
      <c r="I1198" s="92"/>
      <c r="J1198" s="40"/>
      <c r="K1198" s="49" t="s">
        <v>86</v>
      </c>
      <c r="L1198" s="81"/>
      <c r="M1198" s="81"/>
      <c r="N1198" s="83"/>
      <c r="O1198" s="40"/>
      <c r="P1198" s="106" t="str">
        <f>IF(AND($R1198="x1",$K1198=Basisblatt!$A$85),IF(OR($L1198=Basisblatt!$A$38,AND('Modernisierung 3.2.4'!$M1198&lt;&gt;"",'Modernisierung 3.2.4'!$M1198&lt;='Modernisierung 3.2.4'!$U1198),'Modernisierung 3.2.4'!$N1198=Basisblatt!$A1226)=TRUE,"ja","nein"),"")</f>
        <v/>
      </c>
      <c r="Q1198" s="157"/>
      <c r="R1198" s="102" t="str">
        <f t="shared" si="18"/>
        <v>x2</v>
      </c>
      <c r="S1198" s="53"/>
      <c r="T1198" s="40"/>
      <c r="U1198" s="139" t="str">
        <f>IF(AND($R1198="x1",$K1198=Basisblatt!$A$85),VLOOKUP('EMob_Segmente 3.2.5_3.2.6'!$F1198,Basisblatt!$A$2:$B$5,2,FALSE),"")</f>
        <v/>
      </c>
    </row>
    <row r="1199" spans="1:21" ht="15.75" thickBot="1" x14ac:dyDescent="0.3">
      <c r="A1199" s="121" t="str">
        <f>IF($R1199="x2","",IF($R1199="x1",IF(OR($K1199=Basisblatt!$A$84,$P1199="ja"),"ja","nein"),"N/A"))</f>
        <v/>
      </c>
      <c r="B1199" s="40"/>
      <c r="C1199" s="84"/>
      <c r="D1199" s="85"/>
      <c r="E1199" s="85"/>
      <c r="F1199" s="85"/>
      <c r="G1199" s="85"/>
      <c r="H1199" s="85"/>
      <c r="I1199" s="92"/>
      <c r="J1199" s="40"/>
      <c r="K1199" s="49" t="s">
        <v>86</v>
      </c>
      <c r="L1199" s="81"/>
      <c r="M1199" s="81"/>
      <c r="N1199" s="83"/>
      <c r="O1199" s="40"/>
      <c r="P1199" s="106" t="str">
        <f>IF(AND($R1199="x1",$K1199=Basisblatt!$A$85),IF(OR($L1199=Basisblatt!$A$38,AND('Modernisierung 3.2.4'!$M1199&lt;&gt;"",'Modernisierung 3.2.4'!$M1199&lt;='Modernisierung 3.2.4'!$U1199),'Modernisierung 3.2.4'!$N1199=Basisblatt!$A1227)=TRUE,"ja","nein"),"")</f>
        <v/>
      </c>
      <c r="Q1199" s="157"/>
      <c r="R1199" s="102" t="str">
        <f t="shared" si="18"/>
        <v>x2</v>
      </c>
      <c r="S1199" s="53"/>
      <c r="T1199" s="40"/>
      <c r="U1199" s="139" t="str">
        <f>IF(AND($R1199="x1",$K1199=Basisblatt!$A$85),VLOOKUP('EMob_Segmente 3.2.5_3.2.6'!$F1199,Basisblatt!$A$2:$B$5,2,FALSE),"")</f>
        <v/>
      </c>
    </row>
    <row r="1200" spans="1:21" ht="15.75" thickBot="1" x14ac:dyDescent="0.3">
      <c r="A1200" s="121" t="str">
        <f>IF($R1200="x2","",IF($R1200="x1",IF(OR($K1200=Basisblatt!$A$84,$P1200="ja"),"ja","nein"),"N/A"))</f>
        <v/>
      </c>
      <c r="B1200" s="40"/>
      <c r="C1200" s="84"/>
      <c r="D1200" s="85"/>
      <c r="E1200" s="85"/>
      <c r="F1200" s="85"/>
      <c r="G1200" s="85"/>
      <c r="H1200" s="85"/>
      <c r="I1200" s="92"/>
      <c r="J1200" s="40"/>
      <c r="K1200" s="49" t="s">
        <v>86</v>
      </c>
      <c r="L1200" s="81"/>
      <c r="M1200" s="81"/>
      <c r="N1200" s="83"/>
      <c r="O1200" s="40"/>
      <c r="P1200" s="106" t="str">
        <f>IF(AND($R1200="x1",$K1200=Basisblatt!$A$85),IF(OR($L1200=Basisblatt!$A$38,AND('Modernisierung 3.2.4'!$M1200&lt;&gt;"",'Modernisierung 3.2.4'!$M1200&lt;='Modernisierung 3.2.4'!$U1200),'Modernisierung 3.2.4'!$N1200=Basisblatt!$A1228)=TRUE,"ja","nein"),"")</f>
        <v/>
      </c>
      <c r="Q1200" s="157"/>
      <c r="R1200" s="102" t="str">
        <f t="shared" si="18"/>
        <v>x2</v>
      </c>
      <c r="S1200" s="53"/>
      <c r="T1200" s="40"/>
      <c r="U1200" s="139" t="str">
        <f>IF(AND($R1200="x1",$K1200=Basisblatt!$A$85),VLOOKUP('EMob_Segmente 3.2.5_3.2.6'!$F1200,Basisblatt!$A$2:$B$5,2,FALSE),"")</f>
        <v/>
      </c>
    </row>
    <row r="1201" spans="1:21" ht="15.75" thickBot="1" x14ac:dyDescent="0.3">
      <c r="A1201" s="121" t="str">
        <f>IF($R1201="x2","",IF($R1201="x1",IF(OR($K1201=Basisblatt!$A$84,$P1201="ja"),"ja","nein"),"N/A"))</f>
        <v/>
      </c>
      <c r="B1201" s="40"/>
      <c r="C1201" s="84"/>
      <c r="D1201" s="85"/>
      <c r="E1201" s="85"/>
      <c r="F1201" s="85"/>
      <c r="G1201" s="85"/>
      <c r="H1201" s="85"/>
      <c r="I1201" s="92"/>
      <c r="J1201" s="40"/>
      <c r="K1201" s="49" t="s">
        <v>86</v>
      </c>
      <c r="L1201" s="81"/>
      <c r="M1201" s="81"/>
      <c r="N1201" s="83"/>
      <c r="O1201" s="40"/>
      <c r="P1201" s="106" t="str">
        <f>IF(AND($R1201="x1",$K1201=Basisblatt!$A$85),IF(OR($L1201=Basisblatt!$A$38,AND('Modernisierung 3.2.4'!$M1201&lt;&gt;"",'Modernisierung 3.2.4'!$M1201&lt;='Modernisierung 3.2.4'!$U1201),'Modernisierung 3.2.4'!$N1201=Basisblatt!$A1229)=TRUE,"ja","nein"),"")</f>
        <v/>
      </c>
      <c r="Q1201" s="157"/>
      <c r="R1201" s="102" t="str">
        <f t="shared" si="18"/>
        <v>x2</v>
      </c>
      <c r="S1201" s="53"/>
      <c r="T1201" s="40"/>
      <c r="U1201" s="139" t="str">
        <f>IF(AND($R1201="x1",$K1201=Basisblatt!$A$85),VLOOKUP('EMob_Segmente 3.2.5_3.2.6'!$F1201,Basisblatt!$A$2:$B$5,2,FALSE),"")</f>
        <v/>
      </c>
    </row>
    <row r="1202" spans="1:21" ht="15.75" thickBot="1" x14ac:dyDescent="0.3">
      <c r="A1202" s="121" t="str">
        <f>IF($R1202="x2","",IF($R1202="x1",IF(OR($K1202=Basisblatt!$A$84,$P1202="ja"),"ja","nein"),"N/A"))</f>
        <v/>
      </c>
      <c r="B1202" s="40"/>
      <c r="C1202" s="84"/>
      <c r="D1202" s="85"/>
      <c r="E1202" s="85"/>
      <c r="F1202" s="85"/>
      <c r="G1202" s="85"/>
      <c r="H1202" s="85"/>
      <c r="I1202" s="92"/>
      <c r="J1202" s="40"/>
      <c r="K1202" s="49" t="s">
        <v>86</v>
      </c>
      <c r="L1202" s="81"/>
      <c r="M1202" s="81"/>
      <c r="N1202" s="83"/>
      <c r="O1202" s="40"/>
      <c r="P1202" s="106" t="str">
        <f>IF(AND($R1202="x1",$K1202=Basisblatt!$A$85),IF(OR($L1202=Basisblatt!$A$38,AND('Modernisierung 3.2.4'!$M1202&lt;&gt;"",'Modernisierung 3.2.4'!$M1202&lt;='Modernisierung 3.2.4'!$U1202),'Modernisierung 3.2.4'!$N1202=Basisblatt!$A1230)=TRUE,"ja","nein"),"")</f>
        <v/>
      </c>
      <c r="Q1202" s="157"/>
      <c r="R1202" s="102" t="str">
        <f t="shared" si="18"/>
        <v>x2</v>
      </c>
      <c r="S1202" s="53"/>
      <c r="T1202" s="40"/>
      <c r="U1202" s="139" t="str">
        <f>IF(AND($R1202="x1",$K1202=Basisblatt!$A$85),VLOOKUP('EMob_Segmente 3.2.5_3.2.6'!$F1202,Basisblatt!$A$2:$B$5,2,FALSE),"")</f>
        <v/>
      </c>
    </row>
    <row r="1203" spans="1:21" ht="15.75" thickBot="1" x14ac:dyDescent="0.3">
      <c r="A1203" s="121" t="str">
        <f>IF($R1203="x2","",IF($R1203="x1",IF(OR($K1203=Basisblatt!$A$84,$P1203="ja"),"ja","nein"),"N/A"))</f>
        <v/>
      </c>
      <c r="B1203" s="40"/>
      <c r="C1203" s="84"/>
      <c r="D1203" s="85"/>
      <c r="E1203" s="85"/>
      <c r="F1203" s="85"/>
      <c r="G1203" s="85"/>
      <c r="H1203" s="85"/>
      <c r="I1203" s="92"/>
      <c r="J1203" s="40"/>
      <c r="K1203" s="49" t="s">
        <v>86</v>
      </c>
      <c r="L1203" s="81"/>
      <c r="M1203" s="81"/>
      <c r="N1203" s="83"/>
      <c r="O1203" s="40"/>
      <c r="P1203" s="106" t="str">
        <f>IF(AND($R1203="x1",$K1203=Basisblatt!$A$85),IF(OR($L1203=Basisblatt!$A$38,AND('Modernisierung 3.2.4'!$M1203&lt;&gt;"",'Modernisierung 3.2.4'!$M1203&lt;='Modernisierung 3.2.4'!$U1203),'Modernisierung 3.2.4'!$N1203=Basisblatt!$A1231)=TRUE,"ja","nein"),"")</f>
        <v/>
      </c>
      <c r="Q1203" s="157"/>
      <c r="R1203" s="102" t="str">
        <f t="shared" si="18"/>
        <v>x2</v>
      </c>
      <c r="S1203" s="53"/>
      <c r="T1203" s="40"/>
      <c r="U1203" s="139" t="str">
        <f>IF(AND($R1203="x1",$K1203=Basisblatt!$A$85),VLOOKUP('EMob_Segmente 3.2.5_3.2.6'!$F1203,Basisblatt!$A$2:$B$5,2,FALSE),"")</f>
        <v/>
      </c>
    </row>
    <row r="1204" spans="1:21" ht="15.75" thickBot="1" x14ac:dyDescent="0.3">
      <c r="A1204" s="121" t="str">
        <f>IF($R1204="x2","",IF($R1204="x1",IF(OR($K1204=Basisblatt!$A$84,$P1204="ja"),"ja","nein"),"N/A"))</f>
        <v/>
      </c>
      <c r="B1204" s="40"/>
      <c r="C1204" s="84"/>
      <c r="D1204" s="85"/>
      <c r="E1204" s="85"/>
      <c r="F1204" s="85"/>
      <c r="G1204" s="85"/>
      <c r="H1204" s="85"/>
      <c r="I1204" s="92"/>
      <c r="J1204" s="40"/>
      <c r="K1204" s="49" t="s">
        <v>86</v>
      </c>
      <c r="L1204" s="81"/>
      <c r="M1204" s="81"/>
      <c r="N1204" s="83"/>
      <c r="O1204" s="40"/>
      <c r="P1204" s="106" t="str">
        <f>IF(AND($R1204="x1",$K1204=Basisblatt!$A$85),IF(OR($L1204=Basisblatt!$A$38,AND('Modernisierung 3.2.4'!$M1204&lt;&gt;"",'Modernisierung 3.2.4'!$M1204&lt;='Modernisierung 3.2.4'!$U1204),'Modernisierung 3.2.4'!$N1204=Basisblatt!$A1232)=TRUE,"ja","nein"),"")</f>
        <v/>
      </c>
      <c r="Q1204" s="157"/>
      <c r="R1204" s="102" t="str">
        <f t="shared" si="18"/>
        <v>x2</v>
      </c>
      <c r="S1204" s="53"/>
      <c r="T1204" s="40"/>
      <c r="U1204" s="139" t="str">
        <f>IF(AND($R1204="x1",$K1204=Basisblatt!$A$85),VLOOKUP('EMob_Segmente 3.2.5_3.2.6'!$F1204,Basisblatt!$A$2:$B$5,2,FALSE),"")</f>
        <v/>
      </c>
    </row>
    <row r="1205" spans="1:21" ht="15.75" thickBot="1" x14ac:dyDescent="0.3">
      <c r="A1205" s="121" t="str">
        <f>IF($R1205="x2","",IF($R1205="x1",IF(OR($K1205=Basisblatt!$A$84,$P1205="ja"),"ja","nein"),"N/A"))</f>
        <v/>
      </c>
      <c r="B1205" s="40"/>
      <c r="C1205" s="84"/>
      <c r="D1205" s="85"/>
      <c r="E1205" s="85"/>
      <c r="F1205" s="85"/>
      <c r="G1205" s="85"/>
      <c r="H1205" s="85"/>
      <c r="I1205" s="92"/>
      <c r="J1205" s="40"/>
      <c r="K1205" s="49" t="s">
        <v>86</v>
      </c>
      <c r="L1205" s="81"/>
      <c r="M1205" s="81"/>
      <c r="N1205" s="83"/>
      <c r="O1205" s="40"/>
      <c r="P1205" s="106" t="str">
        <f>IF(AND($R1205="x1",$K1205=Basisblatt!$A$85),IF(OR($L1205=Basisblatt!$A$38,AND('Modernisierung 3.2.4'!$M1205&lt;&gt;"",'Modernisierung 3.2.4'!$M1205&lt;='Modernisierung 3.2.4'!$U1205),'Modernisierung 3.2.4'!$N1205=Basisblatt!$A1233)=TRUE,"ja","nein"),"")</f>
        <v/>
      </c>
      <c r="Q1205" s="157"/>
      <c r="R1205" s="102" t="str">
        <f t="shared" si="18"/>
        <v>x2</v>
      </c>
      <c r="S1205" s="53"/>
      <c r="T1205" s="40"/>
      <c r="U1205" s="139" t="str">
        <f>IF(AND($R1205="x1",$K1205=Basisblatt!$A$85),VLOOKUP('EMob_Segmente 3.2.5_3.2.6'!$F1205,Basisblatt!$A$2:$B$5,2,FALSE),"")</f>
        <v/>
      </c>
    </row>
    <row r="1206" spans="1:21" ht="15.75" thickBot="1" x14ac:dyDescent="0.3">
      <c r="A1206" s="121" t="str">
        <f>IF($R1206="x2","",IF($R1206="x1",IF(OR($K1206=Basisblatt!$A$84,$P1206="ja"),"ja","nein"),"N/A"))</f>
        <v/>
      </c>
      <c r="B1206" s="40"/>
      <c r="C1206" s="84"/>
      <c r="D1206" s="85"/>
      <c r="E1206" s="85"/>
      <c r="F1206" s="85"/>
      <c r="G1206" s="85"/>
      <c r="H1206" s="85"/>
      <c r="I1206" s="92"/>
      <c r="J1206" s="40"/>
      <c r="K1206" s="49" t="s">
        <v>86</v>
      </c>
      <c r="L1206" s="81"/>
      <c r="M1206" s="81"/>
      <c r="N1206" s="83"/>
      <c r="O1206" s="40"/>
      <c r="P1206" s="106" t="str">
        <f>IF(AND($R1206="x1",$K1206=Basisblatt!$A$85),IF(OR($L1206=Basisblatt!$A$38,AND('Modernisierung 3.2.4'!$M1206&lt;&gt;"",'Modernisierung 3.2.4'!$M1206&lt;='Modernisierung 3.2.4'!$U1206),'Modernisierung 3.2.4'!$N1206=Basisblatt!$A1234)=TRUE,"ja","nein"),"")</f>
        <v/>
      </c>
      <c r="Q1206" s="157"/>
      <c r="R1206" s="102" t="str">
        <f t="shared" si="18"/>
        <v>x2</v>
      </c>
      <c r="S1206" s="53"/>
      <c r="T1206" s="40"/>
      <c r="U1206" s="139" t="str">
        <f>IF(AND($R1206="x1",$K1206=Basisblatt!$A$85),VLOOKUP('EMob_Segmente 3.2.5_3.2.6'!$F1206,Basisblatt!$A$2:$B$5,2,FALSE),"")</f>
        <v/>
      </c>
    </row>
    <row r="1207" spans="1:21" ht="15.75" thickBot="1" x14ac:dyDescent="0.3">
      <c r="A1207" s="121" t="str">
        <f>IF($R1207="x2","",IF($R1207="x1",IF(OR($K1207=Basisblatt!$A$84,$P1207="ja"),"ja","nein"),"N/A"))</f>
        <v/>
      </c>
      <c r="B1207" s="40"/>
      <c r="C1207" s="84"/>
      <c r="D1207" s="85"/>
      <c r="E1207" s="85"/>
      <c r="F1207" s="85"/>
      <c r="G1207" s="85"/>
      <c r="H1207" s="85"/>
      <c r="I1207" s="92"/>
      <c r="J1207" s="40"/>
      <c r="K1207" s="49" t="s">
        <v>86</v>
      </c>
      <c r="L1207" s="81"/>
      <c r="M1207" s="81"/>
      <c r="N1207" s="83"/>
      <c r="O1207" s="40"/>
      <c r="P1207" s="106" t="str">
        <f>IF(AND($R1207="x1",$K1207=Basisblatt!$A$85),IF(OR($L1207=Basisblatt!$A$38,AND('Modernisierung 3.2.4'!$M1207&lt;&gt;"",'Modernisierung 3.2.4'!$M1207&lt;='Modernisierung 3.2.4'!$U1207),'Modernisierung 3.2.4'!$N1207=Basisblatt!$A1235)=TRUE,"ja","nein"),"")</f>
        <v/>
      </c>
      <c r="Q1207" s="157"/>
      <c r="R1207" s="102" t="str">
        <f t="shared" si="18"/>
        <v>x2</v>
      </c>
      <c r="S1207" s="53"/>
      <c r="T1207" s="40"/>
      <c r="U1207" s="139" t="str">
        <f>IF(AND($R1207="x1",$K1207=Basisblatt!$A$85),VLOOKUP('EMob_Segmente 3.2.5_3.2.6'!$F1207,Basisblatt!$A$2:$B$5,2,FALSE),"")</f>
        <v/>
      </c>
    </row>
    <row r="1208" spans="1:21" ht="15.75" thickBot="1" x14ac:dyDescent="0.3">
      <c r="A1208" s="121" t="str">
        <f>IF($R1208="x2","",IF($R1208="x1",IF(OR($K1208=Basisblatt!$A$84,$P1208="ja"),"ja","nein"),"N/A"))</f>
        <v/>
      </c>
      <c r="B1208" s="40"/>
      <c r="C1208" s="84"/>
      <c r="D1208" s="85"/>
      <c r="E1208" s="85"/>
      <c r="F1208" s="85"/>
      <c r="G1208" s="85"/>
      <c r="H1208" s="85"/>
      <c r="I1208" s="92"/>
      <c r="J1208" s="40"/>
      <c r="K1208" s="49" t="s">
        <v>86</v>
      </c>
      <c r="L1208" s="81"/>
      <c r="M1208" s="81"/>
      <c r="N1208" s="83"/>
      <c r="O1208" s="40"/>
      <c r="P1208" s="106" t="str">
        <f>IF(AND($R1208="x1",$K1208=Basisblatt!$A$85),IF(OR($L1208=Basisblatt!$A$38,AND('Modernisierung 3.2.4'!$M1208&lt;&gt;"",'Modernisierung 3.2.4'!$M1208&lt;='Modernisierung 3.2.4'!$U1208),'Modernisierung 3.2.4'!$N1208=Basisblatt!$A1236)=TRUE,"ja","nein"),"")</f>
        <v/>
      </c>
      <c r="Q1208" s="157"/>
      <c r="R1208" s="102" t="str">
        <f t="shared" si="18"/>
        <v>x2</v>
      </c>
      <c r="S1208" s="53"/>
      <c r="T1208" s="40"/>
      <c r="U1208" s="139" t="str">
        <f>IF(AND($R1208="x1",$K1208=Basisblatt!$A$85),VLOOKUP('EMob_Segmente 3.2.5_3.2.6'!$F1208,Basisblatt!$A$2:$B$5,2,FALSE),"")</f>
        <v/>
      </c>
    </row>
    <row r="1209" spans="1:21" ht="15.75" thickBot="1" x14ac:dyDescent="0.3">
      <c r="A1209" s="121" t="str">
        <f>IF($R1209="x2","",IF($R1209="x1",IF(OR($K1209=Basisblatt!$A$84,$P1209="ja"),"ja","nein"),"N/A"))</f>
        <v/>
      </c>
      <c r="B1209" s="40"/>
      <c r="C1209" s="84"/>
      <c r="D1209" s="85"/>
      <c r="E1209" s="85"/>
      <c r="F1209" s="85"/>
      <c r="G1209" s="85"/>
      <c r="H1209" s="85"/>
      <c r="I1209" s="92"/>
      <c r="J1209" s="40"/>
      <c r="K1209" s="49" t="s">
        <v>86</v>
      </c>
      <c r="L1209" s="81"/>
      <c r="M1209" s="81"/>
      <c r="N1209" s="83"/>
      <c r="O1209" s="40"/>
      <c r="P1209" s="106" t="str">
        <f>IF(AND($R1209="x1",$K1209=Basisblatt!$A$85),IF(OR($L1209=Basisblatt!$A$38,AND('Modernisierung 3.2.4'!$M1209&lt;&gt;"",'Modernisierung 3.2.4'!$M1209&lt;='Modernisierung 3.2.4'!$U1209),'Modernisierung 3.2.4'!$N1209=Basisblatt!$A1237)=TRUE,"ja","nein"),"")</f>
        <v/>
      </c>
      <c r="Q1209" s="157"/>
      <c r="R1209" s="102" t="str">
        <f t="shared" si="18"/>
        <v>x2</v>
      </c>
      <c r="S1209" s="53"/>
      <c r="T1209" s="40"/>
      <c r="U1209" s="139" t="str">
        <f>IF(AND($R1209="x1",$K1209=Basisblatt!$A$85),VLOOKUP('EMob_Segmente 3.2.5_3.2.6'!$F1209,Basisblatt!$A$2:$B$5,2,FALSE),"")</f>
        <v/>
      </c>
    </row>
    <row r="1210" spans="1:21" ht="15.75" thickBot="1" x14ac:dyDescent="0.3">
      <c r="A1210" s="121" t="str">
        <f>IF($R1210="x2","",IF($R1210="x1",IF(OR($K1210=Basisblatt!$A$84,$P1210="ja"),"ja","nein"),"N/A"))</f>
        <v/>
      </c>
      <c r="B1210" s="40"/>
      <c r="C1210" s="84"/>
      <c r="D1210" s="85"/>
      <c r="E1210" s="85"/>
      <c r="F1210" s="85"/>
      <c r="G1210" s="85"/>
      <c r="H1210" s="85"/>
      <c r="I1210" s="92"/>
      <c r="J1210" s="40"/>
      <c r="K1210" s="49" t="s">
        <v>86</v>
      </c>
      <c r="L1210" s="81"/>
      <c r="M1210" s="81"/>
      <c r="N1210" s="83"/>
      <c r="O1210" s="40"/>
      <c r="P1210" s="106" t="str">
        <f>IF(AND($R1210="x1",$K1210=Basisblatt!$A$85),IF(OR($L1210=Basisblatt!$A$38,AND('Modernisierung 3.2.4'!$M1210&lt;&gt;"",'Modernisierung 3.2.4'!$M1210&lt;='Modernisierung 3.2.4'!$U1210),'Modernisierung 3.2.4'!$N1210=Basisblatt!$A1238)=TRUE,"ja","nein"),"")</f>
        <v/>
      </c>
      <c r="Q1210" s="157"/>
      <c r="R1210" s="102" t="str">
        <f t="shared" si="18"/>
        <v>x2</v>
      </c>
      <c r="S1210" s="53"/>
      <c r="T1210" s="40"/>
      <c r="U1210" s="139" t="str">
        <f>IF(AND($R1210="x1",$K1210=Basisblatt!$A$85),VLOOKUP('EMob_Segmente 3.2.5_3.2.6'!$F1210,Basisblatt!$A$2:$B$5,2,FALSE),"")</f>
        <v/>
      </c>
    </row>
    <row r="1211" spans="1:21" ht="15.75" thickBot="1" x14ac:dyDescent="0.3">
      <c r="A1211" s="121" t="str">
        <f>IF($R1211="x2","",IF($R1211="x1",IF(OR($K1211=Basisblatt!$A$84,$P1211="ja"),"ja","nein"),"N/A"))</f>
        <v/>
      </c>
      <c r="B1211" s="40"/>
      <c r="C1211" s="84"/>
      <c r="D1211" s="85"/>
      <c r="E1211" s="85"/>
      <c r="F1211" s="85"/>
      <c r="G1211" s="85"/>
      <c r="H1211" s="85"/>
      <c r="I1211" s="92"/>
      <c r="J1211" s="40"/>
      <c r="K1211" s="49" t="s">
        <v>86</v>
      </c>
      <c r="L1211" s="81"/>
      <c r="M1211" s="81"/>
      <c r="N1211" s="83"/>
      <c r="O1211" s="40"/>
      <c r="P1211" s="106" t="str">
        <f>IF(AND($R1211="x1",$K1211=Basisblatt!$A$85),IF(OR($L1211=Basisblatt!$A$38,AND('Modernisierung 3.2.4'!$M1211&lt;&gt;"",'Modernisierung 3.2.4'!$M1211&lt;='Modernisierung 3.2.4'!$U1211),'Modernisierung 3.2.4'!$N1211=Basisblatt!$A1239)=TRUE,"ja","nein"),"")</f>
        <v/>
      </c>
      <c r="Q1211" s="157"/>
      <c r="R1211" s="102" t="str">
        <f t="shared" si="18"/>
        <v>x2</v>
      </c>
      <c r="S1211" s="53"/>
      <c r="T1211" s="40"/>
      <c r="U1211" s="139" t="str">
        <f>IF(AND($R1211="x1",$K1211=Basisblatt!$A$85),VLOOKUP('EMob_Segmente 3.2.5_3.2.6'!$F1211,Basisblatt!$A$2:$B$5,2,FALSE),"")</f>
        <v/>
      </c>
    </row>
    <row r="1212" spans="1:21" ht="15.75" thickBot="1" x14ac:dyDescent="0.3">
      <c r="A1212" s="121" t="str">
        <f>IF($R1212="x2","",IF($R1212="x1",IF(OR($K1212=Basisblatt!$A$84,$P1212="ja"),"ja","nein"),"N/A"))</f>
        <v/>
      </c>
      <c r="B1212" s="40"/>
      <c r="C1212" s="84"/>
      <c r="D1212" s="85"/>
      <c r="E1212" s="85"/>
      <c r="F1212" s="85"/>
      <c r="G1212" s="85"/>
      <c r="H1212" s="85"/>
      <c r="I1212" s="92"/>
      <c r="J1212" s="40"/>
      <c r="K1212" s="49" t="s">
        <v>86</v>
      </c>
      <c r="L1212" s="81"/>
      <c r="M1212" s="81"/>
      <c r="N1212" s="83"/>
      <c r="O1212" s="40"/>
      <c r="P1212" s="106" t="str">
        <f>IF(AND($R1212="x1",$K1212=Basisblatt!$A$85),IF(OR($L1212=Basisblatt!$A$38,AND('Modernisierung 3.2.4'!$M1212&lt;&gt;"",'Modernisierung 3.2.4'!$M1212&lt;='Modernisierung 3.2.4'!$U1212),'Modernisierung 3.2.4'!$N1212=Basisblatt!$A1240)=TRUE,"ja","nein"),"")</f>
        <v/>
      </c>
      <c r="Q1212" s="157"/>
      <c r="R1212" s="102" t="str">
        <f t="shared" si="18"/>
        <v>x2</v>
      </c>
      <c r="S1212" s="53"/>
      <c r="T1212" s="40"/>
      <c r="U1212" s="139" t="str">
        <f>IF(AND($R1212="x1",$K1212=Basisblatt!$A$85),VLOOKUP('EMob_Segmente 3.2.5_3.2.6'!$F1212,Basisblatt!$A$2:$B$5,2,FALSE),"")</f>
        <v/>
      </c>
    </row>
    <row r="1213" spans="1:21" ht="15.75" thickBot="1" x14ac:dyDescent="0.3">
      <c r="A1213" s="121" t="str">
        <f>IF($R1213="x2","",IF($R1213="x1",IF(OR($K1213=Basisblatt!$A$84,$P1213="ja"),"ja","nein"),"N/A"))</f>
        <v/>
      </c>
      <c r="B1213" s="40"/>
      <c r="C1213" s="84"/>
      <c r="D1213" s="85"/>
      <c r="E1213" s="85"/>
      <c r="F1213" s="85"/>
      <c r="G1213" s="85"/>
      <c r="H1213" s="85"/>
      <c r="I1213" s="92"/>
      <c r="J1213" s="40"/>
      <c r="K1213" s="49" t="s">
        <v>86</v>
      </c>
      <c r="L1213" s="81"/>
      <c r="M1213" s="81"/>
      <c r="N1213" s="83"/>
      <c r="O1213" s="40"/>
      <c r="P1213" s="106" t="str">
        <f>IF(AND($R1213="x1",$K1213=Basisblatt!$A$85),IF(OR($L1213=Basisblatt!$A$38,AND('Modernisierung 3.2.4'!$M1213&lt;&gt;"",'Modernisierung 3.2.4'!$M1213&lt;='Modernisierung 3.2.4'!$U1213),'Modernisierung 3.2.4'!$N1213=Basisblatt!$A1241)=TRUE,"ja","nein"),"")</f>
        <v/>
      </c>
      <c r="Q1213" s="157"/>
      <c r="R1213" s="102" t="str">
        <f t="shared" si="18"/>
        <v>x2</v>
      </c>
      <c r="S1213" s="53"/>
      <c r="T1213" s="40"/>
      <c r="U1213" s="139" t="str">
        <f>IF(AND($R1213="x1",$K1213=Basisblatt!$A$85),VLOOKUP('EMob_Segmente 3.2.5_3.2.6'!$F1213,Basisblatt!$A$2:$B$5,2,FALSE),"")</f>
        <v/>
      </c>
    </row>
    <row r="1214" spans="1:21" ht="15.75" thickBot="1" x14ac:dyDescent="0.3">
      <c r="A1214" s="121" t="str">
        <f>IF($R1214="x2","",IF($R1214="x1",IF(OR($K1214=Basisblatt!$A$84,$P1214="ja"),"ja","nein"),"N/A"))</f>
        <v/>
      </c>
      <c r="B1214" s="40"/>
      <c r="C1214" s="84"/>
      <c r="D1214" s="85"/>
      <c r="E1214" s="85"/>
      <c r="F1214" s="85"/>
      <c r="G1214" s="85"/>
      <c r="H1214" s="85"/>
      <c r="I1214" s="92"/>
      <c r="J1214" s="40"/>
      <c r="K1214" s="49" t="s">
        <v>86</v>
      </c>
      <c r="L1214" s="81"/>
      <c r="M1214" s="81"/>
      <c r="N1214" s="83"/>
      <c r="O1214" s="40"/>
      <c r="P1214" s="106" t="str">
        <f>IF(AND($R1214="x1",$K1214=Basisblatt!$A$85),IF(OR($L1214=Basisblatt!$A$38,AND('Modernisierung 3.2.4'!$M1214&lt;&gt;"",'Modernisierung 3.2.4'!$M1214&lt;='Modernisierung 3.2.4'!$U1214),'Modernisierung 3.2.4'!$N1214=Basisblatt!$A1242)=TRUE,"ja","nein"),"")</f>
        <v/>
      </c>
      <c r="Q1214" s="157"/>
      <c r="R1214" s="102" t="str">
        <f t="shared" si="18"/>
        <v>x2</v>
      </c>
      <c r="S1214" s="53"/>
      <c r="T1214" s="40"/>
      <c r="U1214" s="139" t="str">
        <f>IF(AND($R1214="x1",$K1214=Basisblatt!$A$85),VLOOKUP('EMob_Segmente 3.2.5_3.2.6'!$F1214,Basisblatt!$A$2:$B$5,2,FALSE),"")</f>
        <v/>
      </c>
    </row>
    <row r="1215" spans="1:21" ht="15.75" thickBot="1" x14ac:dyDescent="0.3">
      <c r="A1215" s="121" t="str">
        <f>IF($R1215="x2","",IF($R1215="x1",IF(OR($K1215=Basisblatt!$A$84,$P1215="ja"),"ja","nein"),"N/A"))</f>
        <v/>
      </c>
      <c r="B1215" s="40"/>
      <c r="C1215" s="84"/>
      <c r="D1215" s="85"/>
      <c r="E1215" s="85"/>
      <c r="F1215" s="85"/>
      <c r="G1215" s="85"/>
      <c r="H1215" s="85"/>
      <c r="I1215" s="92"/>
      <c r="J1215" s="40"/>
      <c r="K1215" s="49" t="s">
        <v>86</v>
      </c>
      <c r="L1215" s="81"/>
      <c r="M1215" s="81"/>
      <c r="N1215" s="83"/>
      <c r="O1215" s="40"/>
      <c r="P1215" s="106" t="str">
        <f>IF(AND($R1215="x1",$K1215=Basisblatt!$A$85),IF(OR($L1215=Basisblatt!$A$38,AND('Modernisierung 3.2.4'!$M1215&lt;&gt;"",'Modernisierung 3.2.4'!$M1215&lt;='Modernisierung 3.2.4'!$U1215),'Modernisierung 3.2.4'!$N1215=Basisblatt!$A1243)=TRUE,"ja","nein"),"")</f>
        <v/>
      </c>
      <c r="Q1215" s="157"/>
      <c r="R1215" s="102" t="str">
        <f t="shared" si="18"/>
        <v>x2</v>
      </c>
      <c r="S1215" s="53"/>
      <c r="T1215" s="40"/>
      <c r="U1215" s="139" t="str">
        <f>IF(AND($R1215="x1",$K1215=Basisblatt!$A$85),VLOOKUP('EMob_Segmente 3.2.5_3.2.6'!$F1215,Basisblatt!$A$2:$B$5,2,FALSE),"")</f>
        <v/>
      </c>
    </row>
    <row r="1216" spans="1:21" ht="15.75" thickBot="1" x14ac:dyDescent="0.3">
      <c r="A1216" s="121" t="str">
        <f>IF($R1216="x2","",IF($R1216="x1",IF(OR($K1216=Basisblatt!$A$84,$P1216="ja"),"ja","nein"),"N/A"))</f>
        <v/>
      </c>
      <c r="B1216" s="40"/>
      <c r="C1216" s="84"/>
      <c r="D1216" s="85"/>
      <c r="E1216" s="85"/>
      <c r="F1216" s="85"/>
      <c r="G1216" s="85"/>
      <c r="H1216" s="85"/>
      <c r="I1216" s="92"/>
      <c r="J1216" s="40"/>
      <c r="K1216" s="49" t="s">
        <v>86</v>
      </c>
      <c r="L1216" s="81"/>
      <c r="M1216" s="81"/>
      <c r="N1216" s="83"/>
      <c r="O1216" s="40"/>
      <c r="P1216" s="106" t="str">
        <f>IF(AND($R1216="x1",$K1216=Basisblatt!$A$85),IF(OR($L1216=Basisblatt!$A$38,AND('Modernisierung 3.2.4'!$M1216&lt;&gt;"",'Modernisierung 3.2.4'!$M1216&lt;='Modernisierung 3.2.4'!$U1216),'Modernisierung 3.2.4'!$N1216=Basisblatt!$A1244)=TRUE,"ja","nein"),"")</f>
        <v/>
      </c>
      <c r="Q1216" s="157"/>
      <c r="R1216" s="102" t="str">
        <f t="shared" si="18"/>
        <v>x2</v>
      </c>
      <c r="S1216" s="53"/>
      <c r="T1216" s="40"/>
      <c r="U1216" s="139" t="str">
        <f>IF(AND($R1216="x1",$K1216=Basisblatt!$A$85),VLOOKUP('EMob_Segmente 3.2.5_3.2.6'!$F1216,Basisblatt!$A$2:$B$5,2,FALSE),"")</f>
        <v/>
      </c>
    </row>
    <row r="1217" spans="1:21" ht="15.75" thickBot="1" x14ac:dyDescent="0.3">
      <c r="A1217" s="121" t="str">
        <f>IF($R1217="x2","",IF($R1217="x1",IF(OR($K1217=Basisblatt!$A$84,$P1217="ja"),"ja","nein"),"N/A"))</f>
        <v/>
      </c>
      <c r="B1217" s="40"/>
      <c r="C1217" s="84"/>
      <c r="D1217" s="85"/>
      <c r="E1217" s="85"/>
      <c r="F1217" s="85"/>
      <c r="G1217" s="85"/>
      <c r="H1217" s="85"/>
      <c r="I1217" s="92"/>
      <c r="J1217" s="40"/>
      <c r="K1217" s="49" t="s">
        <v>86</v>
      </c>
      <c r="L1217" s="81"/>
      <c r="M1217" s="81"/>
      <c r="N1217" s="83"/>
      <c r="O1217" s="40"/>
      <c r="P1217" s="106" t="str">
        <f>IF(AND($R1217="x1",$K1217=Basisblatt!$A$85),IF(OR($L1217=Basisblatt!$A$38,AND('Modernisierung 3.2.4'!$M1217&lt;&gt;"",'Modernisierung 3.2.4'!$M1217&lt;='Modernisierung 3.2.4'!$U1217),'Modernisierung 3.2.4'!$N1217=Basisblatt!$A1245)=TRUE,"ja","nein"),"")</f>
        <v/>
      </c>
      <c r="Q1217" s="157"/>
      <c r="R1217" s="102" t="str">
        <f t="shared" si="18"/>
        <v>x2</v>
      </c>
      <c r="S1217" s="53"/>
      <c r="T1217" s="40"/>
      <c r="U1217" s="139" t="str">
        <f>IF(AND($R1217="x1",$K1217=Basisblatt!$A$85),VLOOKUP('EMob_Segmente 3.2.5_3.2.6'!$F1217,Basisblatt!$A$2:$B$5,2,FALSE),"")</f>
        <v/>
      </c>
    </row>
    <row r="1218" spans="1:21" ht="15.75" thickBot="1" x14ac:dyDescent="0.3">
      <c r="A1218" s="121" t="str">
        <f>IF($R1218="x2","",IF($R1218="x1",IF(OR($K1218=Basisblatt!$A$84,$P1218="ja"),"ja","nein"),"N/A"))</f>
        <v/>
      </c>
      <c r="B1218" s="40"/>
      <c r="C1218" s="84"/>
      <c r="D1218" s="85"/>
      <c r="E1218" s="85"/>
      <c r="F1218" s="85"/>
      <c r="G1218" s="85"/>
      <c r="H1218" s="85"/>
      <c r="I1218" s="92"/>
      <c r="J1218" s="40"/>
      <c r="K1218" s="49" t="s">
        <v>86</v>
      </c>
      <c r="L1218" s="81"/>
      <c r="M1218" s="81"/>
      <c r="N1218" s="83"/>
      <c r="O1218" s="40"/>
      <c r="P1218" s="106" t="str">
        <f>IF(AND($R1218="x1",$K1218=Basisblatt!$A$85),IF(OR($L1218=Basisblatt!$A$38,AND('Modernisierung 3.2.4'!$M1218&lt;&gt;"",'Modernisierung 3.2.4'!$M1218&lt;='Modernisierung 3.2.4'!$U1218),'Modernisierung 3.2.4'!$N1218=Basisblatt!$A1246)=TRUE,"ja","nein"),"")</f>
        <v/>
      </c>
      <c r="Q1218" s="157"/>
      <c r="R1218" s="102" t="str">
        <f t="shared" si="18"/>
        <v>x2</v>
      </c>
      <c r="S1218" s="53"/>
      <c r="T1218" s="40"/>
      <c r="U1218" s="139" t="str">
        <f>IF(AND($R1218="x1",$K1218=Basisblatt!$A$85),VLOOKUP('EMob_Segmente 3.2.5_3.2.6'!$F1218,Basisblatt!$A$2:$B$5,2,FALSE),"")</f>
        <v/>
      </c>
    </row>
    <row r="1219" spans="1:21" ht="15.75" thickBot="1" x14ac:dyDescent="0.3">
      <c r="A1219" s="121" t="str">
        <f>IF($R1219="x2","",IF($R1219="x1",IF(OR($K1219=Basisblatt!$A$84,$P1219="ja"),"ja","nein"),"N/A"))</f>
        <v/>
      </c>
      <c r="B1219" s="40"/>
      <c r="C1219" s="84"/>
      <c r="D1219" s="85"/>
      <c r="E1219" s="85"/>
      <c r="F1219" s="85"/>
      <c r="G1219" s="85"/>
      <c r="H1219" s="85"/>
      <c r="I1219" s="92"/>
      <c r="J1219" s="40"/>
      <c r="K1219" s="49" t="s">
        <v>86</v>
      </c>
      <c r="L1219" s="81"/>
      <c r="M1219" s="81"/>
      <c r="N1219" s="83"/>
      <c r="O1219" s="40"/>
      <c r="P1219" s="106" t="str">
        <f>IF(AND($R1219="x1",$K1219=Basisblatt!$A$85),IF(OR($L1219=Basisblatt!$A$38,AND('Modernisierung 3.2.4'!$M1219&lt;&gt;"",'Modernisierung 3.2.4'!$M1219&lt;='Modernisierung 3.2.4'!$U1219),'Modernisierung 3.2.4'!$N1219=Basisblatt!$A1247)=TRUE,"ja","nein"),"")</f>
        <v/>
      </c>
      <c r="Q1219" s="157"/>
      <c r="R1219" s="102" t="str">
        <f t="shared" si="18"/>
        <v>x2</v>
      </c>
      <c r="S1219" s="53"/>
      <c r="T1219" s="40"/>
      <c r="U1219" s="139" t="str">
        <f>IF(AND($R1219="x1",$K1219=Basisblatt!$A$85),VLOOKUP('EMob_Segmente 3.2.5_3.2.6'!$F1219,Basisblatt!$A$2:$B$5,2,FALSE),"")</f>
        <v/>
      </c>
    </row>
    <row r="1220" spans="1:21" ht="15.75" thickBot="1" x14ac:dyDescent="0.3">
      <c r="A1220" s="121" t="str">
        <f>IF($R1220="x2","",IF($R1220="x1",IF(OR($K1220=Basisblatt!$A$84,$P1220="ja"),"ja","nein"),"N/A"))</f>
        <v/>
      </c>
      <c r="B1220" s="40"/>
      <c r="C1220" s="84"/>
      <c r="D1220" s="85"/>
      <c r="E1220" s="85"/>
      <c r="F1220" s="85"/>
      <c r="G1220" s="85"/>
      <c r="H1220" s="85"/>
      <c r="I1220" s="92"/>
      <c r="J1220" s="40"/>
      <c r="K1220" s="49" t="s">
        <v>86</v>
      </c>
      <c r="L1220" s="81"/>
      <c r="M1220" s="81"/>
      <c r="N1220" s="83"/>
      <c r="O1220" s="40"/>
      <c r="P1220" s="106" t="str">
        <f>IF(AND($R1220="x1",$K1220=Basisblatt!$A$85),IF(OR($L1220=Basisblatt!$A$38,AND('Modernisierung 3.2.4'!$M1220&lt;&gt;"",'Modernisierung 3.2.4'!$M1220&lt;='Modernisierung 3.2.4'!$U1220),'Modernisierung 3.2.4'!$N1220=Basisblatt!$A1248)=TRUE,"ja","nein"),"")</f>
        <v/>
      </c>
      <c r="Q1220" s="157"/>
      <c r="R1220" s="102" t="str">
        <f t="shared" si="18"/>
        <v>x2</v>
      </c>
      <c r="S1220" s="53"/>
      <c r="T1220" s="40"/>
      <c r="U1220" s="139" t="str">
        <f>IF(AND($R1220="x1",$K1220=Basisblatt!$A$85),VLOOKUP('EMob_Segmente 3.2.5_3.2.6'!$F1220,Basisblatt!$A$2:$B$5,2,FALSE),"")</f>
        <v/>
      </c>
    </row>
    <row r="1221" spans="1:21" ht="15.75" thickBot="1" x14ac:dyDescent="0.3">
      <c r="A1221" s="121" t="str">
        <f>IF($R1221="x2","",IF($R1221="x1",IF(OR($K1221=Basisblatt!$A$84,$P1221="ja"),"ja","nein"),"N/A"))</f>
        <v/>
      </c>
      <c r="B1221" s="40"/>
      <c r="C1221" s="84"/>
      <c r="D1221" s="85"/>
      <c r="E1221" s="85"/>
      <c r="F1221" s="85"/>
      <c r="G1221" s="85"/>
      <c r="H1221" s="85"/>
      <c r="I1221" s="92"/>
      <c r="J1221" s="40"/>
      <c r="K1221" s="49" t="s">
        <v>86</v>
      </c>
      <c r="L1221" s="81"/>
      <c r="M1221" s="81"/>
      <c r="N1221" s="83"/>
      <c r="O1221" s="40"/>
      <c r="P1221" s="106" t="str">
        <f>IF(AND($R1221="x1",$K1221=Basisblatt!$A$85),IF(OR($L1221=Basisblatt!$A$38,AND('Modernisierung 3.2.4'!$M1221&lt;&gt;"",'Modernisierung 3.2.4'!$M1221&lt;='Modernisierung 3.2.4'!$U1221),'Modernisierung 3.2.4'!$N1221=Basisblatt!$A1249)=TRUE,"ja","nein"),"")</f>
        <v/>
      </c>
      <c r="Q1221" s="157"/>
      <c r="R1221" s="102" t="str">
        <f t="shared" si="18"/>
        <v>x2</v>
      </c>
      <c r="S1221" s="53"/>
      <c r="T1221" s="40"/>
      <c r="U1221" s="139" t="str">
        <f>IF(AND($R1221="x1",$K1221=Basisblatt!$A$85),VLOOKUP('EMob_Segmente 3.2.5_3.2.6'!$F1221,Basisblatt!$A$2:$B$5,2,FALSE),"")</f>
        <v/>
      </c>
    </row>
    <row r="1222" spans="1:21" ht="15.75" thickBot="1" x14ac:dyDescent="0.3">
      <c r="A1222" s="121" t="str">
        <f>IF($R1222="x2","",IF($R1222="x1",IF(OR($K1222=Basisblatt!$A$84,$P1222="ja"),"ja","nein"),"N/A"))</f>
        <v/>
      </c>
      <c r="B1222" s="40"/>
      <c r="C1222" s="84"/>
      <c r="D1222" s="85"/>
      <c r="E1222" s="85"/>
      <c r="F1222" s="85"/>
      <c r="G1222" s="85"/>
      <c r="H1222" s="85"/>
      <c r="I1222" s="92"/>
      <c r="J1222" s="40"/>
      <c r="K1222" s="49" t="s">
        <v>86</v>
      </c>
      <c r="L1222" s="81"/>
      <c r="M1222" s="81"/>
      <c r="N1222" s="83"/>
      <c r="O1222" s="40"/>
      <c r="P1222" s="106" t="str">
        <f>IF(AND($R1222="x1",$K1222=Basisblatt!$A$85),IF(OR($L1222=Basisblatt!$A$38,AND('Modernisierung 3.2.4'!$M1222&lt;&gt;"",'Modernisierung 3.2.4'!$M1222&lt;='Modernisierung 3.2.4'!$U1222),'Modernisierung 3.2.4'!$N1222=Basisblatt!$A1250)=TRUE,"ja","nein"),"")</f>
        <v/>
      </c>
      <c r="Q1222" s="157"/>
      <c r="R1222" s="102" t="str">
        <f t="shared" si="18"/>
        <v>x2</v>
      </c>
      <c r="S1222" s="53"/>
      <c r="T1222" s="40"/>
      <c r="U1222" s="139" t="str">
        <f>IF(AND($R1222="x1",$K1222=Basisblatt!$A$85),VLOOKUP('EMob_Segmente 3.2.5_3.2.6'!$F1222,Basisblatt!$A$2:$B$5,2,FALSE),"")</f>
        <v/>
      </c>
    </row>
    <row r="1223" spans="1:21" ht="15.75" thickBot="1" x14ac:dyDescent="0.3">
      <c r="A1223" s="121" t="str">
        <f>IF($R1223="x2","",IF($R1223="x1",IF(OR($K1223=Basisblatt!$A$84,$P1223="ja"),"ja","nein"),"N/A"))</f>
        <v/>
      </c>
      <c r="B1223" s="40"/>
      <c r="C1223" s="84"/>
      <c r="D1223" s="85"/>
      <c r="E1223" s="85"/>
      <c r="F1223" s="85"/>
      <c r="G1223" s="85"/>
      <c r="H1223" s="85"/>
      <c r="I1223" s="92"/>
      <c r="J1223" s="40"/>
      <c r="K1223" s="49" t="s">
        <v>86</v>
      </c>
      <c r="L1223" s="81"/>
      <c r="M1223" s="81"/>
      <c r="N1223" s="83"/>
      <c r="O1223" s="40"/>
      <c r="P1223" s="106" t="str">
        <f>IF(AND($R1223="x1",$K1223=Basisblatt!$A$85),IF(OR($L1223=Basisblatt!$A$38,AND('Modernisierung 3.2.4'!$M1223&lt;&gt;"",'Modernisierung 3.2.4'!$M1223&lt;='Modernisierung 3.2.4'!$U1223),'Modernisierung 3.2.4'!$N1223=Basisblatt!$A1251)=TRUE,"ja","nein"),"")</f>
        <v/>
      </c>
      <c r="Q1223" s="157"/>
      <c r="R1223" s="102" t="str">
        <f t="shared" si="18"/>
        <v>x2</v>
      </c>
      <c r="S1223" s="53"/>
      <c r="T1223" s="40"/>
      <c r="U1223" s="139" t="str">
        <f>IF(AND($R1223="x1",$K1223=Basisblatt!$A$85),VLOOKUP('EMob_Segmente 3.2.5_3.2.6'!$F1223,Basisblatt!$A$2:$B$5,2,FALSE),"")</f>
        <v/>
      </c>
    </row>
    <row r="1224" spans="1:21" ht="15.75" thickBot="1" x14ac:dyDescent="0.3">
      <c r="A1224" s="121" t="str">
        <f>IF($R1224="x2","",IF($R1224="x1",IF(OR($K1224=Basisblatt!$A$84,$P1224="ja"),"ja","nein"),"N/A"))</f>
        <v/>
      </c>
      <c r="B1224" s="40"/>
      <c r="C1224" s="84"/>
      <c r="D1224" s="85"/>
      <c r="E1224" s="85"/>
      <c r="F1224" s="85"/>
      <c r="G1224" s="85"/>
      <c r="H1224" s="85"/>
      <c r="I1224" s="92"/>
      <c r="J1224" s="40"/>
      <c r="K1224" s="49" t="s">
        <v>86</v>
      </c>
      <c r="L1224" s="81"/>
      <c r="M1224" s="81"/>
      <c r="N1224" s="83"/>
      <c r="O1224" s="40"/>
      <c r="P1224" s="106" t="str">
        <f>IF(AND($R1224="x1",$K1224=Basisblatt!$A$85),IF(OR($L1224=Basisblatt!$A$38,AND('Modernisierung 3.2.4'!$M1224&lt;&gt;"",'Modernisierung 3.2.4'!$M1224&lt;='Modernisierung 3.2.4'!$U1224),'Modernisierung 3.2.4'!$N1224=Basisblatt!$A1252)=TRUE,"ja","nein"),"")</f>
        <v/>
      </c>
      <c r="Q1224" s="157"/>
      <c r="R1224" s="102" t="str">
        <f t="shared" si="18"/>
        <v>x2</v>
      </c>
      <c r="S1224" s="53"/>
      <c r="T1224" s="40"/>
      <c r="U1224" s="139" t="str">
        <f>IF(AND($R1224="x1",$K1224=Basisblatt!$A$85),VLOOKUP('EMob_Segmente 3.2.5_3.2.6'!$F1224,Basisblatt!$A$2:$B$5,2,FALSE),"")</f>
        <v/>
      </c>
    </row>
    <row r="1225" spans="1:21" ht="15.75" thickBot="1" x14ac:dyDescent="0.3">
      <c r="A1225" s="121" t="str">
        <f>IF($R1225="x2","",IF($R1225="x1",IF(OR($K1225=Basisblatt!$A$84,$P1225="ja"),"ja","nein"),"N/A"))</f>
        <v/>
      </c>
      <c r="B1225" s="40"/>
      <c r="C1225" s="84"/>
      <c r="D1225" s="85"/>
      <c r="E1225" s="85"/>
      <c r="F1225" s="85"/>
      <c r="G1225" s="85"/>
      <c r="H1225" s="85"/>
      <c r="I1225" s="92"/>
      <c r="J1225" s="40"/>
      <c r="K1225" s="49" t="s">
        <v>86</v>
      </c>
      <c r="L1225" s="81"/>
      <c r="M1225" s="81"/>
      <c r="N1225" s="83"/>
      <c r="O1225" s="40"/>
      <c r="P1225" s="106" t="str">
        <f>IF(AND($R1225="x1",$K1225=Basisblatt!$A$85),IF(OR($L1225=Basisblatt!$A$38,AND('Modernisierung 3.2.4'!$M1225&lt;&gt;"",'Modernisierung 3.2.4'!$M1225&lt;='Modernisierung 3.2.4'!$U1225),'Modernisierung 3.2.4'!$N1225=Basisblatt!$A1253)=TRUE,"ja","nein"),"")</f>
        <v/>
      </c>
      <c r="Q1225" s="157"/>
      <c r="R1225" s="102" t="str">
        <f t="shared" si="18"/>
        <v>x2</v>
      </c>
      <c r="S1225" s="53"/>
      <c r="T1225" s="40"/>
      <c r="U1225" s="139" t="str">
        <f>IF(AND($R1225="x1",$K1225=Basisblatt!$A$85),VLOOKUP('EMob_Segmente 3.2.5_3.2.6'!$F1225,Basisblatt!$A$2:$B$5,2,FALSE),"")</f>
        <v/>
      </c>
    </row>
    <row r="1226" spans="1:21" ht="15.75" thickBot="1" x14ac:dyDescent="0.3">
      <c r="A1226" s="121" t="str">
        <f>IF($R1226="x2","",IF($R1226="x1",IF(OR($K1226=Basisblatt!$A$84,$P1226="ja"),"ja","nein"),"N/A"))</f>
        <v/>
      </c>
      <c r="B1226" s="40"/>
      <c r="C1226" s="84"/>
      <c r="D1226" s="85"/>
      <c r="E1226" s="85"/>
      <c r="F1226" s="85"/>
      <c r="G1226" s="85"/>
      <c r="H1226" s="85"/>
      <c r="I1226" s="92"/>
      <c r="J1226" s="40"/>
      <c r="K1226" s="49" t="s">
        <v>86</v>
      </c>
      <c r="L1226" s="81"/>
      <c r="M1226" s="81"/>
      <c r="N1226" s="83"/>
      <c r="O1226" s="40"/>
      <c r="P1226" s="106" t="str">
        <f>IF(AND($R1226="x1",$K1226=Basisblatt!$A$85),IF(OR($L1226=Basisblatt!$A$38,AND('Modernisierung 3.2.4'!$M1226&lt;&gt;"",'Modernisierung 3.2.4'!$M1226&lt;='Modernisierung 3.2.4'!$U1226),'Modernisierung 3.2.4'!$N1226=Basisblatt!$A1254)=TRUE,"ja","nein"),"")</f>
        <v/>
      </c>
      <c r="Q1226" s="157"/>
      <c r="R1226" s="102" t="str">
        <f t="shared" si="18"/>
        <v>x2</v>
      </c>
      <c r="S1226" s="53"/>
      <c r="T1226" s="40"/>
      <c r="U1226" s="139" t="str">
        <f>IF(AND($R1226="x1",$K1226=Basisblatt!$A$85),VLOOKUP('EMob_Segmente 3.2.5_3.2.6'!$F1226,Basisblatt!$A$2:$B$5,2,FALSE),"")</f>
        <v/>
      </c>
    </row>
    <row r="1227" spans="1:21" ht="15.75" thickBot="1" x14ac:dyDescent="0.3">
      <c r="A1227" s="121" t="str">
        <f>IF($R1227="x2","",IF($R1227="x1",IF(OR($K1227=Basisblatt!$A$84,$P1227="ja"),"ja","nein"),"N/A"))</f>
        <v/>
      </c>
      <c r="B1227" s="40"/>
      <c r="C1227" s="84"/>
      <c r="D1227" s="85"/>
      <c r="E1227" s="85"/>
      <c r="F1227" s="85"/>
      <c r="G1227" s="85"/>
      <c r="H1227" s="85"/>
      <c r="I1227" s="92"/>
      <c r="J1227" s="40"/>
      <c r="K1227" s="49" t="s">
        <v>86</v>
      </c>
      <c r="L1227" s="81"/>
      <c r="M1227" s="81"/>
      <c r="N1227" s="83"/>
      <c r="O1227" s="40"/>
      <c r="P1227" s="106" t="str">
        <f>IF(AND($R1227="x1",$K1227=Basisblatt!$A$85),IF(OR($L1227=Basisblatt!$A$38,AND('Modernisierung 3.2.4'!$M1227&lt;&gt;"",'Modernisierung 3.2.4'!$M1227&lt;='Modernisierung 3.2.4'!$U1227),'Modernisierung 3.2.4'!$N1227=Basisblatt!$A1255)=TRUE,"ja","nein"),"")</f>
        <v/>
      </c>
      <c r="Q1227" s="157"/>
      <c r="R1227" s="102" t="str">
        <f t="shared" si="18"/>
        <v>x2</v>
      </c>
      <c r="S1227" s="53"/>
      <c r="T1227" s="40"/>
      <c r="U1227" s="139" t="str">
        <f>IF(AND($R1227="x1",$K1227=Basisblatt!$A$85),VLOOKUP('EMob_Segmente 3.2.5_3.2.6'!$F1227,Basisblatt!$A$2:$B$5,2,FALSE),"")</f>
        <v/>
      </c>
    </row>
    <row r="1228" spans="1:21" ht="15.75" thickBot="1" x14ac:dyDescent="0.3">
      <c r="A1228" s="121" t="str">
        <f>IF($R1228="x2","",IF($R1228="x1",IF(OR($K1228=Basisblatt!$A$84,$P1228="ja"),"ja","nein"),"N/A"))</f>
        <v/>
      </c>
      <c r="B1228" s="40"/>
      <c r="C1228" s="84"/>
      <c r="D1228" s="85"/>
      <c r="E1228" s="85"/>
      <c r="F1228" s="85"/>
      <c r="G1228" s="85"/>
      <c r="H1228" s="85"/>
      <c r="I1228" s="92"/>
      <c r="J1228" s="40"/>
      <c r="K1228" s="49" t="s">
        <v>86</v>
      </c>
      <c r="L1228" s="81"/>
      <c r="M1228" s="81"/>
      <c r="N1228" s="83"/>
      <c r="O1228" s="40"/>
      <c r="P1228" s="106" t="str">
        <f>IF(AND($R1228="x1",$K1228=Basisblatt!$A$85),IF(OR($L1228=Basisblatt!$A$38,AND('Modernisierung 3.2.4'!$M1228&lt;&gt;"",'Modernisierung 3.2.4'!$M1228&lt;='Modernisierung 3.2.4'!$U1228),'Modernisierung 3.2.4'!$N1228=Basisblatt!$A1256)=TRUE,"ja","nein"),"")</f>
        <v/>
      </c>
      <c r="Q1228" s="157"/>
      <c r="R1228" s="102" t="str">
        <f t="shared" si="18"/>
        <v>x2</v>
      </c>
      <c r="S1228" s="53"/>
      <c r="T1228" s="40"/>
      <c r="U1228" s="139" t="str">
        <f>IF(AND($R1228="x1",$K1228=Basisblatt!$A$85),VLOOKUP('EMob_Segmente 3.2.5_3.2.6'!$F1228,Basisblatt!$A$2:$B$5,2,FALSE),"")</f>
        <v/>
      </c>
    </row>
    <row r="1229" spans="1:21" ht="15.75" thickBot="1" x14ac:dyDescent="0.3">
      <c r="A1229" s="121" t="str">
        <f>IF($R1229="x2","",IF($R1229="x1",IF(OR($K1229=Basisblatt!$A$84,$P1229="ja"),"ja","nein"),"N/A"))</f>
        <v/>
      </c>
      <c r="B1229" s="40"/>
      <c r="C1229" s="84"/>
      <c r="D1229" s="85"/>
      <c r="E1229" s="85"/>
      <c r="F1229" s="85"/>
      <c r="G1229" s="85"/>
      <c r="H1229" s="85"/>
      <c r="I1229" s="92"/>
      <c r="J1229" s="40"/>
      <c r="K1229" s="49" t="s">
        <v>86</v>
      </c>
      <c r="L1229" s="81"/>
      <c r="M1229" s="81"/>
      <c r="N1229" s="83"/>
      <c r="O1229" s="40"/>
      <c r="P1229" s="106" t="str">
        <f>IF(AND($R1229="x1",$K1229=Basisblatt!$A$85),IF(OR($L1229=Basisblatt!$A$38,AND('Modernisierung 3.2.4'!$M1229&lt;&gt;"",'Modernisierung 3.2.4'!$M1229&lt;='Modernisierung 3.2.4'!$U1229),'Modernisierung 3.2.4'!$N1229=Basisblatt!$A1257)=TRUE,"ja","nein"),"")</f>
        <v/>
      </c>
      <c r="Q1229" s="157"/>
      <c r="R1229" s="102" t="str">
        <f t="shared" si="18"/>
        <v>x2</v>
      </c>
      <c r="S1229" s="53"/>
      <c r="T1229" s="40"/>
      <c r="U1229" s="139" t="str">
        <f>IF(AND($R1229="x1",$K1229=Basisblatt!$A$85),VLOOKUP('EMob_Segmente 3.2.5_3.2.6'!$F1229,Basisblatt!$A$2:$B$5,2,FALSE),"")</f>
        <v/>
      </c>
    </row>
    <row r="1230" spans="1:21" ht="15.75" thickBot="1" x14ac:dyDescent="0.3">
      <c r="A1230" s="121" t="str">
        <f>IF($R1230="x2","",IF($R1230="x1",IF(OR($K1230=Basisblatt!$A$84,$P1230="ja"),"ja","nein"),"N/A"))</f>
        <v/>
      </c>
      <c r="B1230" s="40"/>
      <c r="C1230" s="84"/>
      <c r="D1230" s="85"/>
      <c r="E1230" s="85"/>
      <c r="F1230" s="85"/>
      <c r="G1230" s="85"/>
      <c r="H1230" s="85"/>
      <c r="I1230" s="92"/>
      <c r="J1230" s="40"/>
      <c r="K1230" s="49" t="s">
        <v>86</v>
      </c>
      <c r="L1230" s="81"/>
      <c r="M1230" s="81"/>
      <c r="N1230" s="83"/>
      <c r="O1230" s="40"/>
      <c r="P1230" s="106" t="str">
        <f>IF(AND($R1230="x1",$K1230=Basisblatt!$A$85),IF(OR($L1230=Basisblatt!$A$38,AND('Modernisierung 3.2.4'!$M1230&lt;&gt;"",'Modernisierung 3.2.4'!$M1230&lt;='Modernisierung 3.2.4'!$U1230),'Modernisierung 3.2.4'!$N1230=Basisblatt!$A1258)=TRUE,"ja","nein"),"")</f>
        <v/>
      </c>
      <c r="Q1230" s="157"/>
      <c r="R1230" s="102" t="str">
        <f t="shared" si="18"/>
        <v>x2</v>
      </c>
      <c r="S1230" s="53"/>
      <c r="T1230" s="40"/>
      <c r="U1230" s="139" t="str">
        <f>IF(AND($R1230="x1",$K1230=Basisblatt!$A$85),VLOOKUP('EMob_Segmente 3.2.5_3.2.6'!$F1230,Basisblatt!$A$2:$B$5,2,FALSE),"")</f>
        <v/>
      </c>
    </row>
    <row r="1231" spans="1:21" ht="15.75" thickBot="1" x14ac:dyDescent="0.3">
      <c r="A1231" s="121" t="str">
        <f>IF($R1231="x2","",IF($R1231="x1",IF(OR($K1231=Basisblatt!$A$84,$P1231="ja"),"ja","nein"),"N/A"))</f>
        <v/>
      </c>
      <c r="B1231" s="40"/>
      <c r="C1231" s="84"/>
      <c r="D1231" s="85"/>
      <c r="E1231" s="85"/>
      <c r="F1231" s="85"/>
      <c r="G1231" s="85"/>
      <c r="H1231" s="85"/>
      <c r="I1231" s="92"/>
      <c r="J1231" s="40"/>
      <c r="K1231" s="49" t="s">
        <v>86</v>
      </c>
      <c r="L1231" s="81"/>
      <c r="M1231" s="81"/>
      <c r="N1231" s="83"/>
      <c r="O1231" s="40"/>
      <c r="P1231" s="106" t="str">
        <f>IF(AND($R1231="x1",$K1231=Basisblatt!$A$85),IF(OR($L1231=Basisblatt!$A$38,AND('Modernisierung 3.2.4'!$M1231&lt;&gt;"",'Modernisierung 3.2.4'!$M1231&lt;='Modernisierung 3.2.4'!$U1231),'Modernisierung 3.2.4'!$N1231=Basisblatt!$A1259)=TRUE,"ja","nein"),"")</f>
        <v/>
      </c>
      <c r="Q1231" s="157"/>
      <c r="R1231" s="102" t="str">
        <f t="shared" si="18"/>
        <v>x2</v>
      </c>
      <c r="S1231" s="53"/>
      <c r="T1231" s="40"/>
      <c r="U1231" s="139" t="str">
        <f>IF(AND($R1231="x1",$K1231=Basisblatt!$A$85),VLOOKUP('EMob_Segmente 3.2.5_3.2.6'!$F1231,Basisblatt!$A$2:$B$5,2,FALSE),"")</f>
        <v/>
      </c>
    </row>
    <row r="1232" spans="1:21" ht="15.75" thickBot="1" x14ac:dyDescent="0.3">
      <c r="A1232" s="121" t="str">
        <f>IF($R1232="x2","",IF($R1232="x1",IF(OR($K1232=Basisblatt!$A$84,$P1232="ja"),"ja","nein"),"N/A"))</f>
        <v/>
      </c>
      <c r="B1232" s="40"/>
      <c r="C1232" s="84"/>
      <c r="D1232" s="85"/>
      <c r="E1232" s="85"/>
      <c r="F1232" s="85"/>
      <c r="G1232" s="85"/>
      <c r="H1232" s="85"/>
      <c r="I1232" s="92"/>
      <c r="J1232" s="40"/>
      <c r="K1232" s="49" t="s">
        <v>86</v>
      </c>
      <c r="L1232" s="81"/>
      <c r="M1232" s="81"/>
      <c r="N1232" s="83"/>
      <c r="O1232" s="40"/>
      <c r="P1232" s="106" t="str">
        <f>IF(AND($R1232="x1",$K1232=Basisblatt!$A$85),IF(OR($L1232=Basisblatt!$A$38,AND('Modernisierung 3.2.4'!$M1232&lt;&gt;"",'Modernisierung 3.2.4'!$M1232&lt;='Modernisierung 3.2.4'!$U1232),'Modernisierung 3.2.4'!$N1232=Basisblatt!$A1260)=TRUE,"ja","nein"),"")</f>
        <v/>
      </c>
      <c r="Q1232" s="157"/>
      <c r="R1232" s="102" t="str">
        <f t="shared" si="18"/>
        <v>x2</v>
      </c>
      <c r="S1232" s="53"/>
      <c r="T1232" s="40"/>
      <c r="U1232" s="139" t="str">
        <f>IF(AND($R1232="x1",$K1232=Basisblatt!$A$85),VLOOKUP('EMob_Segmente 3.2.5_3.2.6'!$F1232,Basisblatt!$A$2:$B$5,2,FALSE),"")</f>
        <v/>
      </c>
    </row>
    <row r="1233" spans="1:21" ht="15.75" thickBot="1" x14ac:dyDescent="0.3">
      <c r="A1233" s="121" t="str">
        <f>IF($R1233="x2","",IF($R1233="x1",IF(OR($K1233=Basisblatt!$A$84,$P1233="ja"),"ja","nein"),"N/A"))</f>
        <v/>
      </c>
      <c r="B1233" s="40"/>
      <c r="C1233" s="84"/>
      <c r="D1233" s="85"/>
      <c r="E1233" s="85"/>
      <c r="F1233" s="85"/>
      <c r="G1233" s="85"/>
      <c r="H1233" s="85"/>
      <c r="I1233" s="92"/>
      <c r="J1233" s="40"/>
      <c r="K1233" s="49" t="s">
        <v>86</v>
      </c>
      <c r="L1233" s="81"/>
      <c r="M1233" s="81"/>
      <c r="N1233" s="83"/>
      <c r="O1233" s="40"/>
      <c r="P1233" s="106" t="str">
        <f>IF(AND($R1233="x1",$K1233=Basisblatt!$A$85),IF(OR($L1233=Basisblatt!$A$38,AND('Modernisierung 3.2.4'!$M1233&lt;&gt;"",'Modernisierung 3.2.4'!$M1233&lt;='Modernisierung 3.2.4'!$U1233),'Modernisierung 3.2.4'!$N1233=Basisblatt!$A1261)=TRUE,"ja","nein"),"")</f>
        <v/>
      </c>
      <c r="Q1233" s="157"/>
      <c r="R1233" s="102" t="str">
        <f t="shared" ref="R1233:R1296" si="19">IF(COUNTA($C1233:$I1233)=7,"x1",IF(COUNTA($C1233:$I1233)=0,"x2","o"))</f>
        <v>x2</v>
      </c>
      <c r="S1233" s="53"/>
      <c r="T1233" s="40"/>
      <c r="U1233" s="139" t="str">
        <f>IF(AND($R1233="x1",$K1233=Basisblatt!$A$85),VLOOKUP('EMob_Segmente 3.2.5_3.2.6'!$F1233,Basisblatt!$A$2:$B$5,2,FALSE),"")</f>
        <v/>
      </c>
    </row>
    <row r="1234" spans="1:21" ht="15.75" thickBot="1" x14ac:dyDescent="0.3">
      <c r="A1234" s="121" t="str">
        <f>IF($R1234="x2","",IF($R1234="x1",IF(OR($K1234=Basisblatt!$A$84,$P1234="ja"),"ja","nein"),"N/A"))</f>
        <v/>
      </c>
      <c r="B1234" s="40"/>
      <c r="C1234" s="84"/>
      <c r="D1234" s="85"/>
      <c r="E1234" s="85"/>
      <c r="F1234" s="85"/>
      <c r="G1234" s="85"/>
      <c r="H1234" s="85"/>
      <c r="I1234" s="92"/>
      <c r="J1234" s="40"/>
      <c r="K1234" s="49" t="s">
        <v>86</v>
      </c>
      <c r="L1234" s="81"/>
      <c r="M1234" s="81"/>
      <c r="N1234" s="83"/>
      <c r="O1234" s="40"/>
      <c r="P1234" s="106" t="str">
        <f>IF(AND($R1234="x1",$K1234=Basisblatt!$A$85),IF(OR($L1234=Basisblatt!$A$38,AND('Modernisierung 3.2.4'!$M1234&lt;&gt;"",'Modernisierung 3.2.4'!$M1234&lt;='Modernisierung 3.2.4'!$U1234),'Modernisierung 3.2.4'!$N1234=Basisblatt!$A1262)=TRUE,"ja","nein"),"")</f>
        <v/>
      </c>
      <c r="Q1234" s="157"/>
      <c r="R1234" s="102" t="str">
        <f t="shared" si="19"/>
        <v>x2</v>
      </c>
      <c r="S1234" s="53"/>
      <c r="T1234" s="40"/>
      <c r="U1234" s="139" t="str">
        <f>IF(AND($R1234="x1",$K1234=Basisblatt!$A$85),VLOOKUP('EMob_Segmente 3.2.5_3.2.6'!$F1234,Basisblatt!$A$2:$B$5,2,FALSE),"")</f>
        <v/>
      </c>
    </row>
    <row r="1235" spans="1:21" ht="15.75" thickBot="1" x14ac:dyDescent="0.3">
      <c r="A1235" s="121" t="str">
        <f>IF($R1235="x2","",IF($R1235="x1",IF(OR($K1235=Basisblatt!$A$84,$P1235="ja"),"ja","nein"),"N/A"))</f>
        <v/>
      </c>
      <c r="B1235" s="40"/>
      <c r="C1235" s="84"/>
      <c r="D1235" s="85"/>
      <c r="E1235" s="85"/>
      <c r="F1235" s="85"/>
      <c r="G1235" s="85"/>
      <c r="H1235" s="85"/>
      <c r="I1235" s="92"/>
      <c r="J1235" s="40"/>
      <c r="K1235" s="49" t="s">
        <v>86</v>
      </c>
      <c r="L1235" s="81"/>
      <c r="M1235" s="81"/>
      <c r="N1235" s="83"/>
      <c r="O1235" s="40"/>
      <c r="P1235" s="106" t="str">
        <f>IF(AND($R1235="x1",$K1235=Basisblatt!$A$85),IF(OR($L1235=Basisblatt!$A$38,AND('Modernisierung 3.2.4'!$M1235&lt;&gt;"",'Modernisierung 3.2.4'!$M1235&lt;='Modernisierung 3.2.4'!$U1235),'Modernisierung 3.2.4'!$N1235=Basisblatt!$A1263)=TRUE,"ja","nein"),"")</f>
        <v/>
      </c>
      <c r="Q1235" s="157"/>
      <c r="R1235" s="102" t="str">
        <f t="shared" si="19"/>
        <v>x2</v>
      </c>
      <c r="S1235" s="53"/>
      <c r="T1235" s="40"/>
      <c r="U1235" s="139" t="str">
        <f>IF(AND($R1235="x1",$K1235=Basisblatt!$A$85),VLOOKUP('EMob_Segmente 3.2.5_3.2.6'!$F1235,Basisblatt!$A$2:$B$5,2,FALSE),"")</f>
        <v/>
      </c>
    </row>
    <row r="1236" spans="1:21" ht="15.75" thickBot="1" x14ac:dyDescent="0.3">
      <c r="A1236" s="121" t="str">
        <f>IF($R1236="x2","",IF($R1236="x1",IF(OR($K1236=Basisblatt!$A$84,$P1236="ja"),"ja","nein"),"N/A"))</f>
        <v/>
      </c>
      <c r="B1236" s="40"/>
      <c r="C1236" s="84"/>
      <c r="D1236" s="85"/>
      <c r="E1236" s="85"/>
      <c r="F1236" s="85"/>
      <c r="G1236" s="85"/>
      <c r="H1236" s="85"/>
      <c r="I1236" s="92"/>
      <c r="J1236" s="40"/>
      <c r="K1236" s="49" t="s">
        <v>86</v>
      </c>
      <c r="L1236" s="81"/>
      <c r="M1236" s="81"/>
      <c r="N1236" s="83"/>
      <c r="O1236" s="40"/>
      <c r="P1236" s="106" t="str">
        <f>IF(AND($R1236="x1",$K1236=Basisblatt!$A$85),IF(OR($L1236=Basisblatt!$A$38,AND('Modernisierung 3.2.4'!$M1236&lt;&gt;"",'Modernisierung 3.2.4'!$M1236&lt;='Modernisierung 3.2.4'!$U1236),'Modernisierung 3.2.4'!$N1236=Basisblatt!$A1264)=TRUE,"ja","nein"),"")</f>
        <v/>
      </c>
      <c r="Q1236" s="157"/>
      <c r="R1236" s="102" t="str">
        <f t="shared" si="19"/>
        <v>x2</v>
      </c>
      <c r="S1236" s="53"/>
      <c r="T1236" s="40"/>
      <c r="U1236" s="139" t="str">
        <f>IF(AND($R1236="x1",$K1236=Basisblatt!$A$85),VLOOKUP('EMob_Segmente 3.2.5_3.2.6'!$F1236,Basisblatt!$A$2:$B$5,2,FALSE),"")</f>
        <v/>
      </c>
    </row>
    <row r="1237" spans="1:21" ht="15.75" thickBot="1" x14ac:dyDescent="0.3">
      <c r="A1237" s="121" t="str">
        <f>IF($R1237="x2","",IF($R1237="x1",IF(OR($K1237=Basisblatt!$A$84,$P1237="ja"),"ja","nein"),"N/A"))</f>
        <v/>
      </c>
      <c r="B1237" s="40"/>
      <c r="C1237" s="84"/>
      <c r="D1237" s="85"/>
      <c r="E1237" s="85"/>
      <c r="F1237" s="85"/>
      <c r="G1237" s="85"/>
      <c r="H1237" s="85"/>
      <c r="I1237" s="92"/>
      <c r="J1237" s="40"/>
      <c r="K1237" s="49" t="s">
        <v>86</v>
      </c>
      <c r="L1237" s="81"/>
      <c r="M1237" s="81"/>
      <c r="N1237" s="83"/>
      <c r="O1237" s="40"/>
      <c r="P1237" s="106" t="str">
        <f>IF(AND($R1237="x1",$K1237=Basisblatt!$A$85),IF(OR($L1237=Basisblatt!$A$38,AND('Modernisierung 3.2.4'!$M1237&lt;&gt;"",'Modernisierung 3.2.4'!$M1237&lt;='Modernisierung 3.2.4'!$U1237),'Modernisierung 3.2.4'!$N1237=Basisblatt!$A1265)=TRUE,"ja","nein"),"")</f>
        <v/>
      </c>
      <c r="Q1237" s="157"/>
      <c r="R1237" s="102" t="str">
        <f t="shared" si="19"/>
        <v>x2</v>
      </c>
      <c r="S1237" s="53"/>
      <c r="T1237" s="40"/>
      <c r="U1237" s="139" t="str">
        <f>IF(AND($R1237="x1",$K1237=Basisblatt!$A$85),VLOOKUP('EMob_Segmente 3.2.5_3.2.6'!$F1237,Basisblatt!$A$2:$B$5,2,FALSE),"")</f>
        <v/>
      </c>
    </row>
    <row r="1238" spans="1:21" ht="15.75" thickBot="1" x14ac:dyDescent="0.3">
      <c r="A1238" s="121" t="str">
        <f>IF($R1238="x2","",IF($R1238="x1",IF(OR($K1238=Basisblatt!$A$84,$P1238="ja"),"ja","nein"),"N/A"))</f>
        <v/>
      </c>
      <c r="B1238" s="40"/>
      <c r="C1238" s="84"/>
      <c r="D1238" s="85"/>
      <c r="E1238" s="85"/>
      <c r="F1238" s="85"/>
      <c r="G1238" s="85"/>
      <c r="H1238" s="85"/>
      <c r="I1238" s="92"/>
      <c r="J1238" s="40"/>
      <c r="K1238" s="49" t="s">
        <v>86</v>
      </c>
      <c r="L1238" s="81"/>
      <c r="M1238" s="81"/>
      <c r="N1238" s="83"/>
      <c r="O1238" s="40"/>
      <c r="P1238" s="106" t="str">
        <f>IF(AND($R1238="x1",$K1238=Basisblatt!$A$85),IF(OR($L1238=Basisblatt!$A$38,AND('Modernisierung 3.2.4'!$M1238&lt;&gt;"",'Modernisierung 3.2.4'!$M1238&lt;='Modernisierung 3.2.4'!$U1238),'Modernisierung 3.2.4'!$N1238=Basisblatt!$A1266)=TRUE,"ja","nein"),"")</f>
        <v/>
      </c>
      <c r="Q1238" s="157"/>
      <c r="R1238" s="102" t="str">
        <f t="shared" si="19"/>
        <v>x2</v>
      </c>
      <c r="S1238" s="53"/>
      <c r="T1238" s="40"/>
      <c r="U1238" s="139" t="str">
        <f>IF(AND($R1238="x1",$K1238=Basisblatt!$A$85),VLOOKUP('EMob_Segmente 3.2.5_3.2.6'!$F1238,Basisblatt!$A$2:$B$5,2,FALSE),"")</f>
        <v/>
      </c>
    </row>
    <row r="1239" spans="1:21" ht="15.75" thickBot="1" x14ac:dyDescent="0.3">
      <c r="A1239" s="121" t="str">
        <f>IF($R1239="x2","",IF($R1239="x1",IF(OR($K1239=Basisblatt!$A$84,$P1239="ja"),"ja","nein"),"N/A"))</f>
        <v/>
      </c>
      <c r="B1239" s="40"/>
      <c r="C1239" s="84"/>
      <c r="D1239" s="85"/>
      <c r="E1239" s="85"/>
      <c r="F1239" s="85"/>
      <c r="G1239" s="85"/>
      <c r="H1239" s="85"/>
      <c r="I1239" s="92"/>
      <c r="J1239" s="40"/>
      <c r="K1239" s="49" t="s">
        <v>86</v>
      </c>
      <c r="L1239" s="81"/>
      <c r="M1239" s="81"/>
      <c r="N1239" s="83"/>
      <c r="O1239" s="40"/>
      <c r="P1239" s="106" t="str">
        <f>IF(AND($R1239="x1",$K1239=Basisblatt!$A$85),IF(OR($L1239=Basisblatt!$A$38,AND('Modernisierung 3.2.4'!$M1239&lt;&gt;"",'Modernisierung 3.2.4'!$M1239&lt;='Modernisierung 3.2.4'!$U1239),'Modernisierung 3.2.4'!$N1239=Basisblatt!$A1267)=TRUE,"ja","nein"),"")</f>
        <v/>
      </c>
      <c r="Q1239" s="157"/>
      <c r="R1239" s="102" t="str">
        <f t="shared" si="19"/>
        <v>x2</v>
      </c>
      <c r="S1239" s="53"/>
      <c r="T1239" s="40"/>
      <c r="U1239" s="139" t="str">
        <f>IF(AND($R1239="x1",$K1239=Basisblatt!$A$85),VLOOKUP('EMob_Segmente 3.2.5_3.2.6'!$F1239,Basisblatt!$A$2:$B$5,2,FALSE),"")</f>
        <v/>
      </c>
    </row>
    <row r="1240" spans="1:21" ht="15.75" thickBot="1" x14ac:dyDescent="0.3">
      <c r="A1240" s="121" t="str">
        <f>IF($R1240="x2","",IF($R1240="x1",IF(OR($K1240=Basisblatt!$A$84,$P1240="ja"),"ja","nein"),"N/A"))</f>
        <v/>
      </c>
      <c r="B1240" s="40"/>
      <c r="C1240" s="84"/>
      <c r="D1240" s="85"/>
      <c r="E1240" s="85"/>
      <c r="F1240" s="85"/>
      <c r="G1240" s="85"/>
      <c r="H1240" s="85"/>
      <c r="I1240" s="92"/>
      <c r="J1240" s="40"/>
      <c r="K1240" s="49" t="s">
        <v>86</v>
      </c>
      <c r="L1240" s="81"/>
      <c r="M1240" s="81"/>
      <c r="N1240" s="83"/>
      <c r="O1240" s="40"/>
      <c r="P1240" s="106" t="str">
        <f>IF(AND($R1240="x1",$K1240=Basisblatt!$A$85),IF(OR($L1240=Basisblatt!$A$38,AND('Modernisierung 3.2.4'!$M1240&lt;&gt;"",'Modernisierung 3.2.4'!$M1240&lt;='Modernisierung 3.2.4'!$U1240),'Modernisierung 3.2.4'!$N1240=Basisblatt!$A1268)=TRUE,"ja","nein"),"")</f>
        <v/>
      </c>
      <c r="Q1240" s="157"/>
      <c r="R1240" s="102" t="str">
        <f t="shared" si="19"/>
        <v>x2</v>
      </c>
      <c r="S1240" s="53"/>
      <c r="T1240" s="40"/>
      <c r="U1240" s="139" t="str">
        <f>IF(AND($R1240="x1",$K1240=Basisblatt!$A$85),VLOOKUP('EMob_Segmente 3.2.5_3.2.6'!$F1240,Basisblatt!$A$2:$B$5,2,FALSE),"")</f>
        <v/>
      </c>
    </row>
    <row r="1241" spans="1:21" ht="15.75" thickBot="1" x14ac:dyDescent="0.3">
      <c r="A1241" s="121" t="str">
        <f>IF($R1241="x2","",IF($R1241="x1",IF(OR($K1241=Basisblatt!$A$84,$P1241="ja"),"ja","nein"),"N/A"))</f>
        <v/>
      </c>
      <c r="B1241" s="40"/>
      <c r="C1241" s="84"/>
      <c r="D1241" s="85"/>
      <c r="E1241" s="85"/>
      <c r="F1241" s="85"/>
      <c r="G1241" s="85"/>
      <c r="H1241" s="85"/>
      <c r="I1241" s="92"/>
      <c r="J1241" s="40"/>
      <c r="K1241" s="49" t="s">
        <v>86</v>
      </c>
      <c r="L1241" s="81"/>
      <c r="M1241" s="81"/>
      <c r="N1241" s="83"/>
      <c r="O1241" s="40"/>
      <c r="P1241" s="106" t="str">
        <f>IF(AND($R1241="x1",$K1241=Basisblatt!$A$85),IF(OR($L1241=Basisblatt!$A$38,AND('Modernisierung 3.2.4'!$M1241&lt;&gt;"",'Modernisierung 3.2.4'!$M1241&lt;='Modernisierung 3.2.4'!$U1241),'Modernisierung 3.2.4'!$N1241=Basisblatt!$A1269)=TRUE,"ja","nein"),"")</f>
        <v/>
      </c>
      <c r="Q1241" s="157"/>
      <c r="R1241" s="102" t="str">
        <f t="shared" si="19"/>
        <v>x2</v>
      </c>
      <c r="S1241" s="53"/>
      <c r="T1241" s="40"/>
      <c r="U1241" s="139" t="str">
        <f>IF(AND($R1241="x1",$K1241=Basisblatt!$A$85),VLOOKUP('EMob_Segmente 3.2.5_3.2.6'!$F1241,Basisblatt!$A$2:$B$5,2,FALSE),"")</f>
        <v/>
      </c>
    </row>
    <row r="1242" spans="1:21" ht="15.75" thickBot="1" x14ac:dyDescent="0.3">
      <c r="A1242" s="121" t="str">
        <f>IF($R1242="x2","",IF($R1242="x1",IF(OR($K1242=Basisblatt!$A$84,$P1242="ja"),"ja","nein"),"N/A"))</f>
        <v/>
      </c>
      <c r="B1242" s="40"/>
      <c r="C1242" s="84"/>
      <c r="D1242" s="85"/>
      <c r="E1242" s="85"/>
      <c r="F1242" s="85"/>
      <c r="G1242" s="85"/>
      <c r="H1242" s="85"/>
      <c r="I1242" s="92"/>
      <c r="J1242" s="40"/>
      <c r="K1242" s="49" t="s">
        <v>86</v>
      </c>
      <c r="L1242" s="81"/>
      <c r="M1242" s="81"/>
      <c r="N1242" s="83"/>
      <c r="O1242" s="40"/>
      <c r="P1242" s="106" t="str">
        <f>IF(AND($R1242="x1",$K1242=Basisblatt!$A$85),IF(OR($L1242=Basisblatt!$A$38,AND('Modernisierung 3.2.4'!$M1242&lt;&gt;"",'Modernisierung 3.2.4'!$M1242&lt;='Modernisierung 3.2.4'!$U1242),'Modernisierung 3.2.4'!$N1242=Basisblatt!$A1270)=TRUE,"ja","nein"),"")</f>
        <v/>
      </c>
      <c r="Q1242" s="157"/>
      <c r="R1242" s="102" t="str">
        <f t="shared" si="19"/>
        <v>x2</v>
      </c>
      <c r="S1242" s="53"/>
      <c r="T1242" s="40"/>
      <c r="U1242" s="139" t="str">
        <f>IF(AND($R1242="x1",$K1242=Basisblatt!$A$85),VLOOKUP('EMob_Segmente 3.2.5_3.2.6'!$F1242,Basisblatt!$A$2:$B$5,2,FALSE),"")</f>
        <v/>
      </c>
    </row>
    <row r="1243" spans="1:21" ht="15.75" thickBot="1" x14ac:dyDescent="0.3">
      <c r="A1243" s="121" t="str">
        <f>IF($R1243="x2","",IF($R1243="x1",IF(OR($K1243=Basisblatt!$A$84,$P1243="ja"),"ja","nein"),"N/A"))</f>
        <v/>
      </c>
      <c r="B1243" s="40"/>
      <c r="C1243" s="84"/>
      <c r="D1243" s="85"/>
      <c r="E1243" s="85"/>
      <c r="F1243" s="85"/>
      <c r="G1243" s="85"/>
      <c r="H1243" s="85"/>
      <c r="I1243" s="92"/>
      <c r="J1243" s="40"/>
      <c r="K1243" s="49" t="s">
        <v>86</v>
      </c>
      <c r="L1243" s="81"/>
      <c r="M1243" s="81"/>
      <c r="N1243" s="83"/>
      <c r="O1243" s="40"/>
      <c r="P1243" s="106" t="str">
        <f>IF(AND($R1243="x1",$K1243=Basisblatt!$A$85),IF(OR($L1243=Basisblatt!$A$38,AND('Modernisierung 3.2.4'!$M1243&lt;&gt;"",'Modernisierung 3.2.4'!$M1243&lt;='Modernisierung 3.2.4'!$U1243),'Modernisierung 3.2.4'!$N1243=Basisblatt!$A1271)=TRUE,"ja","nein"),"")</f>
        <v/>
      </c>
      <c r="Q1243" s="157"/>
      <c r="R1243" s="102" t="str">
        <f t="shared" si="19"/>
        <v>x2</v>
      </c>
      <c r="S1243" s="53"/>
      <c r="T1243" s="40"/>
      <c r="U1243" s="139" t="str">
        <f>IF(AND($R1243="x1",$K1243=Basisblatt!$A$85),VLOOKUP('EMob_Segmente 3.2.5_3.2.6'!$F1243,Basisblatt!$A$2:$B$5,2,FALSE),"")</f>
        <v/>
      </c>
    </row>
    <row r="1244" spans="1:21" ht="15.75" thickBot="1" x14ac:dyDescent="0.3">
      <c r="A1244" s="121" t="str">
        <f>IF($R1244="x2","",IF($R1244="x1",IF(OR($K1244=Basisblatt!$A$84,$P1244="ja"),"ja","nein"),"N/A"))</f>
        <v/>
      </c>
      <c r="B1244" s="40"/>
      <c r="C1244" s="84"/>
      <c r="D1244" s="85"/>
      <c r="E1244" s="85"/>
      <c r="F1244" s="85"/>
      <c r="G1244" s="85"/>
      <c r="H1244" s="85"/>
      <c r="I1244" s="92"/>
      <c r="J1244" s="40"/>
      <c r="K1244" s="49" t="s">
        <v>86</v>
      </c>
      <c r="L1244" s="81"/>
      <c r="M1244" s="81"/>
      <c r="N1244" s="83"/>
      <c r="O1244" s="40"/>
      <c r="P1244" s="106" t="str">
        <f>IF(AND($R1244="x1",$K1244=Basisblatt!$A$85),IF(OR($L1244=Basisblatt!$A$38,AND('Modernisierung 3.2.4'!$M1244&lt;&gt;"",'Modernisierung 3.2.4'!$M1244&lt;='Modernisierung 3.2.4'!$U1244),'Modernisierung 3.2.4'!$N1244=Basisblatt!$A1272)=TRUE,"ja","nein"),"")</f>
        <v/>
      </c>
      <c r="Q1244" s="157"/>
      <c r="R1244" s="102" t="str">
        <f t="shared" si="19"/>
        <v>x2</v>
      </c>
      <c r="S1244" s="53"/>
      <c r="T1244" s="40"/>
      <c r="U1244" s="139" t="str">
        <f>IF(AND($R1244="x1",$K1244=Basisblatt!$A$85),VLOOKUP('EMob_Segmente 3.2.5_3.2.6'!$F1244,Basisblatt!$A$2:$B$5,2,FALSE),"")</f>
        <v/>
      </c>
    </row>
    <row r="1245" spans="1:21" ht="15.75" thickBot="1" x14ac:dyDescent="0.3">
      <c r="A1245" s="121" t="str">
        <f>IF($R1245="x2","",IF($R1245="x1",IF(OR($K1245=Basisblatt!$A$84,$P1245="ja"),"ja","nein"),"N/A"))</f>
        <v/>
      </c>
      <c r="B1245" s="40"/>
      <c r="C1245" s="84"/>
      <c r="D1245" s="85"/>
      <c r="E1245" s="85"/>
      <c r="F1245" s="85"/>
      <c r="G1245" s="85"/>
      <c r="H1245" s="85"/>
      <c r="I1245" s="92"/>
      <c r="J1245" s="40"/>
      <c r="K1245" s="49" t="s">
        <v>86</v>
      </c>
      <c r="L1245" s="81"/>
      <c r="M1245" s="81"/>
      <c r="N1245" s="83"/>
      <c r="O1245" s="40"/>
      <c r="P1245" s="106" t="str">
        <f>IF(AND($R1245="x1",$K1245=Basisblatt!$A$85),IF(OR($L1245=Basisblatt!$A$38,AND('Modernisierung 3.2.4'!$M1245&lt;&gt;"",'Modernisierung 3.2.4'!$M1245&lt;='Modernisierung 3.2.4'!$U1245),'Modernisierung 3.2.4'!$N1245=Basisblatt!$A1273)=TRUE,"ja","nein"),"")</f>
        <v/>
      </c>
      <c r="Q1245" s="157"/>
      <c r="R1245" s="102" t="str">
        <f t="shared" si="19"/>
        <v>x2</v>
      </c>
      <c r="S1245" s="53"/>
      <c r="T1245" s="40"/>
      <c r="U1245" s="139" t="str">
        <f>IF(AND($R1245="x1",$K1245=Basisblatt!$A$85),VLOOKUP('EMob_Segmente 3.2.5_3.2.6'!$F1245,Basisblatt!$A$2:$B$5,2,FALSE),"")</f>
        <v/>
      </c>
    </row>
    <row r="1246" spans="1:21" ht="15.75" thickBot="1" x14ac:dyDescent="0.3">
      <c r="A1246" s="121" t="str">
        <f>IF($R1246="x2","",IF($R1246="x1",IF(OR($K1246=Basisblatt!$A$84,$P1246="ja"),"ja","nein"),"N/A"))</f>
        <v/>
      </c>
      <c r="B1246" s="40"/>
      <c r="C1246" s="84"/>
      <c r="D1246" s="85"/>
      <c r="E1246" s="85"/>
      <c r="F1246" s="85"/>
      <c r="G1246" s="85"/>
      <c r="H1246" s="85"/>
      <c r="I1246" s="92"/>
      <c r="J1246" s="40"/>
      <c r="K1246" s="49" t="s">
        <v>86</v>
      </c>
      <c r="L1246" s="81"/>
      <c r="M1246" s="81"/>
      <c r="N1246" s="83"/>
      <c r="O1246" s="40"/>
      <c r="P1246" s="106" t="str">
        <f>IF(AND($R1246="x1",$K1246=Basisblatt!$A$85),IF(OR($L1246=Basisblatt!$A$38,AND('Modernisierung 3.2.4'!$M1246&lt;&gt;"",'Modernisierung 3.2.4'!$M1246&lt;='Modernisierung 3.2.4'!$U1246),'Modernisierung 3.2.4'!$N1246=Basisblatt!$A1274)=TRUE,"ja","nein"),"")</f>
        <v/>
      </c>
      <c r="Q1246" s="157"/>
      <c r="R1246" s="102" t="str">
        <f t="shared" si="19"/>
        <v>x2</v>
      </c>
      <c r="S1246" s="53"/>
      <c r="T1246" s="40"/>
      <c r="U1246" s="139" t="str">
        <f>IF(AND($R1246="x1",$K1246=Basisblatt!$A$85),VLOOKUP('EMob_Segmente 3.2.5_3.2.6'!$F1246,Basisblatt!$A$2:$B$5,2,FALSE),"")</f>
        <v/>
      </c>
    </row>
    <row r="1247" spans="1:21" ht="15.75" thickBot="1" x14ac:dyDescent="0.3">
      <c r="A1247" s="121" t="str">
        <f>IF($R1247="x2","",IF($R1247="x1",IF(OR($K1247=Basisblatt!$A$84,$P1247="ja"),"ja","nein"),"N/A"))</f>
        <v/>
      </c>
      <c r="B1247" s="40"/>
      <c r="C1247" s="84"/>
      <c r="D1247" s="85"/>
      <c r="E1247" s="85"/>
      <c r="F1247" s="85"/>
      <c r="G1247" s="85"/>
      <c r="H1247" s="85"/>
      <c r="I1247" s="92"/>
      <c r="J1247" s="40"/>
      <c r="K1247" s="49" t="s">
        <v>86</v>
      </c>
      <c r="L1247" s="81"/>
      <c r="M1247" s="81"/>
      <c r="N1247" s="83"/>
      <c r="O1247" s="40"/>
      <c r="P1247" s="106" t="str">
        <f>IF(AND($R1247="x1",$K1247=Basisblatt!$A$85),IF(OR($L1247=Basisblatt!$A$38,AND('Modernisierung 3.2.4'!$M1247&lt;&gt;"",'Modernisierung 3.2.4'!$M1247&lt;='Modernisierung 3.2.4'!$U1247),'Modernisierung 3.2.4'!$N1247=Basisblatt!$A1275)=TRUE,"ja","nein"),"")</f>
        <v/>
      </c>
      <c r="Q1247" s="157"/>
      <c r="R1247" s="102" t="str">
        <f t="shared" si="19"/>
        <v>x2</v>
      </c>
      <c r="S1247" s="53"/>
      <c r="T1247" s="40"/>
      <c r="U1247" s="139" t="str">
        <f>IF(AND($R1247="x1",$K1247=Basisblatt!$A$85),VLOOKUP('EMob_Segmente 3.2.5_3.2.6'!$F1247,Basisblatt!$A$2:$B$5,2,FALSE),"")</f>
        <v/>
      </c>
    </row>
    <row r="1248" spans="1:21" ht="15.75" thickBot="1" x14ac:dyDescent="0.3">
      <c r="A1248" s="121" t="str">
        <f>IF($R1248="x2","",IF($R1248="x1",IF(OR($K1248=Basisblatt!$A$84,$P1248="ja"),"ja","nein"),"N/A"))</f>
        <v/>
      </c>
      <c r="B1248" s="40"/>
      <c r="C1248" s="84"/>
      <c r="D1248" s="85"/>
      <c r="E1248" s="85"/>
      <c r="F1248" s="85"/>
      <c r="G1248" s="85"/>
      <c r="H1248" s="85"/>
      <c r="I1248" s="92"/>
      <c r="J1248" s="40"/>
      <c r="K1248" s="49" t="s">
        <v>86</v>
      </c>
      <c r="L1248" s="81"/>
      <c r="M1248" s="81"/>
      <c r="N1248" s="83"/>
      <c r="O1248" s="40"/>
      <c r="P1248" s="106" t="str">
        <f>IF(AND($R1248="x1",$K1248=Basisblatt!$A$85),IF(OR($L1248=Basisblatt!$A$38,AND('Modernisierung 3.2.4'!$M1248&lt;&gt;"",'Modernisierung 3.2.4'!$M1248&lt;='Modernisierung 3.2.4'!$U1248),'Modernisierung 3.2.4'!$N1248=Basisblatt!$A1276)=TRUE,"ja","nein"),"")</f>
        <v/>
      </c>
      <c r="Q1248" s="157"/>
      <c r="R1248" s="102" t="str">
        <f t="shared" si="19"/>
        <v>x2</v>
      </c>
      <c r="S1248" s="53"/>
      <c r="T1248" s="40"/>
      <c r="U1248" s="139" t="str">
        <f>IF(AND($R1248="x1",$K1248=Basisblatt!$A$85),VLOOKUP('EMob_Segmente 3.2.5_3.2.6'!$F1248,Basisblatt!$A$2:$B$5,2,FALSE),"")</f>
        <v/>
      </c>
    </row>
    <row r="1249" spans="1:21" ht="15.75" thickBot="1" x14ac:dyDescent="0.3">
      <c r="A1249" s="121" t="str">
        <f>IF($R1249="x2","",IF($R1249="x1",IF(OR($K1249=Basisblatt!$A$84,$P1249="ja"),"ja","nein"),"N/A"))</f>
        <v/>
      </c>
      <c r="B1249" s="40"/>
      <c r="C1249" s="84"/>
      <c r="D1249" s="85"/>
      <c r="E1249" s="85"/>
      <c r="F1249" s="85"/>
      <c r="G1249" s="85"/>
      <c r="H1249" s="85"/>
      <c r="I1249" s="92"/>
      <c r="J1249" s="40"/>
      <c r="K1249" s="49" t="s">
        <v>86</v>
      </c>
      <c r="L1249" s="81"/>
      <c r="M1249" s="81"/>
      <c r="N1249" s="83"/>
      <c r="O1249" s="40"/>
      <c r="P1249" s="106" t="str">
        <f>IF(AND($R1249="x1",$K1249=Basisblatt!$A$85),IF(OR($L1249=Basisblatt!$A$38,AND('Modernisierung 3.2.4'!$M1249&lt;&gt;"",'Modernisierung 3.2.4'!$M1249&lt;='Modernisierung 3.2.4'!$U1249),'Modernisierung 3.2.4'!$N1249=Basisblatt!$A1277)=TRUE,"ja","nein"),"")</f>
        <v/>
      </c>
      <c r="Q1249" s="157"/>
      <c r="R1249" s="102" t="str">
        <f t="shared" si="19"/>
        <v>x2</v>
      </c>
      <c r="S1249" s="53"/>
      <c r="T1249" s="40"/>
      <c r="U1249" s="139" t="str">
        <f>IF(AND($R1249="x1",$K1249=Basisblatt!$A$85),VLOOKUP('EMob_Segmente 3.2.5_3.2.6'!$F1249,Basisblatt!$A$2:$B$5,2,FALSE),"")</f>
        <v/>
      </c>
    </row>
    <row r="1250" spans="1:21" ht="15.75" thickBot="1" x14ac:dyDescent="0.3">
      <c r="A1250" s="121" t="str">
        <f>IF($R1250="x2","",IF($R1250="x1",IF(OR($K1250=Basisblatt!$A$84,$P1250="ja"),"ja","nein"),"N/A"))</f>
        <v/>
      </c>
      <c r="B1250" s="40"/>
      <c r="C1250" s="84"/>
      <c r="D1250" s="85"/>
      <c r="E1250" s="85"/>
      <c r="F1250" s="85"/>
      <c r="G1250" s="85"/>
      <c r="H1250" s="85"/>
      <c r="I1250" s="92"/>
      <c r="J1250" s="40"/>
      <c r="K1250" s="49" t="s">
        <v>86</v>
      </c>
      <c r="L1250" s="81"/>
      <c r="M1250" s="81"/>
      <c r="N1250" s="83"/>
      <c r="O1250" s="40"/>
      <c r="P1250" s="106" t="str">
        <f>IF(AND($R1250="x1",$K1250=Basisblatt!$A$85),IF(OR($L1250=Basisblatt!$A$38,AND('Modernisierung 3.2.4'!$M1250&lt;&gt;"",'Modernisierung 3.2.4'!$M1250&lt;='Modernisierung 3.2.4'!$U1250),'Modernisierung 3.2.4'!$N1250=Basisblatt!$A1278)=TRUE,"ja","nein"),"")</f>
        <v/>
      </c>
      <c r="Q1250" s="157"/>
      <c r="R1250" s="102" t="str">
        <f t="shared" si="19"/>
        <v>x2</v>
      </c>
      <c r="S1250" s="53"/>
      <c r="T1250" s="40"/>
      <c r="U1250" s="139" t="str">
        <f>IF(AND($R1250="x1",$K1250=Basisblatt!$A$85),VLOOKUP('EMob_Segmente 3.2.5_3.2.6'!$F1250,Basisblatt!$A$2:$B$5,2,FALSE),"")</f>
        <v/>
      </c>
    </row>
    <row r="1251" spans="1:21" ht="15.75" thickBot="1" x14ac:dyDescent="0.3">
      <c r="A1251" s="121" t="str">
        <f>IF($R1251="x2","",IF($R1251="x1",IF(OR($K1251=Basisblatt!$A$84,$P1251="ja"),"ja","nein"),"N/A"))</f>
        <v/>
      </c>
      <c r="B1251" s="40"/>
      <c r="C1251" s="84"/>
      <c r="D1251" s="85"/>
      <c r="E1251" s="85"/>
      <c r="F1251" s="85"/>
      <c r="G1251" s="85"/>
      <c r="H1251" s="85"/>
      <c r="I1251" s="92"/>
      <c r="J1251" s="40"/>
      <c r="K1251" s="49" t="s">
        <v>86</v>
      </c>
      <c r="L1251" s="81"/>
      <c r="M1251" s="81"/>
      <c r="N1251" s="83"/>
      <c r="O1251" s="40"/>
      <c r="P1251" s="106" t="str">
        <f>IF(AND($R1251="x1",$K1251=Basisblatt!$A$85),IF(OR($L1251=Basisblatt!$A$38,AND('Modernisierung 3.2.4'!$M1251&lt;&gt;"",'Modernisierung 3.2.4'!$M1251&lt;='Modernisierung 3.2.4'!$U1251),'Modernisierung 3.2.4'!$N1251=Basisblatt!$A1279)=TRUE,"ja","nein"),"")</f>
        <v/>
      </c>
      <c r="Q1251" s="157"/>
      <c r="R1251" s="102" t="str">
        <f t="shared" si="19"/>
        <v>x2</v>
      </c>
      <c r="S1251" s="53"/>
      <c r="T1251" s="40"/>
      <c r="U1251" s="139" t="str">
        <f>IF(AND($R1251="x1",$K1251=Basisblatt!$A$85),VLOOKUP('EMob_Segmente 3.2.5_3.2.6'!$F1251,Basisblatt!$A$2:$B$5,2,FALSE),"")</f>
        <v/>
      </c>
    </row>
    <row r="1252" spans="1:21" ht="15.75" thickBot="1" x14ac:dyDescent="0.3">
      <c r="A1252" s="121" t="str">
        <f>IF($R1252="x2","",IF($R1252="x1",IF(OR($K1252=Basisblatt!$A$84,$P1252="ja"),"ja","nein"),"N/A"))</f>
        <v/>
      </c>
      <c r="B1252" s="40"/>
      <c r="C1252" s="84"/>
      <c r="D1252" s="85"/>
      <c r="E1252" s="85"/>
      <c r="F1252" s="85"/>
      <c r="G1252" s="85"/>
      <c r="H1252" s="85"/>
      <c r="I1252" s="92"/>
      <c r="J1252" s="40"/>
      <c r="K1252" s="49" t="s">
        <v>86</v>
      </c>
      <c r="L1252" s="81"/>
      <c r="M1252" s="81"/>
      <c r="N1252" s="83"/>
      <c r="O1252" s="40"/>
      <c r="P1252" s="106" t="str">
        <f>IF(AND($R1252="x1",$K1252=Basisblatt!$A$85),IF(OR($L1252=Basisblatt!$A$38,AND('Modernisierung 3.2.4'!$M1252&lt;&gt;"",'Modernisierung 3.2.4'!$M1252&lt;='Modernisierung 3.2.4'!$U1252),'Modernisierung 3.2.4'!$N1252=Basisblatt!$A1280)=TRUE,"ja","nein"),"")</f>
        <v/>
      </c>
      <c r="Q1252" s="157"/>
      <c r="R1252" s="102" t="str">
        <f t="shared" si="19"/>
        <v>x2</v>
      </c>
      <c r="S1252" s="53"/>
      <c r="T1252" s="40"/>
      <c r="U1252" s="139" t="str">
        <f>IF(AND($R1252="x1",$K1252=Basisblatt!$A$85),VLOOKUP('EMob_Segmente 3.2.5_3.2.6'!$F1252,Basisblatt!$A$2:$B$5,2,FALSE),"")</f>
        <v/>
      </c>
    </row>
    <row r="1253" spans="1:21" ht="15.75" thickBot="1" x14ac:dyDescent="0.3">
      <c r="A1253" s="121" t="str">
        <f>IF($R1253="x2","",IF($R1253="x1",IF(OR($K1253=Basisblatt!$A$84,$P1253="ja"),"ja","nein"),"N/A"))</f>
        <v/>
      </c>
      <c r="B1253" s="40"/>
      <c r="C1253" s="84"/>
      <c r="D1253" s="85"/>
      <c r="E1253" s="85"/>
      <c r="F1253" s="85"/>
      <c r="G1253" s="85"/>
      <c r="H1253" s="85"/>
      <c r="I1253" s="92"/>
      <c r="J1253" s="40"/>
      <c r="K1253" s="49" t="s">
        <v>86</v>
      </c>
      <c r="L1253" s="81"/>
      <c r="M1253" s="81"/>
      <c r="N1253" s="83"/>
      <c r="O1253" s="40"/>
      <c r="P1253" s="106" t="str">
        <f>IF(AND($R1253="x1",$K1253=Basisblatt!$A$85),IF(OR($L1253=Basisblatt!$A$38,AND('Modernisierung 3.2.4'!$M1253&lt;&gt;"",'Modernisierung 3.2.4'!$M1253&lt;='Modernisierung 3.2.4'!$U1253),'Modernisierung 3.2.4'!$N1253=Basisblatt!$A1281)=TRUE,"ja","nein"),"")</f>
        <v/>
      </c>
      <c r="Q1253" s="157"/>
      <c r="R1253" s="102" t="str">
        <f t="shared" si="19"/>
        <v>x2</v>
      </c>
      <c r="S1253" s="53"/>
      <c r="T1253" s="40"/>
      <c r="U1253" s="139" t="str">
        <f>IF(AND($R1253="x1",$K1253=Basisblatt!$A$85),VLOOKUP('EMob_Segmente 3.2.5_3.2.6'!$F1253,Basisblatt!$A$2:$B$5,2,FALSE),"")</f>
        <v/>
      </c>
    </row>
    <row r="1254" spans="1:21" ht="15.75" thickBot="1" x14ac:dyDescent="0.3">
      <c r="A1254" s="121" t="str">
        <f>IF($R1254="x2","",IF($R1254="x1",IF(OR($K1254=Basisblatt!$A$84,$P1254="ja"),"ja","nein"),"N/A"))</f>
        <v/>
      </c>
      <c r="B1254" s="40"/>
      <c r="C1254" s="84"/>
      <c r="D1254" s="85"/>
      <c r="E1254" s="85"/>
      <c r="F1254" s="85"/>
      <c r="G1254" s="85"/>
      <c r="H1254" s="85"/>
      <c r="I1254" s="92"/>
      <c r="J1254" s="40"/>
      <c r="K1254" s="49" t="s">
        <v>86</v>
      </c>
      <c r="L1254" s="81"/>
      <c r="M1254" s="81"/>
      <c r="N1254" s="83"/>
      <c r="O1254" s="40"/>
      <c r="P1254" s="106" t="str">
        <f>IF(AND($R1254="x1",$K1254=Basisblatt!$A$85),IF(OR($L1254=Basisblatt!$A$38,AND('Modernisierung 3.2.4'!$M1254&lt;&gt;"",'Modernisierung 3.2.4'!$M1254&lt;='Modernisierung 3.2.4'!$U1254),'Modernisierung 3.2.4'!$N1254=Basisblatt!$A1282)=TRUE,"ja","nein"),"")</f>
        <v/>
      </c>
      <c r="Q1254" s="157"/>
      <c r="R1254" s="102" t="str">
        <f t="shared" si="19"/>
        <v>x2</v>
      </c>
      <c r="S1254" s="53"/>
      <c r="T1254" s="40"/>
      <c r="U1254" s="139" t="str">
        <f>IF(AND($R1254="x1",$K1254=Basisblatt!$A$85),VLOOKUP('EMob_Segmente 3.2.5_3.2.6'!$F1254,Basisblatt!$A$2:$B$5,2,FALSE),"")</f>
        <v/>
      </c>
    </row>
    <row r="1255" spans="1:21" ht="15.75" thickBot="1" x14ac:dyDescent="0.3">
      <c r="A1255" s="121" t="str">
        <f>IF($R1255="x2","",IF($R1255="x1",IF(OR($K1255=Basisblatt!$A$84,$P1255="ja"),"ja","nein"),"N/A"))</f>
        <v/>
      </c>
      <c r="B1255" s="40"/>
      <c r="C1255" s="84"/>
      <c r="D1255" s="85"/>
      <c r="E1255" s="85"/>
      <c r="F1255" s="85"/>
      <c r="G1255" s="85"/>
      <c r="H1255" s="85"/>
      <c r="I1255" s="92"/>
      <c r="J1255" s="40"/>
      <c r="K1255" s="49" t="s">
        <v>86</v>
      </c>
      <c r="L1255" s="81"/>
      <c r="M1255" s="81"/>
      <c r="N1255" s="83"/>
      <c r="O1255" s="40"/>
      <c r="P1255" s="106" t="str">
        <f>IF(AND($R1255="x1",$K1255=Basisblatt!$A$85),IF(OR($L1255=Basisblatt!$A$38,AND('Modernisierung 3.2.4'!$M1255&lt;&gt;"",'Modernisierung 3.2.4'!$M1255&lt;='Modernisierung 3.2.4'!$U1255),'Modernisierung 3.2.4'!$N1255=Basisblatt!$A1283)=TRUE,"ja","nein"),"")</f>
        <v/>
      </c>
      <c r="Q1255" s="157"/>
      <c r="R1255" s="102" t="str">
        <f t="shared" si="19"/>
        <v>x2</v>
      </c>
      <c r="S1255" s="53"/>
      <c r="T1255" s="40"/>
      <c r="U1255" s="139" t="str">
        <f>IF(AND($R1255="x1",$K1255=Basisblatt!$A$85),VLOOKUP('EMob_Segmente 3.2.5_3.2.6'!$F1255,Basisblatt!$A$2:$B$5,2,FALSE),"")</f>
        <v/>
      </c>
    </row>
    <row r="1256" spans="1:21" ht="15.75" thickBot="1" x14ac:dyDescent="0.3">
      <c r="A1256" s="121" t="str">
        <f>IF($R1256="x2","",IF($R1256="x1",IF(OR($K1256=Basisblatt!$A$84,$P1256="ja"),"ja","nein"),"N/A"))</f>
        <v/>
      </c>
      <c r="B1256" s="40"/>
      <c r="C1256" s="84"/>
      <c r="D1256" s="85"/>
      <c r="E1256" s="85"/>
      <c r="F1256" s="85"/>
      <c r="G1256" s="85"/>
      <c r="H1256" s="85"/>
      <c r="I1256" s="92"/>
      <c r="J1256" s="40"/>
      <c r="K1256" s="49" t="s">
        <v>86</v>
      </c>
      <c r="L1256" s="81"/>
      <c r="M1256" s="81"/>
      <c r="N1256" s="83"/>
      <c r="O1256" s="40"/>
      <c r="P1256" s="106" t="str">
        <f>IF(AND($R1256="x1",$K1256=Basisblatt!$A$85),IF(OR($L1256=Basisblatt!$A$38,AND('Modernisierung 3.2.4'!$M1256&lt;&gt;"",'Modernisierung 3.2.4'!$M1256&lt;='Modernisierung 3.2.4'!$U1256),'Modernisierung 3.2.4'!$N1256=Basisblatt!$A1284)=TRUE,"ja","nein"),"")</f>
        <v/>
      </c>
      <c r="Q1256" s="157"/>
      <c r="R1256" s="102" t="str">
        <f t="shared" si="19"/>
        <v>x2</v>
      </c>
      <c r="S1256" s="53"/>
      <c r="T1256" s="40"/>
      <c r="U1256" s="139" t="str">
        <f>IF(AND($R1256="x1",$K1256=Basisblatt!$A$85),VLOOKUP('EMob_Segmente 3.2.5_3.2.6'!$F1256,Basisblatt!$A$2:$B$5,2,FALSE),"")</f>
        <v/>
      </c>
    </row>
    <row r="1257" spans="1:21" ht="15.75" thickBot="1" x14ac:dyDescent="0.3">
      <c r="A1257" s="121" t="str">
        <f>IF($R1257="x2","",IF($R1257="x1",IF(OR($K1257=Basisblatt!$A$84,$P1257="ja"),"ja","nein"),"N/A"))</f>
        <v/>
      </c>
      <c r="B1257" s="40"/>
      <c r="C1257" s="84"/>
      <c r="D1257" s="85"/>
      <c r="E1257" s="85"/>
      <c r="F1257" s="85"/>
      <c r="G1257" s="85"/>
      <c r="H1257" s="85"/>
      <c r="I1257" s="92"/>
      <c r="J1257" s="40"/>
      <c r="K1257" s="49" t="s">
        <v>86</v>
      </c>
      <c r="L1257" s="81"/>
      <c r="M1257" s="81"/>
      <c r="N1257" s="83"/>
      <c r="O1257" s="40"/>
      <c r="P1257" s="106" t="str">
        <f>IF(AND($R1257="x1",$K1257=Basisblatt!$A$85),IF(OR($L1257=Basisblatt!$A$38,AND('Modernisierung 3.2.4'!$M1257&lt;&gt;"",'Modernisierung 3.2.4'!$M1257&lt;='Modernisierung 3.2.4'!$U1257),'Modernisierung 3.2.4'!$N1257=Basisblatt!$A1285)=TRUE,"ja","nein"),"")</f>
        <v/>
      </c>
      <c r="Q1257" s="157"/>
      <c r="R1257" s="102" t="str">
        <f t="shared" si="19"/>
        <v>x2</v>
      </c>
      <c r="S1257" s="53"/>
      <c r="T1257" s="40"/>
      <c r="U1257" s="139" t="str">
        <f>IF(AND($R1257="x1",$K1257=Basisblatt!$A$85),VLOOKUP('EMob_Segmente 3.2.5_3.2.6'!$F1257,Basisblatt!$A$2:$B$5,2,FALSE),"")</f>
        <v/>
      </c>
    </row>
    <row r="1258" spans="1:21" ht="15.75" thickBot="1" x14ac:dyDescent="0.3">
      <c r="A1258" s="121" t="str">
        <f>IF($R1258="x2","",IF($R1258="x1",IF(OR($K1258=Basisblatt!$A$84,$P1258="ja"),"ja","nein"),"N/A"))</f>
        <v/>
      </c>
      <c r="B1258" s="40"/>
      <c r="C1258" s="84"/>
      <c r="D1258" s="85"/>
      <c r="E1258" s="85"/>
      <c r="F1258" s="85"/>
      <c r="G1258" s="85"/>
      <c r="H1258" s="85"/>
      <c r="I1258" s="92"/>
      <c r="J1258" s="40"/>
      <c r="K1258" s="49" t="s">
        <v>86</v>
      </c>
      <c r="L1258" s="81"/>
      <c r="M1258" s="81"/>
      <c r="N1258" s="83"/>
      <c r="O1258" s="40"/>
      <c r="P1258" s="106" t="str">
        <f>IF(AND($R1258="x1",$K1258=Basisblatt!$A$85),IF(OR($L1258=Basisblatt!$A$38,AND('Modernisierung 3.2.4'!$M1258&lt;&gt;"",'Modernisierung 3.2.4'!$M1258&lt;='Modernisierung 3.2.4'!$U1258),'Modernisierung 3.2.4'!$N1258=Basisblatt!$A1286)=TRUE,"ja","nein"),"")</f>
        <v/>
      </c>
      <c r="Q1258" s="157"/>
      <c r="R1258" s="102" t="str">
        <f t="shared" si="19"/>
        <v>x2</v>
      </c>
      <c r="S1258" s="53"/>
      <c r="T1258" s="40"/>
      <c r="U1258" s="139" t="str">
        <f>IF(AND($R1258="x1",$K1258=Basisblatt!$A$85),VLOOKUP('EMob_Segmente 3.2.5_3.2.6'!$F1258,Basisblatt!$A$2:$B$5,2,FALSE),"")</f>
        <v/>
      </c>
    </row>
    <row r="1259" spans="1:21" ht="15.75" thickBot="1" x14ac:dyDescent="0.3">
      <c r="A1259" s="121" t="str">
        <f>IF($R1259="x2","",IF($R1259="x1",IF(OR($K1259=Basisblatt!$A$84,$P1259="ja"),"ja","nein"),"N/A"))</f>
        <v/>
      </c>
      <c r="B1259" s="40"/>
      <c r="C1259" s="84"/>
      <c r="D1259" s="85"/>
      <c r="E1259" s="85"/>
      <c r="F1259" s="85"/>
      <c r="G1259" s="85"/>
      <c r="H1259" s="85"/>
      <c r="I1259" s="92"/>
      <c r="J1259" s="40"/>
      <c r="K1259" s="49" t="s">
        <v>86</v>
      </c>
      <c r="L1259" s="81"/>
      <c r="M1259" s="81"/>
      <c r="N1259" s="83"/>
      <c r="O1259" s="40"/>
      <c r="P1259" s="106" t="str">
        <f>IF(AND($R1259="x1",$K1259=Basisblatt!$A$85),IF(OR($L1259=Basisblatt!$A$38,AND('Modernisierung 3.2.4'!$M1259&lt;&gt;"",'Modernisierung 3.2.4'!$M1259&lt;='Modernisierung 3.2.4'!$U1259),'Modernisierung 3.2.4'!$N1259=Basisblatt!$A1287)=TRUE,"ja","nein"),"")</f>
        <v/>
      </c>
      <c r="Q1259" s="157"/>
      <c r="R1259" s="102" t="str">
        <f t="shared" si="19"/>
        <v>x2</v>
      </c>
      <c r="S1259" s="53"/>
      <c r="T1259" s="40"/>
      <c r="U1259" s="139" t="str">
        <f>IF(AND($R1259="x1",$K1259=Basisblatt!$A$85),VLOOKUP('EMob_Segmente 3.2.5_3.2.6'!$F1259,Basisblatt!$A$2:$B$5,2,FALSE),"")</f>
        <v/>
      </c>
    </row>
    <row r="1260" spans="1:21" ht="15.75" thickBot="1" x14ac:dyDescent="0.3">
      <c r="A1260" s="121" t="str">
        <f>IF($R1260="x2","",IF($R1260="x1",IF(OR($K1260=Basisblatt!$A$84,$P1260="ja"),"ja","nein"),"N/A"))</f>
        <v/>
      </c>
      <c r="B1260" s="40"/>
      <c r="C1260" s="84"/>
      <c r="D1260" s="85"/>
      <c r="E1260" s="85"/>
      <c r="F1260" s="85"/>
      <c r="G1260" s="85"/>
      <c r="H1260" s="85"/>
      <c r="I1260" s="92"/>
      <c r="J1260" s="40"/>
      <c r="K1260" s="49" t="s">
        <v>86</v>
      </c>
      <c r="L1260" s="81"/>
      <c r="M1260" s="81"/>
      <c r="N1260" s="83"/>
      <c r="O1260" s="40"/>
      <c r="P1260" s="106" t="str">
        <f>IF(AND($R1260="x1",$K1260=Basisblatt!$A$85),IF(OR($L1260=Basisblatt!$A$38,AND('Modernisierung 3.2.4'!$M1260&lt;&gt;"",'Modernisierung 3.2.4'!$M1260&lt;='Modernisierung 3.2.4'!$U1260),'Modernisierung 3.2.4'!$N1260=Basisblatt!$A1288)=TRUE,"ja","nein"),"")</f>
        <v/>
      </c>
      <c r="Q1260" s="157"/>
      <c r="R1260" s="102" t="str">
        <f t="shared" si="19"/>
        <v>x2</v>
      </c>
      <c r="S1260" s="53"/>
      <c r="T1260" s="40"/>
      <c r="U1260" s="139" t="str">
        <f>IF(AND($R1260="x1",$K1260=Basisblatt!$A$85),VLOOKUP('EMob_Segmente 3.2.5_3.2.6'!$F1260,Basisblatt!$A$2:$B$5,2,FALSE),"")</f>
        <v/>
      </c>
    </row>
    <row r="1261" spans="1:21" ht="15.75" thickBot="1" x14ac:dyDescent="0.3">
      <c r="A1261" s="121" t="str">
        <f>IF($R1261="x2","",IF($R1261="x1",IF(OR($K1261=Basisblatt!$A$84,$P1261="ja"),"ja","nein"),"N/A"))</f>
        <v/>
      </c>
      <c r="B1261" s="40"/>
      <c r="C1261" s="84"/>
      <c r="D1261" s="85"/>
      <c r="E1261" s="85"/>
      <c r="F1261" s="85"/>
      <c r="G1261" s="85"/>
      <c r="H1261" s="85"/>
      <c r="I1261" s="92"/>
      <c r="J1261" s="40"/>
      <c r="K1261" s="49" t="s">
        <v>86</v>
      </c>
      <c r="L1261" s="81"/>
      <c r="M1261" s="81"/>
      <c r="N1261" s="83"/>
      <c r="O1261" s="40"/>
      <c r="P1261" s="106" t="str">
        <f>IF(AND($R1261="x1",$K1261=Basisblatt!$A$85),IF(OR($L1261=Basisblatt!$A$38,AND('Modernisierung 3.2.4'!$M1261&lt;&gt;"",'Modernisierung 3.2.4'!$M1261&lt;='Modernisierung 3.2.4'!$U1261),'Modernisierung 3.2.4'!$N1261=Basisblatt!$A1289)=TRUE,"ja","nein"),"")</f>
        <v/>
      </c>
      <c r="Q1261" s="157"/>
      <c r="R1261" s="102" t="str">
        <f t="shared" si="19"/>
        <v>x2</v>
      </c>
      <c r="S1261" s="53"/>
      <c r="T1261" s="40"/>
      <c r="U1261" s="139" t="str">
        <f>IF(AND($R1261="x1",$K1261=Basisblatt!$A$85),VLOOKUP('EMob_Segmente 3.2.5_3.2.6'!$F1261,Basisblatt!$A$2:$B$5,2,FALSE),"")</f>
        <v/>
      </c>
    </row>
    <row r="1262" spans="1:21" ht="15.75" thickBot="1" x14ac:dyDescent="0.3">
      <c r="A1262" s="121" t="str">
        <f>IF($R1262="x2","",IF($R1262="x1",IF(OR($K1262=Basisblatt!$A$84,$P1262="ja"),"ja","nein"),"N/A"))</f>
        <v/>
      </c>
      <c r="B1262" s="40"/>
      <c r="C1262" s="84"/>
      <c r="D1262" s="85"/>
      <c r="E1262" s="85"/>
      <c r="F1262" s="85"/>
      <c r="G1262" s="85"/>
      <c r="H1262" s="85"/>
      <c r="I1262" s="92"/>
      <c r="J1262" s="40"/>
      <c r="K1262" s="49" t="s">
        <v>86</v>
      </c>
      <c r="L1262" s="81"/>
      <c r="M1262" s="81"/>
      <c r="N1262" s="83"/>
      <c r="O1262" s="40"/>
      <c r="P1262" s="106" t="str">
        <f>IF(AND($R1262="x1",$K1262=Basisblatt!$A$85),IF(OR($L1262=Basisblatt!$A$38,AND('Modernisierung 3.2.4'!$M1262&lt;&gt;"",'Modernisierung 3.2.4'!$M1262&lt;='Modernisierung 3.2.4'!$U1262),'Modernisierung 3.2.4'!$N1262=Basisblatt!$A1290)=TRUE,"ja","nein"),"")</f>
        <v/>
      </c>
      <c r="Q1262" s="157"/>
      <c r="R1262" s="102" t="str">
        <f t="shared" si="19"/>
        <v>x2</v>
      </c>
      <c r="S1262" s="53"/>
      <c r="T1262" s="40"/>
      <c r="U1262" s="139" t="str">
        <f>IF(AND($R1262="x1",$K1262=Basisblatt!$A$85),VLOOKUP('EMob_Segmente 3.2.5_3.2.6'!$F1262,Basisblatt!$A$2:$B$5,2,FALSE),"")</f>
        <v/>
      </c>
    </row>
    <row r="1263" spans="1:21" ht="15.75" thickBot="1" x14ac:dyDescent="0.3">
      <c r="A1263" s="121" t="str">
        <f>IF($R1263="x2","",IF($R1263="x1",IF(OR($K1263=Basisblatt!$A$84,$P1263="ja"),"ja","nein"),"N/A"))</f>
        <v/>
      </c>
      <c r="B1263" s="40"/>
      <c r="C1263" s="84"/>
      <c r="D1263" s="85"/>
      <c r="E1263" s="85"/>
      <c r="F1263" s="85"/>
      <c r="G1263" s="85"/>
      <c r="H1263" s="85"/>
      <c r="I1263" s="92"/>
      <c r="J1263" s="40"/>
      <c r="K1263" s="49" t="s">
        <v>86</v>
      </c>
      <c r="L1263" s="81"/>
      <c r="M1263" s="81"/>
      <c r="N1263" s="83"/>
      <c r="O1263" s="40"/>
      <c r="P1263" s="106" t="str">
        <f>IF(AND($R1263="x1",$K1263=Basisblatt!$A$85),IF(OR($L1263=Basisblatt!$A$38,AND('Modernisierung 3.2.4'!$M1263&lt;&gt;"",'Modernisierung 3.2.4'!$M1263&lt;='Modernisierung 3.2.4'!$U1263),'Modernisierung 3.2.4'!$N1263=Basisblatt!$A1291)=TRUE,"ja","nein"),"")</f>
        <v/>
      </c>
      <c r="Q1263" s="157"/>
      <c r="R1263" s="102" t="str">
        <f t="shared" si="19"/>
        <v>x2</v>
      </c>
      <c r="S1263" s="53"/>
      <c r="T1263" s="40"/>
      <c r="U1263" s="139" t="str">
        <f>IF(AND($R1263="x1",$K1263=Basisblatt!$A$85),VLOOKUP('EMob_Segmente 3.2.5_3.2.6'!$F1263,Basisblatt!$A$2:$B$5,2,FALSE),"")</f>
        <v/>
      </c>
    </row>
    <row r="1264" spans="1:21" ht="15.75" thickBot="1" x14ac:dyDescent="0.3">
      <c r="A1264" s="121" t="str">
        <f>IF($R1264="x2","",IF($R1264="x1",IF(OR($K1264=Basisblatt!$A$84,$P1264="ja"),"ja","nein"),"N/A"))</f>
        <v/>
      </c>
      <c r="B1264" s="40"/>
      <c r="C1264" s="84"/>
      <c r="D1264" s="85"/>
      <c r="E1264" s="85"/>
      <c r="F1264" s="85"/>
      <c r="G1264" s="85"/>
      <c r="H1264" s="85"/>
      <c r="I1264" s="92"/>
      <c r="J1264" s="40"/>
      <c r="K1264" s="49" t="s">
        <v>86</v>
      </c>
      <c r="L1264" s="81"/>
      <c r="M1264" s="81"/>
      <c r="N1264" s="83"/>
      <c r="O1264" s="40"/>
      <c r="P1264" s="106" t="str">
        <f>IF(AND($R1264="x1",$K1264=Basisblatt!$A$85),IF(OR($L1264=Basisblatt!$A$38,AND('Modernisierung 3.2.4'!$M1264&lt;&gt;"",'Modernisierung 3.2.4'!$M1264&lt;='Modernisierung 3.2.4'!$U1264),'Modernisierung 3.2.4'!$N1264=Basisblatt!$A1292)=TRUE,"ja","nein"),"")</f>
        <v/>
      </c>
      <c r="Q1264" s="157"/>
      <c r="R1264" s="102" t="str">
        <f t="shared" si="19"/>
        <v>x2</v>
      </c>
      <c r="S1264" s="53"/>
      <c r="T1264" s="40"/>
      <c r="U1264" s="139" t="str">
        <f>IF(AND($R1264="x1",$K1264=Basisblatt!$A$85),VLOOKUP('EMob_Segmente 3.2.5_3.2.6'!$F1264,Basisblatt!$A$2:$B$5,2,FALSE),"")</f>
        <v/>
      </c>
    </row>
    <row r="1265" spans="1:21" ht="15.75" thickBot="1" x14ac:dyDescent="0.3">
      <c r="A1265" s="121" t="str">
        <f>IF($R1265="x2","",IF($R1265="x1",IF(OR($K1265=Basisblatt!$A$84,$P1265="ja"),"ja","nein"),"N/A"))</f>
        <v/>
      </c>
      <c r="B1265" s="40"/>
      <c r="C1265" s="84"/>
      <c r="D1265" s="85"/>
      <c r="E1265" s="85"/>
      <c r="F1265" s="85"/>
      <c r="G1265" s="85"/>
      <c r="H1265" s="85"/>
      <c r="I1265" s="92"/>
      <c r="J1265" s="40"/>
      <c r="K1265" s="49" t="s">
        <v>86</v>
      </c>
      <c r="L1265" s="81"/>
      <c r="M1265" s="81"/>
      <c r="N1265" s="83"/>
      <c r="O1265" s="40"/>
      <c r="P1265" s="106" t="str">
        <f>IF(AND($R1265="x1",$K1265=Basisblatt!$A$85),IF(OR($L1265=Basisblatt!$A$38,AND('Modernisierung 3.2.4'!$M1265&lt;&gt;"",'Modernisierung 3.2.4'!$M1265&lt;='Modernisierung 3.2.4'!$U1265),'Modernisierung 3.2.4'!$N1265=Basisblatt!$A1293)=TRUE,"ja","nein"),"")</f>
        <v/>
      </c>
      <c r="Q1265" s="157"/>
      <c r="R1265" s="102" t="str">
        <f t="shared" si="19"/>
        <v>x2</v>
      </c>
      <c r="S1265" s="53"/>
      <c r="T1265" s="40"/>
      <c r="U1265" s="139" t="str">
        <f>IF(AND($R1265="x1",$K1265=Basisblatt!$A$85),VLOOKUP('EMob_Segmente 3.2.5_3.2.6'!$F1265,Basisblatt!$A$2:$B$5,2,FALSE),"")</f>
        <v/>
      </c>
    </row>
    <row r="1266" spans="1:21" ht="15.75" thickBot="1" x14ac:dyDescent="0.3">
      <c r="A1266" s="121" t="str">
        <f>IF($R1266="x2","",IF($R1266="x1",IF(OR($K1266=Basisblatt!$A$84,$P1266="ja"),"ja","nein"),"N/A"))</f>
        <v/>
      </c>
      <c r="B1266" s="40"/>
      <c r="C1266" s="84"/>
      <c r="D1266" s="85"/>
      <c r="E1266" s="85"/>
      <c r="F1266" s="85"/>
      <c r="G1266" s="85"/>
      <c r="H1266" s="85"/>
      <c r="I1266" s="92"/>
      <c r="J1266" s="40"/>
      <c r="K1266" s="49" t="s">
        <v>86</v>
      </c>
      <c r="L1266" s="81"/>
      <c r="M1266" s="81"/>
      <c r="N1266" s="83"/>
      <c r="O1266" s="40"/>
      <c r="P1266" s="106" t="str">
        <f>IF(AND($R1266="x1",$K1266=Basisblatt!$A$85),IF(OR($L1266=Basisblatt!$A$38,AND('Modernisierung 3.2.4'!$M1266&lt;&gt;"",'Modernisierung 3.2.4'!$M1266&lt;='Modernisierung 3.2.4'!$U1266),'Modernisierung 3.2.4'!$N1266=Basisblatt!$A1294)=TRUE,"ja","nein"),"")</f>
        <v/>
      </c>
      <c r="Q1266" s="157"/>
      <c r="R1266" s="102" t="str">
        <f t="shared" si="19"/>
        <v>x2</v>
      </c>
      <c r="S1266" s="53"/>
      <c r="T1266" s="40"/>
      <c r="U1266" s="139" t="str">
        <f>IF(AND($R1266="x1",$K1266=Basisblatt!$A$85),VLOOKUP('EMob_Segmente 3.2.5_3.2.6'!$F1266,Basisblatt!$A$2:$B$5,2,FALSE),"")</f>
        <v/>
      </c>
    </row>
    <row r="1267" spans="1:21" ht="15.75" thickBot="1" x14ac:dyDescent="0.3">
      <c r="A1267" s="121" t="str">
        <f>IF($R1267="x2","",IF($R1267="x1",IF(OR($K1267=Basisblatt!$A$84,$P1267="ja"),"ja","nein"),"N/A"))</f>
        <v/>
      </c>
      <c r="B1267" s="40"/>
      <c r="C1267" s="84"/>
      <c r="D1267" s="85"/>
      <c r="E1267" s="85"/>
      <c r="F1267" s="85"/>
      <c r="G1267" s="85"/>
      <c r="H1267" s="85"/>
      <c r="I1267" s="92"/>
      <c r="J1267" s="40"/>
      <c r="K1267" s="49" t="s">
        <v>86</v>
      </c>
      <c r="L1267" s="81"/>
      <c r="M1267" s="81"/>
      <c r="N1267" s="83"/>
      <c r="O1267" s="40"/>
      <c r="P1267" s="106" t="str">
        <f>IF(AND($R1267="x1",$K1267=Basisblatt!$A$85),IF(OR($L1267=Basisblatt!$A$38,AND('Modernisierung 3.2.4'!$M1267&lt;&gt;"",'Modernisierung 3.2.4'!$M1267&lt;='Modernisierung 3.2.4'!$U1267),'Modernisierung 3.2.4'!$N1267=Basisblatt!$A1295)=TRUE,"ja","nein"),"")</f>
        <v/>
      </c>
      <c r="Q1267" s="157"/>
      <c r="R1267" s="102" t="str">
        <f t="shared" si="19"/>
        <v>x2</v>
      </c>
      <c r="S1267" s="53"/>
      <c r="T1267" s="40"/>
      <c r="U1267" s="139" t="str">
        <f>IF(AND($R1267="x1",$K1267=Basisblatt!$A$85),VLOOKUP('EMob_Segmente 3.2.5_3.2.6'!$F1267,Basisblatt!$A$2:$B$5,2,FALSE),"")</f>
        <v/>
      </c>
    </row>
    <row r="1268" spans="1:21" ht="15.75" thickBot="1" x14ac:dyDescent="0.3">
      <c r="A1268" s="121" t="str">
        <f>IF($R1268="x2","",IF($R1268="x1",IF(OR($K1268=Basisblatt!$A$84,$P1268="ja"),"ja","nein"),"N/A"))</f>
        <v/>
      </c>
      <c r="B1268" s="40"/>
      <c r="C1268" s="84"/>
      <c r="D1268" s="85"/>
      <c r="E1268" s="85"/>
      <c r="F1268" s="85"/>
      <c r="G1268" s="85"/>
      <c r="H1268" s="85"/>
      <c r="I1268" s="92"/>
      <c r="J1268" s="40"/>
      <c r="K1268" s="49" t="s">
        <v>86</v>
      </c>
      <c r="L1268" s="81"/>
      <c r="M1268" s="81"/>
      <c r="N1268" s="83"/>
      <c r="O1268" s="40"/>
      <c r="P1268" s="106" t="str">
        <f>IF(AND($R1268="x1",$K1268=Basisblatt!$A$85),IF(OR($L1268=Basisblatt!$A$38,AND('Modernisierung 3.2.4'!$M1268&lt;&gt;"",'Modernisierung 3.2.4'!$M1268&lt;='Modernisierung 3.2.4'!$U1268),'Modernisierung 3.2.4'!$N1268=Basisblatt!$A1296)=TRUE,"ja","nein"),"")</f>
        <v/>
      </c>
      <c r="Q1268" s="157"/>
      <c r="R1268" s="102" t="str">
        <f t="shared" si="19"/>
        <v>x2</v>
      </c>
      <c r="S1268" s="53"/>
      <c r="T1268" s="40"/>
      <c r="U1268" s="139" t="str">
        <f>IF(AND($R1268="x1",$K1268=Basisblatt!$A$85),VLOOKUP('EMob_Segmente 3.2.5_3.2.6'!$F1268,Basisblatt!$A$2:$B$5,2,FALSE),"")</f>
        <v/>
      </c>
    </row>
    <row r="1269" spans="1:21" ht="15.75" thickBot="1" x14ac:dyDescent="0.3">
      <c r="A1269" s="121" t="str">
        <f>IF($R1269="x2","",IF($R1269="x1",IF(OR($K1269=Basisblatt!$A$84,$P1269="ja"),"ja","nein"),"N/A"))</f>
        <v/>
      </c>
      <c r="B1269" s="40"/>
      <c r="C1269" s="84"/>
      <c r="D1269" s="85"/>
      <c r="E1269" s="85"/>
      <c r="F1269" s="85"/>
      <c r="G1269" s="85"/>
      <c r="H1269" s="85"/>
      <c r="I1269" s="92"/>
      <c r="J1269" s="40"/>
      <c r="K1269" s="49" t="s">
        <v>86</v>
      </c>
      <c r="L1269" s="81"/>
      <c r="M1269" s="81"/>
      <c r="N1269" s="83"/>
      <c r="O1269" s="40"/>
      <c r="P1269" s="106" t="str">
        <f>IF(AND($R1269="x1",$K1269=Basisblatt!$A$85),IF(OR($L1269=Basisblatt!$A$38,AND('Modernisierung 3.2.4'!$M1269&lt;&gt;"",'Modernisierung 3.2.4'!$M1269&lt;='Modernisierung 3.2.4'!$U1269),'Modernisierung 3.2.4'!$N1269=Basisblatt!$A1297)=TRUE,"ja","nein"),"")</f>
        <v/>
      </c>
      <c r="Q1269" s="157"/>
      <c r="R1269" s="102" t="str">
        <f t="shared" si="19"/>
        <v>x2</v>
      </c>
      <c r="S1269" s="53"/>
      <c r="T1269" s="40"/>
      <c r="U1269" s="139" t="str">
        <f>IF(AND($R1269="x1",$K1269=Basisblatt!$A$85),VLOOKUP('EMob_Segmente 3.2.5_3.2.6'!$F1269,Basisblatt!$A$2:$B$5,2,FALSE),"")</f>
        <v/>
      </c>
    </row>
    <row r="1270" spans="1:21" ht="15.75" thickBot="1" x14ac:dyDescent="0.3">
      <c r="A1270" s="121" t="str">
        <f>IF($R1270="x2","",IF($R1270="x1",IF(OR($K1270=Basisblatt!$A$84,$P1270="ja"),"ja","nein"),"N/A"))</f>
        <v/>
      </c>
      <c r="B1270" s="40"/>
      <c r="C1270" s="84"/>
      <c r="D1270" s="85"/>
      <c r="E1270" s="85"/>
      <c r="F1270" s="85"/>
      <c r="G1270" s="85"/>
      <c r="H1270" s="85"/>
      <c r="I1270" s="92"/>
      <c r="J1270" s="40"/>
      <c r="K1270" s="49" t="s">
        <v>86</v>
      </c>
      <c r="L1270" s="81"/>
      <c r="M1270" s="81"/>
      <c r="N1270" s="83"/>
      <c r="O1270" s="40"/>
      <c r="P1270" s="106" t="str">
        <f>IF(AND($R1270="x1",$K1270=Basisblatt!$A$85),IF(OR($L1270=Basisblatt!$A$38,AND('Modernisierung 3.2.4'!$M1270&lt;&gt;"",'Modernisierung 3.2.4'!$M1270&lt;='Modernisierung 3.2.4'!$U1270),'Modernisierung 3.2.4'!$N1270=Basisblatt!$A1298)=TRUE,"ja","nein"),"")</f>
        <v/>
      </c>
      <c r="Q1270" s="157"/>
      <c r="R1270" s="102" t="str">
        <f t="shared" si="19"/>
        <v>x2</v>
      </c>
      <c r="S1270" s="53"/>
      <c r="T1270" s="40"/>
      <c r="U1270" s="139" t="str">
        <f>IF(AND($R1270="x1",$K1270=Basisblatt!$A$85),VLOOKUP('EMob_Segmente 3.2.5_3.2.6'!$F1270,Basisblatt!$A$2:$B$5,2,FALSE),"")</f>
        <v/>
      </c>
    </row>
    <row r="1271" spans="1:21" ht="15.75" thickBot="1" x14ac:dyDescent="0.3">
      <c r="A1271" s="121" t="str">
        <f>IF($R1271="x2","",IF($R1271="x1",IF(OR($K1271=Basisblatt!$A$84,$P1271="ja"),"ja","nein"),"N/A"))</f>
        <v/>
      </c>
      <c r="B1271" s="40"/>
      <c r="C1271" s="84"/>
      <c r="D1271" s="85"/>
      <c r="E1271" s="85"/>
      <c r="F1271" s="85"/>
      <c r="G1271" s="85"/>
      <c r="H1271" s="85"/>
      <c r="I1271" s="92"/>
      <c r="J1271" s="40"/>
      <c r="K1271" s="49" t="s">
        <v>86</v>
      </c>
      <c r="L1271" s="81"/>
      <c r="M1271" s="81"/>
      <c r="N1271" s="83"/>
      <c r="O1271" s="40"/>
      <c r="P1271" s="106" t="str">
        <f>IF(AND($R1271="x1",$K1271=Basisblatt!$A$85),IF(OR($L1271=Basisblatt!$A$38,AND('Modernisierung 3.2.4'!$M1271&lt;&gt;"",'Modernisierung 3.2.4'!$M1271&lt;='Modernisierung 3.2.4'!$U1271),'Modernisierung 3.2.4'!$N1271=Basisblatt!$A1299)=TRUE,"ja","nein"),"")</f>
        <v/>
      </c>
      <c r="Q1271" s="157"/>
      <c r="R1271" s="102" t="str">
        <f t="shared" si="19"/>
        <v>x2</v>
      </c>
      <c r="S1271" s="53"/>
      <c r="T1271" s="40"/>
      <c r="U1271" s="139" t="str">
        <f>IF(AND($R1271="x1",$K1271=Basisblatt!$A$85),VLOOKUP('EMob_Segmente 3.2.5_3.2.6'!$F1271,Basisblatt!$A$2:$B$5,2,FALSE),"")</f>
        <v/>
      </c>
    </row>
    <row r="1272" spans="1:21" ht="15.75" thickBot="1" x14ac:dyDescent="0.3">
      <c r="A1272" s="121" t="str">
        <f>IF($R1272="x2","",IF($R1272="x1",IF(OR($K1272=Basisblatt!$A$84,$P1272="ja"),"ja","nein"),"N/A"))</f>
        <v/>
      </c>
      <c r="B1272" s="40"/>
      <c r="C1272" s="84"/>
      <c r="D1272" s="85"/>
      <c r="E1272" s="85"/>
      <c r="F1272" s="85"/>
      <c r="G1272" s="85"/>
      <c r="H1272" s="85"/>
      <c r="I1272" s="92"/>
      <c r="J1272" s="40"/>
      <c r="K1272" s="49" t="s">
        <v>86</v>
      </c>
      <c r="L1272" s="81"/>
      <c r="M1272" s="81"/>
      <c r="N1272" s="83"/>
      <c r="O1272" s="40"/>
      <c r="P1272" s="106" t="str">
        <f>IF(AND($R1272="x1",$K1272=Basisblatt!$A$85),IF(OR($L1272=Basisblatt!$A$38,AND('Modernisierung 3.2.4'!$M1272&lt;&gt;"",'Modernisierung 3.2.4'!$M1272&lt;='Modernisierung 3.2.4'!$U1272),'Modernisierung 3.2.4'!$N1272=Basisblatt!$A1300)=TRUE,"ja","nein"),"")</f>
        <v/>
      </c>
      <c r="Q1272" s="157"/>
      <c r="R1272" s="102" t="str">
        <f t="shared" si="19"/>
        <v>x2</v>
      </c>
      <c r="S1272" s="53"/>
      <c r="T1272" s="40"/>
      <c r="U1272" s="139" t="str">
        <f>IF(AND($R1272="x1",$K1272=Basisblatt!$A$85),VLOOKUP('EMob_Segmente 3.2.5_3.2.6'!$F1272,Basisblatt!$A$2:$B$5,2,FALSE),"")</f>
        <v/>
      </c>
    </row>
    <row r="1273" spans="1:21" ht="15.75" thickBot="1" x14ac:dyDescent="0.3">
      <c r="A1273" s="121" t="str">
        <f>IF($R1273="x2","",IF($R1273="x1",IF(OR($K1273=Basisblatt!$A$84,$P1273="ja"),"ja","nein"),"N/A"))</f>
        <v/>
      </c>
      <c r="B1273" s="40"/>
      <c r="C1273" s="84"/>
      <c r="D1273" s="85"/>
      <c r="E1273" s="85"/>
      <c r="F1273" s="85"/>
      <c r="G1273" s="85"/>
      <c r="H1273" s="85"/>
      <c r="I1273" s="92"/>
      <c r="J1273" s="40"/>
      <c r="K1273" s="49" t="s">
        <v>86</v>
      </c>
      <c r="L1273" s="81"/>
      <c r="M1273" s="81"/>
      <c r="N1273" s="83"/>
      <c r="O1273" s="40"/>
      <c r="P1273" s="106" t="str">
        <f>IF(AND($R1273="x1",$K1273=Basisblatt!$A$85),IF(OR($L1273=Basisblatt!$A$38,AND('Modernisierung 3.2.4'!$M1273&lt;&gt;"",'Modernisierung 3.2.4'!$M1273&lt;='Modernisierung 3.2.4'!$U1273),'Modernisierung 3.2.4'!$N1273=Basisblatt!$A1301)=TRUE,"ja","nein"),"")</f>
        <v/>
      </c>
      <c r="Q1273" s="157"/>
      <c r="R1273" s="102" t="str">
        <f t="shared" si="19"/>
        <v>x2</v>
      </c>
      <c r="S1273" s="53"/>
      <c r="T1273" s="40"/>
      <c r="U1273" s="139" t="str">
        <f>IF(AND($R1273="x1",$K1273=Basisblatt!$A$85),VLOOKUP('EMob_Segmente 3.2.5_3.2.6'!$F1273,Basisblatt!$A$2:$B$5,2,FALSE),"")</f>
        <v/>
      </c>
    </row>
    <row r="1274" spans="1:21" ht="15.75" thickBot="1" x14ac:dyDescent="0.3">
      <c r="A1274" s="121" t="str">
        <f>IF($R1274="x2","",IF($R1274="x1",IF(OR($K1274=Basisblatt!$A$84,$P1274="ja"),"ja","nein"),"N/A"))</f>
        <v/>
      </c>
      <c r="B1274" s="40"/>
      <c r="C1274" s="84"/>
      <c r="D1274" s="85"/>
      <c r="E1274" s="85"/>
      <c r="F1274" s="85"/>
      <c r="G1274" s="85"/>
      <c r="H1274" s="85"/>
      <c r="I1274" s="92"/>
      <c r="J1274" s="40"/>
      <c r="K1274" s="49" t="s">
        <v>86</v>
      </c>
      <c r="L1274" s="81"/>
      <c r="M1274" s="81"/>
      <c r="N1274" s="83"/>
      <c r="O1274" s="40"/>
      <c r="P1274" s="106" t="str">
        <f>IF(AND($R1274="x1",$K1274=Basisblatt!$A$85),IF(OR($L1274=Basisblatt!$A$38,AND('Modernisierung 3.2.4'!$M1274&lt;&gt;"",'Modernisierung 3.2.4'!$M1274&lt;='Modernisierung 3.2.4'!$U1274),'Modernisierung 3.2.4'!$N1274=Basisblatt!$A1302)=TRUE,"ja","nein"),"")</f>
        <v/>
      </c>
      <c r="Q1274" s="157"/>
      <c r="R1274" s="102" t="str">
        <f t="shared" si="19"/>
        <v>x2</v>
      </c>
      <c r="S1274" s="53"/>
      <c r="T1274" s="40"/>
      <c r="U1274" s="139" t="str">
        <f>IF(AND($R1274="x1",$K1274=Basisblatt!$A$85),VLOOKUP('EMob_Segmente 3.2.5_3.2.6'!$F1274,Basisblatt!$A$2:$B$5,2,FALSE),"")</f>
        <v/>
      </c>
    </row>
    <row r="1275" spans="1:21" ht="15.75" thickBot="1" x14ac:dyDescent="0.3">
      <c r="A1275" s="121" t="str">
        <f>IF($R1275="x2","",IF($R1275="x1",IF(OR($K1275=Basisblatt!$A$84,$P1275="ja"),"ja","nein"),"N/A"))</f>
        <v/>
      </c>
      <c r="B1275" s="40"/>
      <c r="C1275" s="84"/>
      <c r="D1275" s="85"/>
      <c r="E1275" s="85"/>
      <c r="F1275" s="85"/>
      <c r="G1275" s="85"/>
      <c r="H1275" s="85"/>
      <c r="I1275" s="92"/>
      <c r="J1275" s="40"/>
      <c r="K1275" s="49" t="s">
        <v>86</v>
      </c>
      <c r="L1275" s="81"/>
      <c r="M1275" s="81"/>
      <c r="N1275" s="83"/>
      <c r="O1275" s="40"/>
      <c r="P1275" s="106" t="str">
        <f>IF(AND($R1275="x1",$K1275=Basisblatt!$A$85),IF(OR($L1275=Basisblatt!$A$38,AND('Modernisierung 3.2.4'!$M1275&lt;&gt;"",'Modernisierung 3.2.4'!$M1275&lt;='Modernisierung 3.2.4'!$U1275),'Modernisierung 3.2.4'!$N1275=Basisblatt!$A1303)=TRUE,"ja","nein"),"")</f>
        <v/>
      </c>
      <c r="Q1275" s="157"/>
      <c r="R1275" s="102" t="str">
        <f t="shared" si="19"/>
        <v>x2</v>
      </c>
      <c r="S1275" s="53"/>
      <c r="T1275" s="40"/>
      <c r="U1275" s="139" t="str">
        <f>IF(AND($R1275="x1",$K1275=Basisblatt!$A$85),VLOOKUP('EMob_Segmente 3.2.5_3.2.6'!$F1275,Basisblatt!$A$2:$B$5,2,FALSE),"")</f>
        <v/>
      </c>
    </row>
    <row r="1276" spans="1:21" ht="15.75" thickBot="1" x14ac:dyDescent="0.3">
      <c r="A1276" s="121" t="str">
        <f>IF($R1276="x2","",IF($R1276="x1",IF(OR($K1276=Basisblatt!$A$84,$P1276="ja"),"ja","nein"),"N/A"))</f>
        <v/>
      </c>
      <c r="B1276" s="40"/>
      <c r="C1276" s="84"/>
      <c r="D1276" s="85"/>
      <c r="E1276" s="85"/>
      <c r="F1276" s="85"/>
      <c r="G1276" s="85"/>
      <c r="H1276" s="85"/>
      <c r="I1276" s="92"/>
      <c r="J1276" s="40"/>
      <c r="K1276" s="49" t="s">
        <v>86</v>
      </c>
      <c r="L1276" s="81"/>
      <c r="M1276" s="81"/>
      <c r="N1276" s="83"/>
      <c r="O1276" s="40"/>
      <c r="P1276" s="106" t="str">
        <f>IF(AND($R1276="x1",$K1276=Basisblatt!$A$85),IF(OR($L1276=Basisblatt!$A$38,AND('Modernisierung 3.2.4'!$M1276&lt;&gt;"",'Modernisierung 3.2.4'!$M1276&lt;='Modernisierung 3.2.4'!$U1276),'Modernisierung 3.2.4'!$N1276=Basisblatt!$A1304)=TRUE,"ja","nein"),"")</f>
        <v/>
      </c>
      <c r="Q1276" s="157"/>
      <c r="R1276" s="102" t="str">
        <f t="shared" si="19"/>
        <v>x2</v>
      </c>
      <c r="S1276" s="53"/>
      <c r="T1276" s="40"/>
      <c r="U1276" s="139" t="str">
        <f>IF(AND($R1276="x1",$K1276=Basisblatt!$A$85),VLOOKUP('EMob_Segmente 3.2.5_3.2.6'!$F1276,Basisblatt!$A$2:$B$5,2,FALSE),"")</f>
        <v/>
      </c>
    </row>
    <row r="1277" spans="1:21" ht="15.75" thickBot="1" x14ac:dyDescent="0.3">
      <c r="A1277" s="121" t="str">
        <f>IF($R1277="x2","",IF($R1277="x1",IF(OR($K1277=Basisblatt!$A$84,$P1277="ja"),"ja","nein"),"N/A"))</f>
        <v/>
      </c>
      <c r="B1277" s="40"/>
      <c r="C1277" s="84"/>
      <c r="D1277" s="85"/>
      <c r="E1277" s="85"/>
      <c r="F1277" s="85"/>
      <c r="G1277" s="85"/>
      <c r="H1277" s="85"/>
      <c r="I1277" s="92"/>
      <c r="J1277" s="40"/>
      <c r="K1277" s="49" t="s">
        <v>86</v>
      </c>
      <c r="L1277" s="81"/>
      <c r="M1277" s="81"/>
      <c r="N1277" s="83"/>
      <c r="O1277" s="40"/>
      <c r="P1277" s="106" t="str">
        <f>IF(AND($R1277="x1",$K1277=Basisblatt!$A$85),IF(OR($L1277=Basisblatt!$A$38,AND('Modernisierung 3.2.4'!$M1277&lt;&gt;"",'Modernisierung 3.2.4'!$M1277&lt;='Modernisierung 3.2.4'!$U1277),'Modernisierung 3.2.4'!$N1277=Basisblatt!$A1305)=TRUE,"ja","nein"),"")</f>
        <v/>
      </c>
      <c r="Q1277" s="157"/>
      <c r="R1277" s="102" t="str">
        <f t="shared" si="19"/>
        <v>x2</v>
      </c>
      <c r="S1277" s="53"/>
      <c r="T1277" s="40"/>
      <c r="U1277" s="139" t="str">
        <f>IF(AND($R1277="x1",$K1277=Basisblatt!$A$85),VLOOKUP('EMob_Segmente 3.2.5_3.2.6'!$F1277,Basisblatt!$A$2:$B$5,2,FALSE),"")</f>
        <v/>
      </c>
    </row>
    <row r="1278" spans="1:21" ht="15.75" thickBot="1" x14ac:dyDescent="0.3">
      <c r="A1278" s="121" t="str">
        <f>IF($R1278="x2","",IF($R1278="x1",IF(OR($K1278=Basisblatt!$A$84,$P1278="ja"),"ja","nein"),"N/A"))</f>
        <v/>
      </c>
      <c r="B1278" s="40"/>
      <c r="C1278" s="84"/>
      <c r="D1278" s="85"/>
      <c r="E1278" s="85"/>
      <c r="F1278" s="85"/>
      <c r="G1278" s="85"/>
      <c r="H1278" s="85"/>
      <c r="I1278" s="92"/>
      <c r="J1278" s="40"/>
      <c r="K1278" s="49" t="s">
        <v>86</v>
      </c>
      <c r="L1278" s="81"/>
      <c r="M1278" s="81"/>
      <c r="N1278" s="83"/>
      <c r="O1278" s="40"/>
      <c r="P1278" s="106" t="str">
        <f>IF(AND($R1278="x1",$K1278=Basisblatt!$A$85),IF(OR($L1278=Basisblatt!$A$38,AND('Modernisierung 3.2.4'!$M1278&lt;&gt;"",'Modernisierung 3.2.4'!$M1278&lt;='Modernisierung 3.2.4'!$U1278),'Modernisierung 3.2.4'!$N1278=Basisblatt!$A1306)=TRUE,"ja","nein"),"")</f>
        <v/>
      </c>
      <c r="Q1278" s="157"/>
      <c r="R1278" s="102" t="str">
        <f t="shared" si="19"/>
        <v>x2</v>
      </c>
      <c r="S1278" s="53"/>
      <c r="T1278" s="40"/>
      <c r="U1278" s="139" t="str">
        <f>IF(AND($R1278="x1",$K1278=Basisblatt!$A$85),VLOOKUP('EMob_Segmente 3.2.5_3.2.6'!$F1278,Basisblatt!$A$2:$B$5,2,FALSE),"")</f>
        <v/>
      </c>
    </row>
    <row r="1279" spans="1:21" ht="15.75" thickBot="1" x14ac:dyDescent="0.3">
      <c r="A1279" s="121" t="str">
        <f>IF($R1279="x2","",IF($R1279="x1",IF(OR($K1279=Basisblatt!$A$84,$P1279="ja"),"ja","nein"),"N/A"))</f>
        <v/>
      </c>
      <c r="B1279" s="40"/>
      <c r="C1279" s="84"/>
      <c r="D1279" s="85"/>
      <c r="E1279" s="85"/>
      <c r="F1279" s="85"/>
      <c r="G1279" s="85"/>
      <c r="H1279" s="85"/>
      <c r="I1279" s="92"/>
      <c r="J1279" s="40"/>
      <c r="K1279" s="49" t="s">
        <v>86</v>
      </c>
      <c r="L1279" s="81"/>
      <c r="M1279" s="81"/>
      <c r="N1279" s="83"/>
      <c r="O1279" s="40"/>
      <c r="P1279" s="106" t="str">
        <f>IF(AND($R1279="x1",$K1279=Basisblatt!$A$85),IF(OR($L1279=Basisblatt!$A$38,AND('Modernisierung 3.2.4'!$M1279&lt;&gt;"",'Modernisierung 3.2.4'!$M1279&lt;='Modernisierung 3.2.4'!$U1279),'Modernisierung 3.2.4'!$N1279=Basisblatt!$A1307)=TRUE,"ja","nein"),"")</f>
        <v/>
      </c>
      <c r="Q1279" s="157"/>
      <c r="R1279" s="102" t="str">
        <f t="shared" si="19"/>
        <v>x2</v>
      </c>
      <c r="S1279" s="53"/>
      <c r="T1279" s="40"/>
      <c r="U1279" s="139" t="str">
        <f>IF(AND($R1279="x1",$K1279=Basisblatt!$A$85),VLOOKUP('EMob_Segmente 3.2.5_3.2.6'!$F1279,Basisblatt!$A$2:$B$5,2,FALSE),"")</f>
        <v/>
      </c>
    </row>
    <row r="1280" spans="1:21" ht="15.75" thickBot="1" x14ac:dyDescent="0.3">
      <c r="A1280" s="121" t="str">
        <f>IF($R1280="x2","",IF($R1280="x1",IF(OR($K1280=Basisblatt!$A$84,$P1280="ja"),"ja","nein"),"N/A"))</f>
        <v/>
      </c>
      <c r="B1280" s="40"/>
      <c r="C1280" s="84"/>
      <c r="D1280" s="85"/>
      <c r="E1280" s="85"/>
      <c r="F1280" s="85"/>
      <c r="G1280" s="85"/>
      <c r="H1280" s="85"/>
      <c r="I1280" s="92"/>
      <c r="J1280" s="40"/>
      <c r="K1280" s="49" t="s">
        <v>86</v>
      </c>
      <c r="L1280" s="81"/>
      <c r="M1280" s="81"/>
      <c r="N1280" s="83"/>
      <c r="O1280" s="40"/>
      <c r="P1280" s="106" t="str">
        <f>IF(AND($R1280="x1",$K1280=Basisblatt!$A$85),IF(OR($L1280=Basisblatt!$A$38,AND('Modernisierung 3.2.4'!$M1280&lt;&gt;"",'Modernisierung 3.2.4'!$M1280&lt;='Modernisierung 3.2.4'!$U1280),'Modernisierung 3.2.4'!$N1280=Basisblatt!$A1308)=TRUE,"ja","nein"),"")</f>
        <v/>
      </c>
      <c r="Q1280" s="157"/>
      <c r="R1280" s="102" t="str">
        <f t="shared" si="19"/>
        <v>x2</v>
      </c>
      <c r="S1280" s="53"/>
      <c r="T1280" s="40"/>
      <c r="U1280" s="139" t="str">
        <f>IF(AND($R1280="x1",$K1280=Basisblatt!$A$85),VLOOKUP('EMob_Segmente 3.2.5_3.2.6'!$F1280,Basisblatt!$A$2:$B$5,2,FALSE),"")</f>
        <v/>
      </c>
    </row>
    <row r="1281" spans="1:21" ht="15.75" thickBot="1" x14ac:dyDescent="0.3">
      <c r="A1281" s="121" t="str">
        <f>IF($R1281="x2","",IF($R1281="x1",IF(OR($K1281=Basisblatt!$A$84,$P1281="ja"),"ja","nein"),"N/A"))</f>
        <v/>
      </c>
      <c r="B1281" s="40"/>
      <c r="C1281" s="84"/>
      <c r="D1281" s="85"/>
      <c r="E1281" s="85"/>
      <c r="F1281" s="85"/>
      <c r="G1281" s="85"/>
      <c r="H1281" s="85"/>
      <c r="I1281" s="92"/>
      <c r="J1281" s="40"/>
      <c r="K1281" s="49" t="s">
        <v>86</v>
      </c>
      <c r="L1281" s="81"/>
      <c r="M1281" s="81"/>
      <c r="N1281" s="83"/>
      <c r="O1281" s="40"/>
      <c r="P1281" s="106" t="str">
        <f>IF(AND($R1281="x1",$K1281=Basisblatt!$A$85),IF(OR($L1281=Basisblatt!$A$38,AND('Modernisierung 3.2.4'!$M1281&lt;&gt;"",'Modernisierung 3.2.4'!$M1281&lt;='Modernisierung 3.2.4'!$U1281),'Modernisierung 3.2.4'!$N1281=Basisblatt!$A1309)=TRUE,"ja","nein"),"")</f>
        <v/>
      </c>
      <c r="Q1281" s="157"/>
      <c r="R1281" s="102" t="str">
        <f t="shared" si="19"/>
        <v>x2</v>
      </c>
      <c r="S1281" s="53"/>
      <c r="T1281" s="40"/>
      <c r="U1281" s="139" t="str">
        <f>IF(AND($R1281="x1",$K1281=Basisblatt!$A$85),VLOOKUP('EMob_Segmente 3.2.5_3.2.6'!$F1281,Basisblatt!$A$2:$B$5,2,FALSE),"")</f>
        <v/>
      </c>
    </row>
    <row r="1282" spans="1:21" ht="15.75" thickBot="1" x14ac:dyDescent="0.3">
      <c r="A1282" s="121" t="str">
        <f>IF($R1282="x2","",IF($R1282="x1",IF(OR($K1282=Basisblatt!$A$84,$P1282="ja"),"ja","nein"),"N/A"))</f>
        <v/>
      </c>
      <c r="B1282" s="40"/>
      <c r="C1282" s="84"/>
      <c r="D1282" s="85"/>
      <c r="E1282" s="85"/>
      <c r="F1282" s="85"/>
      <c r="G1282" s="85"/>
      <c r="H1282" s="85"/>
      <c r="I1282" s="92"/>
      <c r="J1282" s="40"/>
      <c r="K1282" s="49" t="s">
        <v>86</v>
      </c>
      <c r="L1282" s="81"/>
      <c r="M1282" s="81"/>
      <c r="N1282" s="83"/>
      <c r="O1282" s="40"/>
      <c r="P1282" s="106" t="str">
        <f>IF(AND($R1282="x1",$K1282=Basisblatt!$A$85),IF(OR($L1282=Basisblatt!$A$38,AND('Modernisierung 3.2.4'!$M1282&lt;&gt;"",'Modernisierung 3.2.4'!$M1282&lt;='Modernisierung 3.2.4'!$U1282),'Modernisierung 3.2.4'!$N1282=Basisblatt!$A1310)=TRUE,"ja","nein"),"")</f>
        <v/>
      </c>
      <c r="Q1282" s="157"/>
      <c r="R1282" s="102" t="str">
        <f t="shared" si="19"/>
        <v>x2</v>
      </c>
      <c r="S1282" s="53"/>
      <c r="T1282" s="40"/>
      <c r="U1282" s="139" t="str">
        <f>IF(AND($R1282="x1",$K1282=Basisblatt!$A$85),VLOOKUP('EMob_Segmente 3.2.5_3.2.6'!$F1282,Basisblatt!$A$2:$B$5,2,FALSE),"")</f>
        <v/>
      </c>
    </row>
    <row r="1283" spans="1:21" ht="15.75" thickBot="1" x14ac:dyDescent="0.3">
      <c r="A1283" s="121" t="str">
        <f>IF($R1283="x2","",IF($R1283="x1",IF(OR($K1283=Basisblatt!$A$84,$P1283="ja"),"ja","nein"),"N/A"))</f>
        <v/>
      </c>
      <c r="B1283" s="40"/>
      <c r="C1283" s="84"/>
      <c r="D1283" s="85"/>
      <c r="E1283" s="85"/>
      <c r="F1283" s="85"/>
      <c r="G1283" s="85"/>
      <c r="H1283" s="85"/>
      <c r="I1283" s="92"/>
      <c r="J1283" s="40"/>
      <c r="K1283" s="49" t="s">
        <v>86</v>
      </c>
      <c r="L1283" s="81"/>
      <c r="M1283" s="81"/>
      <c r="N1283" s="83"/>
      <c r="O1283" s="40"/>
      <c r="P1283" s="106" t="str">
        <f>IF(AND($R1283="x1",$K1283=Basisblatt!$A$85),IF(OR($L1283=Basisblatt!$A$38,AND('Modernisierung 3.2.4'!$M1283&lt;&gt;"",'Modernisierung 3.2.4'!$M1283&lt;='Modernisierung 3.2.4'!$U1283),'Modernisierung 3.2.4'!$N1283=Basisblatt!$A1311)=TRUE,"ja","nein"),"")</f>
        <v/>
      </c>
      <c r="Q1283" s="157"/>
      <c r="R1283" s="102" t="str">
        <f t="shared" si="19"/>
        <v>x2</v>
      </c>
      <c r="S1283" s="53"/>
      <c r="T1283" s="40"/>
      <c r="U1283" s="139" t="str">
        <f>IF(AND($R1283="x1",$K1283=Basisblatt!$A$85),VLOOKUP('EMob_Segmente 3.2.5_3.2.6'!$F1283,Basisblatt!$A$2:$B$5,2,FALSE),"")</f>
        <v/>
      </c>
    </row>
    <row r="1284" spans="1:21" ht="15.75" thickBot="1" x14ac:dyDescent="0.3">
      <c r="A1284" s="121" t="str">
        <f>IF($R1284="x2","",IF($R1284="x1",IF(OR($K1284=Basisblatt!$A$84,$P1284="ja"),"ja","nein"),"N/A"))</f>
        <v/>
      </c>
      <c r="B1284" s="40"/>
      <c r="C1284" s="84"/>
      <c r="D1284" s="85"/>
      <c r="E1284" s="85"/>
      <c r="F1284" s="85"/>
      <c r="G1284" s="85"/>
      <c r="H1284" s="85"/>
      <c r="I1284" s="92"/>
      <c r="J1284" s="40"/>
      <c r="K1284" s="49" t="s">
        <v>86</v>
      </c>
      <c r="L1284" s="81"/>
      <c r="M1284" s="81"/>
      <c r="N1284" s="83"/>
      <c r="O1284" s="40"/>
      <c r="P1284" s="106" t="str">
        <f>IF(AND($R1284="x1",$K1284=Basisblatt!$A$85),IF(OR($L1284=Basisblatt!$A$38,AND('Modernisierung 3.2.4'!$M1284&lt;&gt;"",'Modernisierung 3.2.4'!$M1284&lt;='Modernisierung 3.2.4'!$U1284),'Modernisierung 3.2.4'!$N1284=Basisblatt!$A1312)=TRUE,"ja","nein"),"")</f>
        <v/>
      </c>
      <c r="Q1284" s="157"/>
      <c r="R1284" s="102" t="str">
        <f t="shared" si="19"/>
        <v>x2</v>
      </c>
      <c r="S1284" s="53"/>
      <c r="T1284" s="40"/>
      <c r="U1284" s="139" t="str">
        <f>IF(AND($R1284="x1",$K1284=Basisblatt!$A$85),VLOOKUP('EMob_Segmente 3.2.5_3.2.6'!$F1284,Basisblatt!$A$2:$B$5,2,FALSE),"")</f>
        <v/>
      </c>
    </row>
    <row r="1285" spans="1:21" ht="15.75" thickBot="1" x14ac:dyDescent="0.3">
      <c r="A1285" s="121" t="str">
        <f>IF($R1285="x2","",IF($R1285="x1",IF(OR($K1285=Basisblatt!$A$84,$P1285="ja"),"ja","nein"),"N/A"))</f>
        <v/>
      </c>
      <c r="B1285" s="40"/>
      <c r="C1285" s="84"/>
      <c r="D1285" s="85"/>
      <c r="E1285" s="85"/>
      <c r="F1285" s="85"/>
      <c r="G1285" s="85"/>
      <c r="H1285" s="85"/>
      <c r="I1285" s="92"/>
      <c r="J1285" s="40"/>
      <c r="K1285" s="49" t="s">
        <v>86</v>
      </c>
      <c r="L1285" s="81"/>
      <c r="M1285" s="81"/>
      <c r="N1285" s="83"/>
      <c r="O1285" s="40"/>
      <c r="P1285" s="106" t="str">
        <f>IF(AND($R1285="x1",$K1285=Basisblatt!$A$85),IF(OR($L1285=Basisblatt!$A$38,AND('Modernisierung 3.2.4'!$M1285&lt;&gt;"",'Modernisierung 3.2.4'!$M1285&lt;='Modernisierung 3.2.4'!$U1285),'Modernisierung 3.2.4'!$N1285=Basisblatt!$A1313)=TRUE,"ja","nein"),"")</f>
        <v/>
      </c>
      <c r="Q1285" s="157"/>
      <c r="R1285" s="102" t="str">
        <f t="shared" si="19"/>
        <v>x2</v>
      </c>
      <c r="S1285" s="53"/>
      <c r="T1285" s="40"/>
      <c r="U1285" s="139" t="str">
        <f>IF(AND($R1285="x1",$K1285=Basisblatt!$A$85),VLOOKUP('EMob_Segmente 3.2.5_3.2.6'!$F1285,Basisblatt!$A$2:$B$5,2,FALSE),"")</f>
        <v/>
      </c>
    </row>
    <row r="1286" spans="1:21" ht="15.75" thickBot="1" x14ac:dyDescent="0.3">
      <c r="A1286" s="121" t="str">
        <f>IF($R1286="x2","",IF($R1286="x1",IF(OR($K1286=Basisblatt!$A$84,$P1286="ja"),"ja","nein"),"N/A"))</f>
        <v/>
      </c>
      <c r="B1286" s="40"/>
      <c r="C1286" s="84"/>
      <c r="D1286" s="85"/>
      <c r="E1286" s="85"/>
      <c r="F1286" s="85"/>
      <c r="G1286" s="85"/>
      <c r="H1286" s="85"/>
      <c r="I1286" s="92"/>
      <c r="J1286" s="40"/>
      <c r="K1286" s="49" t="s">
        <v>86</v>
      </c>
      <c r="L1286" s="81"/>
      <c r="M1286" s="81"/>
      <c r="N1286" s="83"/>
      <c r="O1286" s="40"/>
      <c r="P1286" s="106" t="str">
        <f>IF(AND($R1286="x1",$K1286=Basisblatt!$A$85),IF(OR($L1286=Basisblatt!$A$38,AND('Modernisierung 3.2.4'!$M1286&lt;&gt;"",'Modernisierung 3.2.4'!$M1286&lt;='Modernisierung 3.2.4'!$U1286),'Modernisierung 3.2.4'!$N1286=Basisblatt!$A1314)=TRUE,"ja","nein"),"")</f>
        <v/>
      </c>
      <c r="Q1286" s="157"/>
      <c r="R1286" s="102" t="str">
        <f t="shared" si="19"/>
        <v>x2</v>
      </c>
      <c r="S1286" s="53"/>
      <c r="T1286" s="40"/>
      <c r="U1286" s="139" t="str">
        <f>IF(AND($R1286="x1",$K1286=Basisblatt!$A$85),VLOOKUP('EMob_Segmente 3.2.5_3.2.6'!$F1286,Basisblatt!$A$2:$B$5,2,FALSE),"")</f>
        <v/>
      </c>
    </row>
    <row r="1287" spans="1:21" ht="15.75" thickBot="1" x14ac:dyDescent="0.3">
      <c r="A1287" s="121" t="str">
        <f>IF($R1287="x2","",IF($R1287="x1",IF(OR($K1287=Basisblatt!$A$84,$P1287="ja"),"ja","nein"),"N/A"))</f>
        <v/>
      </c>
      <c r="B1287" s="40"/>
      <c r="C1287" s="84"/>
      <c r="D1287" s="85"/>
      <c r="E1287" s="85"/>
      <c r="F1287" s="85"/>
      <c r="G1287" s="85"/>
      <c r="H1287" s="85"/>
      <c r="I1287" s="92"/>
      <c r="J1287" s="40"/>
      <c r="K1287" s="49" t="s">
        <v>86</v>
      </c>
      <c r="L1287" s="81"/>
      <c r="M1287" s="81"/>
      <c r="N1287" s="83"/>
      <c r="O1287" s="40"/>
      <c r="P1287" s="106" t="str">
        <f>IF(AND($R1287="x1",$K1287=Basisblatt!$A$85),IF(OR($L1287=Basisblatt!$A$38,AND('Modernisierung 3.2.4'!$M1287&lt;&gt;"",'Modernisierung 3.2.4'!$M1287&lt;='Modernisierung 3.2.4'!$U1287),'Modernisierung 3.2.4'!$N1287=Basisblatt!$A1315)=TRUE,"ja","nein"),"")</f>
        <v/>
      </c>
      <c r="Q1287" s="157"/>
      <c r="R1287" s="102" t="str">
        <f t="shared" si="19"/>
        <v>x2</v>
      </c>
      <c r="S1287" s="53"/>
      <c r="T1287" s="40"/>
      <c r="U1287" s="139" t="str">
        <f>IF(AND($R1287="x1",$K1287=Basisblatt!$A$85),VLOOKUP('EMob_Segmente 3.2.5_3.2.6'!$F1287,Basisblatt!$A$2:$B$5,2,FALSE),"")</f>
        <v/>
      </c>
    </row>
    <row r="1288" spans="1:21" ht="15.75" thickBot="1" x14ac:dyDescent="0.3">
      <c r="A1288" s="121" t="str">
        <f>IF($R1288="x2","",IF($R1288="x1",IF(OR($K1288=Basisblatt!$A$84,$P1288="ja"),"ja","nein"),"N/A"))</f>
        <v/>
      </c>
      <c r="B1288" s="40"/>
      <c r="C1288" s="84"/>
      <c r="D1288" s="85"/>
      <c r="E1288" s="85"/>
      <c r="F1288" s="85"/>
      <c r="G1288" s="85"/>
      <c r="H1288" s="85"/>
      <c r="I1288" s="92"/>
      <c r="J1288" s="40"/>
      <c r="K1288" s="49" t="s">
        <v>86</v>
      </c>
      <c r="L1288" s="81"/>
      <c r="M1288" s="81"/>
      <c r="N1288" s="83"/>
      <c r="O1288" s="40"/>
      <c r="P1288" s="106" t="str">
        <f>IF(AND($R1288="x1",$K1288=Basisblatt!$A$85),IF(OR($L1288=Basisblatt!$A$38,AND('Modernisierung 3.2.4'!$M1288&lt;&gt;"",'Modernisierung 3.2.4'!$M1288&lt;='Modernisierung 3.2.4'!$U1288),'Modernisierung 3.2.4'!$N1288=Basisblatt!$A1316)=TRUE,"ja","nein"),"")</f>
        <v/>
      </c>
      <c r="Q1288" s="157"/>
      <c r="R1288" s="102" t="str">
        <f t="shared" si="19"/>
        <v>x2</v>
      </c>
      <c r="S1288" s="53"/>
      <c r="T1288" s="40"/>
      <c r="U1288" s="139" t="str">
        <f>IF(AND($R1288="x1",$K1288=Basisblatt!$A$85),VLOOKUP('EMob_Segmente 3.2.5_3.2.6'!$F1288,Basisblatt!$A$2:$B$5,2,FALSE),"")</f>
        <v/>
      </c>
    </row>
    <row r="1289" spans="1:21" ht="15.75" thickBot="1" x14ac:dyDescent="0.3">
      <c r="A1289" s="121" t="str">
        <f>IF($R1289="x2","",IF($R1289="x1",IF(OR($K1289=Basisblatt!$A$84,$P1289="ja"),"ja","nein"),"N/A"))</f>
        <v/>
      </c>
      <c r="B1289" s="40"/>
      <c r="C1289" s="84"/>
      <c r="D1289" s="85"/>
      <c r="E1289" s="85"/>
      <c r="F1289" s="85"/>
      <c r="G1289" s="85"/>
      <c r="H1289" s="85"/>
      <c r="I1289" s="92"/>
      <c r="J1289" s="40"/>
      <c r="K1289" s="49" t="s">
        <v>86</v>
      </c>
      <c r="L1289" s="81"/>
      <c r="M1289" s="81"/>
      <c r="N1289" s="83"/>
      <c r="O1289" s="40"/>
      <c r="P1289" s="106" t="str">
        <f>IF(AND($R1289="x1",$K1289=Basisblatt!$A$85),IF(OR($L1289=Basisblatt!$A$38,AND('Modernisierung 3.2.4'!$M1289&lt;&gt;"",'Modernisierung 3.2.4'!$M1289&lt;='Modernisierung 3.2.4'!$U1289),'Modernisierung 3.2.4'!$N1289=Basisblatt!$A1317)=TRUE,"ja","nein"),"")</f>
        <v/>
      </c>
      <c r="Q1289" s="157"/>
      <c r="R1289" s="102" t="str">
        <f t="shared" si="19"/>
        <v>x2</v>
      </c>
      <c r="S1289" s="53"/>
      <c r="T1289" s="40"/>
      <c r="U1289" s="139" t="str">
        <f>IF(AND($R1289="x1",$K1289=Basisblatt!$A$85),VLOOKUP('EMob_Segmente 3.2.5_3.2.6'!$F1289,Basisblatt!$A$2:$B$5,2,FALSE),"")</f>
        <v/>
      </c>
    </row>
    <row r="1290" spans="1:21" ht="15.75" thickBot="1" x14ac:dyDescent="0.3">
      <c r="A1290" s="121" t="str">
        <f>IF($R1290="x2","",IF($R1290="x1",IF(OR($K1290=Basisblatt!$A$84,$P1290="ja"),"ja","nein"),"N/A"))</f>
        <v/>
      </c>
      <c r="B1290" s="40"/>
      <c r="C1290" s="84"/>
      <c r="D1290" s="85"/>
      <c r="E1290" s="85"/>
      <c r="F1290" s="85"/>
      <c r="G1290" s="85"/>
      <c r="H1290" s="85"/>
      <c r="I1290" s="92"/>
      <c r="J1290" s="40"/>
      <c r="K1290" s="49" t="s">
        <v>86</v>
      </c>
      <c r="L1290" s="81"/>
      <c r="M1290" s="81"/>
      <c r="N1290" s="83"/>
      <c r="O1290" s="40"/>
      <c r="P1290" s="106" t="str">
        <f>IF(AND($R1290="x1",$K1290=Basisblatt!$A$85),IF(OR($L1290=Basisblatt!$A$38,AND('Modernisierung 3.2.4'!$M1290&lt;&gt;"",'Modernisierung 3.2.4'!$M1290&lt;='Modernisierung 3.2.4'!$U1290),'Modernisierung 3.2.4'!$N1290=Basisblatt!$A1318)=TRUE,"ja","nein"),"")</f>
        <v/>
      </c>
      <c r="Q1290" s="157"/>
      <c r="R1290" s="102" t="str">
        <f t="shared" si="19"/>
        <v>x2</v>
      </c>
      <c r="S1290" s="53"/>
      <c r="T1290" s="40"/>
      <c r="U1290" s="139" t="str">
        <f>IF(AND($R1290="x1",$K1290=Basisblatt!$A$85),VLOOKUP('EMob_Segmente 3.2.5_3.2.6'!$F1290,Basisblatt!$A$2:$B$5,2,FALSE),"")</f>
        <v/>
      </c>
    </row>
    <row r="1291" spans="1:21" ht="15.75" thickBot="1" x14ac:dyDescent="0.3">
      <c r="A1291" s="121" t="str">
        <f>IF($R1291="x2","",IF($R1291="x1",IF(OR($K1291=Basisblatt!$A$84,$P1291="ja"),"ja","nein"),"N/A"))</f>
        <v/>
      </c>
      <c r="B1291" s="40"/>
      <c r="C1291" s="84"/>
      <c r="D1291" s="85"/>
      <c r="E1291" s="85"/>
      <c r="F1291" s="85"/>
      <c r="G1291" s="85"/>
      <c r="H1291" s="85"/>
      <c r="I1291" s="92"/>
      <c r="J1291" s="40"/>
      <c r="K1291" s="49" t="s">
        <v>86</v>
      </c>
      <c r="L1291" s="81"/>
      <c r="M1291" s="81"/>
      <c r="N1291" s="83"/>
      <c r="O1291" s="40"/>
      <c r="P1291" s="106" t="str">
        <f>IF(AND($R1291="x1",$K1291=Basisblatt!$A$85),IF(OR($L1291=Basisblatt!$A$38,AND('Modernisierung 3.2.4'!$M1291&lt;&gt;"",'Modernisierung 3.2.4'!$M1291&lt;='Modernisierung 3.2.4'!$U1291),'Modernisierung 3.2.4'!$N1291=Basisblatt!$A1319)=TRUE,"ja","nein"),"")</f>
        <v/>
      </c>
      <c r="Q1291" s="157"/>
      <c r="R1291" s="102" t="str">
        <f t="shared" si="19"/>
        <v>x2</v>
      </c>
      <c r="S1291" s="53"/>
      <c r="T1291" s="40"/>
      <c r="U1291" s="139" t="str">
        <f>IF(AND($R1291="x1",$K1291=Basisblatt!$A$85),VLOOKUP('EMob_Segmente 3.2.5_3.2.6'!$F1291,Basisblatt!$A$2:$B$5,2,FALSE),"")</f>
        <v/>
      </c>
    </row>
    <row r="1292" spans="1:21" ht="15.75" thickBot="1" x14ac:dyDescent="0.3">
      <c r="A1292" s="121" t="str">
        <f>IF($R1292="x2","",IF($R1292="x1",IF(OR($K1292=Basisblatt!$A$84,$P1292="ja"),"ja","nein"),"N/A"))</f>
        <v/>
      </c>
      <c r="B1292" s="40"/>
      <c r="C1292" s="84"/>
      <c r="D1292" s="85"/>
      <c r="E1292" s="85"/>
      <c r="F1292" s="85"/>
      <c r="G1292" s="85"/>
      <c r="H1292" s="85"/>
      <c r="I1292" s="92"/>
      <c r="J1292" s="40"/>
      <c r="K1292" s="49" t="s">
        <v>86</v>
      </c>
      <c r="L1292" s="81"/>
      <c r="M1292" s="81"/>
      <c r="N1292" s="83"/>
      <c r="O1292" s="40"/>
      <c r="P1292" s="106" t="str">
        <f>IF(AND($R1292="x1",$K1292=Basisblatt!$A$85),IF(OR($L1292=Basisblatt!$A$38,AND('Modernisierung 3.2.4'!$M1292&lt;&gt;"",'Modernisierung 3.2.4'!$M1292&lt;='Modernisierung 3.2.4'!$U1292),'Modernisierung 3.2.4'!$N1292=Basisblatt!$A1320)=TRUE,"ja","nein"),"")</f>
        <v/>
      </c>
      <c r="Q1292" s="157"/>
      <c r="R1292" s="102" t="str">
        <f t="shared" si="19"/>
        <v>x2</v>
      </c>
      <c r="S1292" s="53"/>
      <c r="T1292" s="40"/>
      <c r="U1292" s="139" t="str">
        <f>IF(AND($R1292="x1",$K1292=Basisblatt!$A$85),VLOOKUP('EMob_Segmente 3.2.5_3.2.6'!$F1292,Basisblatt!$A$2:$B$5,2,FALSE),"")</f>
        <v/>
      </c>
    </row>
    <row r="1293" spans="1:21" ht="15.75" thickBot="1" x14ac:dyDescent="0.3">
      <c r="A1293" s="121" t="str">
        <f>IF($R1293="x2","",IF($R1293="x1",IF(OR($K1293=Basisblatt!$A$84,$P1293="ja"),"ja","nein"),"N/A"))</f>
        <v/>
      </c>
      <c r="B1293" s="40"/>
      <c r="C1293" s="84"/>
      <c r="D1293" s="85"/>
      <c r="E1293" s="85"/>
      <c r="F1293" s="85"/>
      <c r="G1293" s="85"/>
      <c r="H1293" s="85"/>
      <c r="I1293" s="92"/>
      <c r="J1293" s="40"/>
      <c r="K1293" s="49" t="s">
        <v>86</v>
      </c>
      <c r="L1293" s="81"/>
      <c r="M1293" s="81"/>
      <c r="N1293" s="83"/>
      <c r="O1293" s="40"/>
      <c r="P1293" s="106" t="str">
        <f>IF(AND($R1293="x1",$K1293=Basisblatt!$A$85),IF(OR($L1293=Basisblatt!$A$38,AND('Modernisierung 3.2.4'!$M1293&lt;&gt;"",'Modernisierung 3.2.4'!$M1293&lt;='Modernisierung 3.2.4'!$U1293),'Modernisierung 3.2.4'!$N1293=Basisblatt!$A1321)=TRUE,"ja","nein"),"")</f>
        <v/>
      </c>
      <c r="Q1293" s="157"/>
      <c r="R1293" s="102" t="str">
        <f t="shared" si="19"/>
        <v>x2</v>
      </c>
      <c r="S1293" s="53"/>
      <c r="T1293" s="40"/>
      <c r="U1293" s="139" t="str">
        <f>IF(AND($R1293="x1",$K1293=Basisblatt!$A$85),VLOOKUP('EMob_Segmente 3.2.5_3.2.6'!$F1293,Basisblatt!$A$2:$B$5,2,FALSE),"")</f>
        <v/>
      </c>
    </row>
    <row r="1294" spans="1:21" ht="15.75" thickBot="1" x14ac:dyDescent="0.3">
      <c r="A1294" s="121" t="str">
        <f>IF($R1294="x2","",IF($R1294="x1",IF(OR($K1294=Basisblatt!$A$84,$P1294="ja"),"ja","nein"),"N/A"))</f>
        <v/>
      </c>
      <c r="B1294" s="40"/>
      <c r="C1294" s="84"/>
      <c r="D1294" s="85"/>
      <c r="E1294" s="85"/>
      <c r="F1294" s="85"/>
      <c r="G1294" s="85"/>
      <c r="H1294" s="85"/>
      <c r="I1294" s="92"/>
      <c r="J1294" s="40"/>
      <c r="K1294" s="49" t="s">
        <v>86</v>
      </c>
      <c r="L1294" s="81"/>
      <c r="M1294" s="81"/>
      <c r="N1294" s="83"/>
      <c r="O1294" s="40"/>
      <c r="P1294" s="106" t="str">
        <f>IF(AND($R1294="x1",$K1294=Basisblatt!$A$85),IF(OR($L1294=Basisblatt!$A$38,AND('Modernisierung 3.2.4'!$M1294&lt;&gt;"",'Modernisierung 3.2.4'!$M1294&lt;='Modernisierung 3.2.4'!$U1294),'Modernisierung 3.2.4'!$N1294=Basisblatt!$A1322)=TRUE,"ja","nein"),"")</f>
        <v/>
      </c>
      <c r="Q1294" s="157"/>
      <c r="R1294" s="102" t="str">
        <f t="shared" si="19"/>
        <v>x2</v>
      </c>
      <c r="S1294" s="53"/>
      <c r="T1294" s="40"/>
      <c r="U1294" s="139" t="str">
        <f>IF(AND($R1294="x1",$K1294=Basisblatt!$A$85),VLOOKUP('EMob_Segmente 3.2.5_3.2.6'!$F1294,Basisblatt!$A$2:$B$5,2,FALSE),"")</f>
        <v/>
      </c>
    </row>
    <row r="1295" spans="1:21" ht="15.75" thickBot="1" x14ac:dyDescent="0.3">
      <c r="A1295" s="121" t="str">
        <f>IF($R1295="x2","",IF($R1295="x1",IF(OR($K1295=Basisblatt!$A$84,$P1295="ja"),"ja","nein"),"N/A"))</f>
        <v/>
      </c>
      <c r="B1295" s="40"/>
      <c r="C1295" s="84"/>
      <c r="D1295" s="85"/>
      <c r="E1295" s="85"/>
      <c r="F1295" s="85"/>
      <c r="G1295" s="85"/>
      <c r="H1295" s="85"/>
      <c r="I1295" s="92"/>
      <c r="J1295" s="40"/>
      <c r="K1295" s="49" t="s">
        <v>86</v>
      </c>
      <c r="L1295" s="81"/>
      <c r="M1295" s="81"/>
      <c r="N1295" s="83"/>
      <c r="O1295" s="40"/>
      <c r="P1295" s="106" t="str">
        <f>IF(AND($R1295="x1",$K1295=Basisblatt!$A$85),IF(OR($L1295=Basisblatt!$A$38,AND('Modernisierung 3.2.4'!$M1295&lt;&gt;"",'Modernisierung 3.2.4'!$M1295&lt;='Modernisierung 3.2.4'!$U1295),'Modernisierung 3.2.4'!$N1295=Basisblatt!$A1323)=TRUE,"ja","nein"),"")</f>
        <v/>
      </c>
      <c r="Q1295" s="157"/>
      <c r="R1295" s="102" t="str">
        <f t="shared" si="19"/>
        <v>x2</v>
      </c>
      <c r="S1295" s="53"/>
      <c r="T1295" s="40"/>
      <c r="U1295" s="139" t="str">
        <f>IF(AND($R1295="x1",$K1295=Basisblatt!$A$85),VLOOKUP('EMob_Segmente 3.2.5_3.2.6'!$F1295,Basisblatt!$A$2:$B$5,2,FALSE),"")</f>
        <v/>
      </c>
    </row>
    <row r="1296" spans="1:21" ht="15.75" thickBot="1" x14ac:dyDescent="0.3">
      <c r="A1296" s="121" t="str">
        <f>IF($R1296="x2","",IF($R1296="x1",IF(OR($K1296=Basisblatt!$A$84,$P1296="ja"),"ja","nein"),"N/A"))</f>
        <v/>
      </c>
      <c r="B1296" s="40"/>
      <c r="C1296" s="84"/>
      <c r="D1296" s="85"/>
      <c r="E1296" s="85"/>
      <c r="F1296" s="85"/>
      <c r="G1296" s="85"/>
      <c r="H1296" s="85"/>
      <c r="I1296" s="92"/>
      <c r="J1296" s="40"/>
      <c r="K1296" s="49" t="s">
        <v>86</v>
      </c>
      <c r="L1296" s="81"/>
      <c r="M1296" s="81"/>
      <c r="N1296" s="83"/>
      <c r="O1296" s="40"/>
      <c r="P1296" s="106" t="str">
        <f>IF(AND($R1296="x1",$K1296=Basisblatt!$A$85),IF(OR($L1296=Basisblatt!$A$38,AND('Modernisierung 3.2.4'!$M1296&lt;&gt;"",'Modernisierung 3.2.4'!$M1296&lt;='Modernisierung 3.2.4'!$U1296),'Modernisierung 3.2.4'!$N1296=Basisblatt!$A1324)=TRUE,"ja","nein"),"")</f>
        <v/>
      </c>
      <c r="Q1296" s="157"/>
      <c r="R1296" s="102" t="str">
        <f t="shared" si="19"/>
        <v>x2</v>
      </c>
      <c r="S1296" s="53"/>
      <c r="T1296" s="40"/>
      <c r="U1296" s="139" t="str">
        <f>IF(AND($R1296="x1",$K1296=Basisblatt!$A$85),VLOOKUP('EMob_Segmente 3.2.5_3.2.6'!$F1296,Basisblatt!$A$2:$B$5,2,FALSE),"")</f>
        <v/>
      </c>
    </row>
    <row r="1297" spans="1:21" ht="15.75" thickBot="1" x14ac:dyDescent="0.3">
      <c r="A1297" s="121" t="str">
        <f>IF($R1297="x2","",IF($R1297="x1",IF(OR($K1297=Basisblatt!$A$84,$P1297="ja"),"ja","nein"),"N/A"))</f>
        <v/>
      </c>
      <c r="B1297" s="40"/>
      <c r="C1297" s="84"/>
      <c r="D1297" s="85"/>
      <c r="E1297" s="85"/>
      <c r="F1297" s="85"/>
      <c r="G1297" s="85"/>
      <c r="H1297" s="85"/>
      <c r="I1297" s="92"/>
      <c r="J1297" s="40"/>
      <c r="K1297" s="49" t="s">
        <v>86</v>
      </c>
      <c r="L1297" s="81"/>
      <c r="M1297" s="81"/>
      <c r="N1297" s="83"/>
      <c r="O1297" s="40"/>
      <c r="P1297" s="106" t="str">
        <f>IF(AND($R1297="x1",$K1297=Basisblatt!$A$85),IF(OR($L1297=Basisblatt!$A$38,AND('Modernisierung 3.2.4'!$M1297&lt;&gt;"",'Modernisierung 3.2.4'!$M1297&lt;='Modernisierung 3.2.4'!$U1297),'Modernisierung 3.2.4'!$N1297=Basisblatt!$A1325)=TRUE,"ja","nein"),"")</f>
        <v/>
      </c>
      <c r="Q1297" s="157"/>
      <c r="R1297" s="102" t="str">
        <f t="shared" ref="R1297:R1360" si="20">IF(COUNTA($C1297:$I1297)=7,"x1",IF(COUNTA($C1297:$I1297)=0,"x2","o"))</f>
        <v>x2</v>
      </c>
      <c r="S1297" s="53"/>
      <c r="T1297" s="40"/>
      <c r="U1297" s="139" t="str">
        <f>IF(AND($R1297="x1",$K1297=Basisblatt!$A$85),VLOOKUP('EMob_Segmente 3.2.5_3.2.6'!$F1297,Basisblatt!$A$2:$B$5,2,FALSE),"")</f>
        <v/>
      </c>
    </row>
    <row r="1298" spans="1:21" ht="15.75" thickBot="1" x14ac:dyDescent="0.3">
      <c r="A1298" s="121" t="str">
        <f>IF($R1298="x2","",IF($R1298="x1",IF(OR($K1298=Basisblatt!$A$84,$P1298="ja"),"ja","nein"),"N/A"))</f>
        <v/>
      </c>
      <c r="B1298" s="40"/>
      <c r="C1298" s="84"/>
      <c r="D1298" s="85"/>
      <c r="E1298" s="85"/>
      <c r="F1298" s="85"/>
      <c r="G1298" s="85"/>
      <c r="H1298" s="85"/>
      <c r="I1298" s="92"/>
      <c r="J1298" s="40"/>
      <c r="K1298" s="49" t="s">
        <v>86</v>
      </c>
      <c r="L1298" s="81"/>
      <c r="M1298" s="81"/>
      <c r="N1298" s="83"/>
      <c r="O1298" s="40"/>
      <c r="P1298" s="106" t="str">
        <f>IF(AND($R1298="x1",$K1298=Basisblatt!$A$85),IF(OR($L1298=Basisblatt!$A$38,AND('Modernisierung 3.2.4'!$M1298&lt;&gt;"",'Modernisierung 3.2.4'!$M1298&lt;='Modernisierung 3.2.4'!$U1298),'Modernisierung 3.2.4'!$N1298=Basisblatt!$A1326)=TRUE,"ja","nein"),"")</f>
        <v/>
      </c>
      <c r="Q1298" s="157"/>
      <c r="R1298" s="102" t="str">
        <f t="shared" si="20"/>
        <v>x2</v>
      </c>
      <c r="S1298" s="53"/>
      <c r="T1298" s="40"/>
      <c r="U1298" s="139" t="str">
        <f>IF(AND($R1298="x1",$K1298=Basisblatt!$A$85),VLOOKUP('EMob_Segmente 3.2.5_3.2.6'!$F1298,Basisblatt!$A$2:$B$5,2,FALSE),"")</f>
        <v/>
      </c>
    </row>
    <row r="1299" spans="1:21" ht="15.75" thickBot="1" x14ac:dyDescent="0.3">
      <c r="A1299" s="121" t="str">
        <f>IF($R1299="x2","",IF($R1299="x1",IF(OR($K1299=Basisblatt!$A$84,$P1299="ja"),"ja","nein"),"N/A"))</f>
        <v/>
      </c>
      <c r="B1299" s="40"/>
      <c r="C1299" s="84"/>
      <c r="D1299" s="85"/>
      <c r="E1299" s="85"/>
      <c r="F1299" s="85"/>
      <c r="G1299" s="85"/>
      <c r="H1299" s="85"/>
      <c r="I1299" s="92"/>
      <c r="J1299" s="40"/>
      <c r="K1299" s="49" t="s">
        <v>86</v>
      </c>
      <c r="L1299" s="81"/>
      <c r="M1299" s="81"/>
      <c r="N1299" s="83"/>
      <c r="O1299" s="40"/>
      <c r="P1299" s="106" t="str">
        <f>IF(AND($R1299="x1",$K1299=Basisblatt!$A$85),IF(OR($L1299=Basisblatt!$A$38,AND('Modernisierung 3.2.4'!$M1299&lt;&gt;"",'Modernisierung 3.2.4'!$M1299&lt;='Modernisierung 3.2.4'!$U1299),'Modernisierung 3.2.4'!$N1299=Basisblatt!$A1327)=TRUE,"ja","nein"),"")</f>
        <v/>
      </c>
      <c r="Q1299" s="157"/>
      <c r="R1299" s="102" t="str">
        <f t="shared" si="20"/>
        <v>x2</v>
      </c>
      <c r="S1299" s="53"/>
      <c r="T1299" s="40"/>
      <c r="U1299" s="139" t="str">
        <f>IF(AND($R1299="x1",$K1299=Basisblatt!$A$85),VLOOKUP('EMob_Segmente 3.2.5_3.2.6'!$F1299,Basisblatt!$A$2:$B$5,2,FALSE),"")</f>
        <v/>
      </c>
    </row>
    <row r="1300" spans="1:21" ht="15.75" thickBot="1" x14ac:dyDescent="0.3">
      <c r="A1300" s="121" t="str">
        <f>IF($R1300="x2","",IF($R1300="x1",IF(OR($K1300=Basisblatt!$A$84,$P1300="ja"),"ja","nein"),"N/A"))</f>
        <v/>
      </c>
      <c r="B1300" s="40"/>
      <c r="C1300" s="84"/>
      <c r="D1300" s="85"/>
      <c r="E1300" s="85"/>
      <c r="F1300" s="85"/>
      <c r="G1300" s="85"/>
      <c r="H1300" s="85"/>
      <c r="I1300" s="92"/>
      <c r="J1300" s="40"/>
      <c r="K1300" s="49" t="s">
        <v>86</v>
      </c>
      <c r="L1300" s="81"/>
      <c r="M1300" s="81"/>
      <c r="N1300" s="83"/>
      <c r="O1300" s="40"/>
      <c r="P1300" s="106" t="str">
        <f>IF(AND($R1300="x1",$K1300=Basisblatt!$A$85),IF(OR($L1300=Basisblatt!$A$38,AND('Modernisierung 3.2.4'!$M1300&lt;&gt;"",'Modernisierung 3.2.4'!$M1300&lt;='Modernisierung 3.2.4'!$U1300),'Modernisierung 3.2.4'!$N1300=Basisblatt!$A1328)=TRUE,"ja","nein"),"")</f>
        <v/>
      </c>
      <c r="Q1300" s="157"/>
      <c r="R1300" s="102" t="str">
        <f t="shared" si="20"/>
        <v>x2</v>
      </c>
      <c r="S1300" s="53"/>
      <c r="T1300" s="40"/>
      <c r="U1300" s="139" t="str">
        <f>IF(AND($R1300="x1",$K1300=Basisblatt!$A$85),VLOOKUP('EMob_Segmente 3.2.5_3.2.6'!$F1300,Basisblatt!$A$2:$B$5,2,FALSE),"")</f>
        <v/>
      </c>
    </row>
    <row r="1301" spans="1:21" ht="15.75" thickBot="1" x14ac:dyDescent="0.3">
      <c r="A1301" s="121" t="str">
        <f>IF($R1301="x2","",IF($R1301="x1",IF(OR($K1301=Basisblatt!$A$84,$P1301="ja"),"ja","nein"),"N/A"))</f>
        <v/>
      </c>
      <c r="B1301" s="40"/>
      <c r="C1301" s="84"/>
      <c r="D1301" s="85"/>
      <c r="E1301" s="85"/>
      <c r="F1301" s="85"/>
      <c r="G1301" s="85"/>
      <c r="H1301" s="85"/>
      <c r="I1301" s="92"/>
      <c r="J1301" s="40"/>
      <c r="K1301" s="49" t="s">
        <v>86</v>
      </c>
      <c r="L1301" s="81"/>
      <c r="M1301" s="81"/>
      <c r="N1301" s="83"/>
      <c r="O1301" s="40"/>
      <c r="P1301" s="106" t="str">
        <f>IF(AND($R1301="x1",$K1301=Basisblatt!$A$85),IF(OR($L1301=Basisblatt!$A$38,AND('Modernisierung 3.2.4'!$M1301&lt;&gt;"",'Modernisierung 3.2.4'!$M1301&lt;='Modernisierung 3.2.4'!$U1301),'Modernisierung 3.2.4'!$N1301=Basisblatt!$A1329)=TRUE,"ja","nein"),"")</f>
        <v/>
      </c>
      <c r="Q1301" s="157"/>
      <c r="R1301" s="102" t="str">
        <f t="shared" si="20"/>
        <v>x2</v>
      </c>
      <c r="S1301" s="53"/>
      <c r="T1301" s="40"/>
      <c r="U1301" s="139" t="str">
        <f>IF(AND($R1301="x1",$K1301=Basisblatt!$A$85),VLOOKUP('EMob_Segmente 3.2.5_3.2.6'!$F1301,Basisblatt!$A$2:$B$5,2,FALSE),"")</f>
        <v/>
      </c>
    </row>
    <row r="1302" spans="1:21" ht="15.75" thickBot="1" x14ac:dyDescent="0.3">
      <c r="A1302" s="121" t="str">
        <f>IF($R1302="x2","",IF($R1302="x1",IF(OR($K1302=Basisblatt!$A$84,$P1302="ja"),"ja","nein"),"N/A"))</f>
        <v/>
      </c>
      <c r="B1302" s="40"/>
      <c r="C1302" s="84"/>
      <c r="D1302" s="85"/>
      <c r="E1302" s="85"/>
      <c r="F1302" s="85"/>
      <c r="G1302" s="85"/>
      <c r="H1302" s="85"/>
      <c r="I1302" s="92"/>
      <c r="J1302" s="40"/>
      <c r="K1302" s="49" t="s">
        <v>86</v>
      </c>
      <c r="L1302" s="81"/>
      <c r="M1302" s="81"/>
      <c r="N1302" s="83"/>
      <c r="O1302" s="40"/>
      <c r="P1302" s="106" t="str">
        <f>IF(AND($R1302="x1",$K1302=Basisblatt!$A$85),IF(OR($L1302=Basisblatt!$A$38,AND('Modernisierung 3.2.4'!$M1302&lt;&gt;"",'Modernisierung 3.2.4'!$M1302&lt;='Modernisierung 3.2.4'!$U1302),'Modernisierung 3.2.4'!$N1302=Basisblatt!$A1330)=TRUE,"ja","nein"),"")</f>
        <v/>
      </c>
      <c r="Q1302" s="157"/>
      <c r="R1302" s="102" t="str">
        <f t="shared" si="20"/>
        <v>x2</v>
      </c>
      <c r="S1302" s="53"/>
      <c r="T1302" s="40"/>
      <c r="U1302" s="139" t="str">
        <f>IF(AND($R1302="x1",$K1302=Basisblatt!$A$85),VLOOKUP('EMob_Segmente 3.2.5_3.2.6'!$F1302,Basisblatt!$A$2:$B$5,2,FALSE),"")</f>
        <v/>
      </c>
    </row>
    <row r="1303" spans="1:21" ht="15.75" thickBot="1" x14ac:dyDescent="0.3">
      <c r="A1303" s="121" t="str">
        <f>IF($R1303="x2","",IF($R1303="x1",IF(OR($K1303=Basisblatt!$A$84,$P1303="ja"),"ja","nein"),"N/A"))</f>
        <v/>
      </c>
      <c r="B1303" s="40"/>
      <c r="C1303" s="84"/>
      <c r="D1303" s="85"/>
      <c r="E1303" s="85"/>
      <c r="F1303" s="85"/>
      <c r="G1303" s="85"/>
      <c r="H1303" s="85"/>
      <c r="I1303" s="92"/>
      <c r="J1303" s="40"/>
      <c r="K1303" s="49" t="s">
        <v>86</v>
      </c>
      <c r="L1303" s="81"/>
      <c r="M1303" s="81"/>
      <c r="N1303" s="83"/>
      <c r="O1303" s="40"/>
      <c r="P1303" s="106" t="str">
        <f>IF(AND($R1303="x1",$K1303=Basisblatt!$A$85),IF(OR($L1303=Basisblatt!$A$38,AND('Modernisierung 3.2.4'!$M1303&lt;&gt;"",'Modernisierung 3.2.4'!$M1303&lt;='Modernisierung 3.2.4'!$U1303),'Modernisierung 3.2.4'!$N1303=Basisblatt!$A1331)=TRUE,"ja","nein"),"")</f>
        <v/>
      </c>
      <c r="Q1303" s="157"/>
      <c r="R1303" s="102" t="str">
        <f t="shared" si="20"/>
        <v>x2</v>
      </c>
      <c r="S1303" s="53"/>
      <c r="T1303" s="40"/>
      <c r="U1303" s="139" t="str">
        <f>IF(AND($R1303="x1",$K1303=Basisblatt!$A$85),VLOOKUP('EMob_Segmente 3.2.5_3.2.6'!$F1303,Basisblatt!$A$2:$B$5,2,FALSE),"")</f>
        <v/>
      </c>
    </row>
    <row r="1304" spans="1:21" ht="15.75" thickBot="1" x14ac:dyDescent="0.3">
      <c r="A1304" s="121" t="str">
        <f>IF($R1304="x2","",IF($R1304="x1",IF(OR($K1304=Basisblatt!$A$84,$P1304="ja"),"ja","nein"),"N/A"))</f>
        <v/>
      </c>
      <c r="B1304" s="40"/>
      <c r="C1304" s="84"/>
      <c r="D1304" s="85"/>
      <c r="E1304" s="85"/>
      <c r="F1304" s="85"/>
      <c r="G1304" s="85"/>
      <c r="H1304" s="85"/>
      <c r="I1304" s="92"/>
      <c r="J1304" s="40"/>
      <c r="K1304" s="49" t="s">
        <v>86</v>
      </c>
      <c r="L1304" s="81"/>
      <c r="M1304" s="81"/>
      <c r="N1304" s="83"/>
      <c r="O1304" s="40"/>
      <c r="P1304" s="106" t="str">
        <f>IF(AND($R1304="x1",$K1304=Basisblatt!$A$85),IF(OR($L1304=Basisblatt!$A$38,AND('Modernisierung 3.2.4'!$M1304&lt;&gt;"",'Modernisierung 3.2.4'!$M1304&lt;='Modernisierung 3.2.4'!$U1304),'Modernisierung 3.2.4'!$N1304=Basisblatt!$A1332)=TRUE,"ja","nein"),"")</f>
        <v/>
      </c>
      <c r="Q1304" s="157"/>
      <c r="R1304" s="102" t="str">
        <f t="shared" si="20"/>
        <v>x2</v>
      </c>
      <c r="S1304" s="53"/>
      <c r="T1304" s="40"/>
      <c r="U1304" s="139" t="str">
        <f>IF(AND($R1304="x1",$K1304=Basisblatt!$A$85),VLOOKUP('EMob_Segmente 3.2.5_3.2.6'!$F1304,Basisblatt!$A$2:$B$5,2,FALSE),"")</f>
        <v/>
      </c>
    </row>
    <row r="1305" spans="1:21" ht="15.75" thickBot="1" x14ac:dyDescent="0.3">
      <c r="A1305" s="121" t="str">
        <f>IF($R1305="x2","",IF($R1305="x1",IF(OR($K1305=Basisblatt!$A$84,$P1305="ja"),"ja","nein"),"N/A"))</f>
        <v/>
      </c>
      <c r="B1305" s="40"/>
      <c r="C1305" s="84"/>
      <c r="D1305" s="85"/>
      <c r="E1305" s="85"/>
      <c r="F1305" s="85"/>
      <c r="G1305" s="85"/>
      <c r="H1305" s="85"/>
      <c r="I1305" s="92"/>
      <c r="J1305" s="40"/>
      <c r="K1305" s="49" t="s">
        <v>86</v>
      </c>
      <c r="L1305" s="81"/>
      <c r="M1305" s="81"/>
      <c r="N1305" s="83"/>
      <c r="O1305" s="40"/>
      <c r="P1305" s="106" t="str">
        <f>IF(AND($R1305="x1",$K1305=Basisblatt!$A$85),IF(OR($L1305=Basisblatt!$A$38,AND('Modernisierung 3.2.4'!$M1305&lt;&gt;"",'Modernisierung 3.2.4'!$M1305&lt;='Modernisierung 3.2.4'!$U1305),'Modernisierung 3.2.4'!$N1305=Basisblatt!$A1333)=TRUE,"ja","nein"),"")</f>
        <v/>
      </c>
      <c r="Q1305" s="157"/>
      <c r="R1305" s="102" t="str">
        <f t="shared" si="20"/>
        <v>x2</v>
      </c>
      <c r="S1305" s="53"/>
      <c r="T1305" s="40"/>
      <c r="U1305" s="139" t="str">
        <f>IF(AND($R1305="x1",$K1305=Basisblatt!$A$85),VLOOKUP('EMob_Segmente 3.2.5_3.2.6'!$F1305,Basisblatt!$A$2:$B$5,2,FALSE),"")</f>
        <v/>
      </c>
    </row>
    <row r="1306" spans="1:21" ht="15.75" thickBot="1" x14ac:dyDescent="0.3">
      <c r="A1306" s="121" t="str">
        <f>IF($R1306="x2","",IF($R1306="x1",IF(OR($K1306=Basisblatt!$A$84,$P1306="ja"),"ja","nein"),"N/A"))</f>
        <v/>
      </c>
      <c r="B1306" s="40"/>
      <c r="C1306" s="84"/>
      <c r="D1306" s="85"/>
      <c r="E1306" s="85"/>
      <c r="F1306" s="85"/>
      <c r="G1306" s="85"/>
      <c r="H1306" s="85"/>
      <c r="I1306" s="92"/>
      <c r="J1306" s="40"/>
      <c r="K1306" s="49" t="s">
        <v>86</v>
      </c>
      <c r="L1306" s="81"/>
      <c r="M1306" s="81"/>
      <c r="N1306" s="83"/>
      <c r="O1306" s="40"/>
      <c r="P1306" s="106" t="str">
        <f>IF(AND($R1306="x1",$K1306=Basisblatt!$A$85),IF(OR($L1306=Basisblatt!$A$38,AND('Modernisierung 3.2.4'!$M1306&lt;&gt;"",'Modernisierung 3.2.4'!$M1306&lt;='Modernisierung 3.2.4'!$U1306),'Modernisierung 3.2.4'!$N1306=Basisblatt!$A1334)=TRUE,"ja","nein"),"")</f>
        <v/>
      </c>
      <c r="Q1306" s="157"/>
      <c r="R1306" s="102" t="str">
        <f t="shared" si="20"/>
        <v>x2</v>
      </c>
      <c r="S1306" s="53"/>
      <c r="T1306" s="40"/>
      <c r="U1306" s="139" t="str">
        <f>IF(AND($R1306="x1",$K1306=Basisblatt!$A$85),VLOOKUP('EMob_Segmente 3.2.5_3.2.6'!$F1306,Basisblatt!$A$2:$B$5,2,FALSE),"")</f>
        <v/>
      </c>
    </row>
    <row r="1307" spans="1:21" ht="15.75" thickBot="1" x14ac:dyDescent="0.3">
      <c r="A1307" s="121" t="str">
        <f>IF($R1307="x2","",IF($R1307="x1",IF(OR($K1307=Basisblatt!$A$84,$P1307="ja"),"ja","nein"),"N/A"))</f>
        <v/>
      </c>
      <c r="B1307" s="40"/>
      <c r="C1307" s="84"/>
      <c r="D1307" s="85"/>
      <c r="E1307" s="85"/>
      <c r="F1307" s="85"/>
      <c r="G1307" s="85"/>
      <c r="H1307" s="85"/>
      <c r="I1307" s="92"/>
      <c r="J1307" s="40"/>
      <c r="K1307" s="49" t="s">
        <v>86</v>
      </c>
      <c r="L1307" s="81"/>
      <c r="M1307" s="81"/>
      <c r="N1307" s="83"/>
      <c r="O1307" s="40"/>
      <c r="P1307" s="106" t="str">
        <f>IF(AND($R1307="x1",$K1307=Basisblatt!$A$85),IF(OR($L1307=Basisblatt!$A$38,AND('Modernisierung 3.2.4'!$M1307&lt;&gt;"",'Modernisierung 3.2.4'!$M1307&lt;='Modernisierung 3.2.4'!$U1307),'Modernisierung 3.2.4'!$N1307=Basisblatt!$A1335)=TRUE,"ja","nein"),"")</f>
        <v/>
      </c>
      <c r="Q1307" s="157"/>
      <c r="R1307" s="102" t="str">
        <f t="shared" si="20"/>
        <v>x2</v>
      </c>
      <c r="S1307" s="53"/>
      <c r="T1307" s="40"/>
      <c r="U1307" s="139" t="str">
        <f>IF(AND($R1307="x1",$K1307=Basisblatt!$A$85),VLOOKUP('EMob_Segmente 3.2.5_3.2.6'!$F1307,Basisblatt!$A$2:$B$5,2,FALSE),"")</f>
        <v/>
      </c>
    </row>
    <row r="1308" spans="1:21" ht="15.75" thickBot="1" x14ac:dyDescent="0.3">
      <c r="A1308" s="121" t="str">
        <f>IF($R1308="x2","",IF($R1308="x1",IF(OR($K1308=Basisblatt!$A$84,$P1308="ja"),"ja","nein"),"N/A"))</f>
        <v/>
      </c>
      <c r="B1308" s="40"/>
      <c r="C1308" s="84"/>
      <c r="D1308" s="85"/>
      <c r="E1308" s="85"/>
      <c r="F1308" s="85"/>
      <c r="G1308" s="85"/>
      <c r="H1308" s="85"/>
      <c r="I1308" s="92"/>
      <c r="J1308" s="40"/>
      <c r="K1308" s="49" t="s">
        <v>86</v>
      </c>
      <c r="L1308" s="81"/>
      <c r="M1308" s="81"/>
      <c r="N1308" s="83"/>
      <c r="O1308" s="40"/>
      <c r="P1308" s="106" t="str">
        <f>IF(AND($R1308="x1",$K1308=Basisblatt!$A$85),IF(OR($L1308=Basisblatt!$A$38,AND('Modernisierung 3.2.4'!$M1308&lt;&gt;"",'Modernisierung 3.2.4'!$M1308&lt;='Modernisierung 3.2.4'!$U1308),'Modernisierung 3.2.4'!$N1308=Basisblatt!$A1336)=TRUE,"ja","nein"),"")</f>
        <v/>
      </c>
      <c r="Q1308" s="157"/>
      <c r="R1308" s="102" t="str">
        <f t="shared" si="20"/>
        <v>x2</v>
      </c>
      <c r="S1308" s="53"/>
      <c r="T1308" s="40"/>
      <c r="U1308" s="139" t="str">
        <f>IF(AND($R1308="x1",$K1308=Basisblatt!$A$85),VLOOKUP('EMob_Segmente 3.2.5_3.2.6'!$F1308,Basisblatt!$A$2:$B$5,2,FALSE),"")</f>
        <v/>
      </c>
    </row>
    <row r="1309" spans="1:21" ht="15.75" thickBot="1" x14ac:dyDescent="0.3">
      <c r="A1309" s="121" t="str">
        <f>IF($R1309="x2","",IF($R1309="x1",IF(OR($K1309=Basisblatt!$A$84,$P1309="ja"),"ja","nein"),"N/A"))</f>
        <v/>
      </c>
      <c r="B1309" s="40"/>
      <c r="C1309" s="84"/>
      <c r="D1309" s="85"/>
      <c r="E1309" s="85"/>
      <c r="F1309" s="85"/>
      <c r="G1309" s="85"/>
      <c r="H1309" s="85"/>
      <c r="I1309" s="92"/>
      <c r="J1309" s="40"/>
      <c r="K1309" s="49" t="s">
        <v>86</v>
      </c>
      <c r="L1309" s="81"/>
      <c r="M1309" s="81"/>
      <c r="N1309" s="83"/>
      <c r="O1309" s="40"/>
      <c r="P1309" s="106" t="str">
        <f>IF(AND($R1309="x1",$K1309=Basisblatt!$A$85),IF(OR($L1309=Basisblatt!$A$38,AND('Modernisierung 3.2.4'!$M1309&lt;&gt;"",'Modernisierung 3.2.4'!$M1309&lt;='Modernisierung 3.2.4'!$U1309),'Modernisierung 3.2.4'!$N1309=Basisblatt!$A1337)=TRUE,"ja","nein"),"")</f>
        <v/>
      </c>
      <c r="Q1309" s="157"/>
      <c r="R1309" s="102" t="str">
        <f t="shared" si="20"/>
        <v>x2</v>
      </c>
      <c r="S1309" s="53"/>
      <c r="T1309" s="40"/>
      <c r="U1309" s="139" t="str">
        <f>IF(AND($R1309="x1",$K1309=Basisblatt!$A$85),VLOOKUP('EMob_Segmente 3.2.5_3.2.6'!$F1309,Basisblatt!$A$2:$B$5,2,FALSE),"")</f>
        <v/>
      </c>
    </row>
    <row r="1310" spans="1:21" ht="15.75" thickBot="1" x14ac:dyDescent="0.3">
      <c r="A1310" s="121" t="str">
        <f>IF($R1310="x2","",IF($R1310="x1",IF(OR($K1310=Basisblatt!$A$84,$P1310="ja"),"ja","nein"),"N/A"))</f>
        <v/>
      </c>
      <c r="B1310" s="40"/>
      <c r="C1310" s="84"/>
      <c r="D1310" s="85"/>
      <c r="E1310" s="85"/>
      <c r="F1310" s="85"/>
      <c r="G1310" s="85"/>
      <c r="H1310" s="85"/>
      <c r="I1310" s="92"/>
      <c r="J1310" s="40"/>
      <c r="K1310" s="49" t="s">
        <v>86</v>
      </c>
      <c r="L1310" s="81"/>
      <c r="M1310" s="81"/>
      <c r="N1310" s="83"/>
      <c r="O1310" s="40"/>
      <c r="P1310" s="106" t="str">
        <f>IF(AND($R1310="x1",$K1310=Basisblatt!$A$85),IF(OR($L1310=Basisblatt!$A$38,AND('Modernisierung 3.2.4'!$M1310&lt;&gt;"",'Modernisierung 3.2.4'!$M1310&lt;='Modernisierung 3.2.4'!$U1310),'Modernisierung 3.2.4'!$N1310=Basisblatt!$A1338)=TRUE,"ja","nein"),"")</f>
        <v/>
      </c>
      <c r="Q1310" s="157"/>
      <c r="R1310" s="102" t="str">
        <f t="shared" si="20"/>
        <v>x2</v>
      </c>
      <c r="S1310" s="53"/>
      <c r="T1310" s="40"/>
      <c r="U1310" s="139" t="str">
        <f>IF(AND($R1310="x1",$K1310=Basisblatt!$A$85),VLOOKUP('EMob_Segmente 3.2.5_3.2.6'!$F1310,Basisblatt!$A$2:$B$5,2,FALSE),"")</f>
        <v/>
      </c>
    </row>
    <row r="1311" spans="1:21" ht="15.75" thickBot="1" x14ac:dyDescent="0.3">
      <c r="A1311" s="121" t="str">
        <f>IF($R1311="x2","",IF($R1311="x1",IF(OR($K1311=Basisblatt!$A$84,$P1311="ja"),"ja","nein"),"N/A"))</f>
        <v/>
      </c>
      <c r="B1311" s="40"/>
      <c r="C1311" s="84"/>
      <c r="D1311" s="85"/>
      <c r="E1311" s="85"/>
      <c r="F1311" s="85"/>
      <c r="G1311" s="85"/>
      <c r="H1311" s="85"/>
      <c r="I1311" s="92"/>
      <c r="J1311" s="40"/>
      <c r="K1311" s="49" t="s">
        <v>86</v>
      </c>
      <c r="L1311" s="81"/>
      <c r="M1311" s="81"/>
      <c r="N1311" s="83"/>
      <c r="O1311" s="40"/>
      <c r="P1311" s="106" t="str">
        <f>IF(AND($R1311="x1",$K1311=Basisblatt!$A$85),IF(OR($L1311=Basisblatt!$A$38,AND('Modernisierung 3.2.4'!$M1311&lt;&gt;"",'Modernisierung 3.2.4'!$M1311&lt;='Modernisierung 3.2.4'!$U1311),'Modernisierung 3.2.4'!$N1311=Basisblatt!$A1339)=TRUE,"ja","nein"),"")</f>
        <v/>
      </c>
      <c r="Q1311" s="157"/>
      <c r="R1311" s="102" t="str">
        <f t="shared" si="20"/>
        <v>x2</v>
      </c>
      <c r="S1311" s="53"/>
      <c r="T1311" s="40"/>
      <c r="U1311" s="139" t="str">
        <f>IF(AND($R1311="x1",$K1311=Basisblatt!$A$85),VLOOKUP('EMob_Segmente 3.2.5_3.2.6'!$F1311,Basisblatt!$A$2:$B$5,2,FALSE),"")</f>
        <v/>
      </c>
    </row>
    <row r="1312" spans="1:21" ht="15.75" thickBot="1" x14ac:dyDescent="0.3">
      <c r="A1312" s="121" t="str">
        <f>IF($R1312="x2","",IF($R1312="x1",IF(OR($K1312=Basisblatt!$A$84,$P1312="ja"),"ja","nein"),"N/A"))</f>
        <v/>
      </c>
      <c r="B1312" s="40"/>
      <c r="C1312" s="84"/>
      <c r="D1312" s="85"/>
      <c r="E1312" s="85"/>
      <c r="F1312" s="85"/>
      <c r="G1312" s="85"/>
      <c r="H1312" s="85"/>
      <c r="I1312" s="92"/>
      <c r="J1312" s="40"/>
      <c r="K1312" s="49" t="s">
        <v>86</v>
      </c>
      <c r="L1312" s="81"/>
      <c r="M1312" s="81"/>
      <c r="N1312" s="83"/>
      <c r="O1312" s="40"/>
      <c r="P1312" s="106" t="str">
        <f>IF(AND($R1312="x1",$K1312=Basisblatt!$A$85),IF(OR($L1312=Basisblatt!$A$38,AND('Modernisierung 3.2.4'!$M1312&lt;&gt;"",'Modernisierung 3.2.4'!$M1312&lt;='Modernisierung 3.2.4'!$U1312),'Modernisierung 3.2.4'!$N1312=Basisblatt!$A1340)=TRUE,"ja","nein"),"")</f>
        <v/>
      </c>
      <c r="Q1312" s="157"/>
      <c r="R1312" s="102" t="str">
        <f t="shared" si="20"/>
        <v>x2</v>
      </c>
      <c r="S1312" s="53"/>
      <c r="T1312" s="40"/>
      <c r="U1312" s="139" t="str">
        <f>IF(AND($R1312="x1",$K1312=Basisblatt!$A$85),VLOOKUP('EMob_Segmente 3.2.5_3.2.6'!$F1312,Basisblatt!$A$2:$B$5,2,FALSE),"")</f>
        <v/>
      </c>
    </row>
    <row r="1313" spans="1:21" ht="15.75" thickBot="1" x14ac:dyDescent="0.3">
      <c r="A1313" s="121" t="str">
        <f>IF($R1313="x2","",IF($R1313="x1",IF(OR($K1313=Basisblatt!$A$84,$P1313="ja"),"ja","nein"),"N/A"))</f>
        <v/>
      </c>
      <c r="B1313" s="40"/>
      <c r="C1313" s="84"/>
      <c r="D1313" s="85"/>
      <c r="E1313" s="85"/>
      <c r="F1313" s="85"/>
      <c r="G1313" s="85"/>
      <c r="H1313" s="85"/>
      <c r="I1313" s="92"/>
      <c r="J1313" s="40"/>
      <c r="K1313" s="49" t="s">
        <v>86</v>
      </c>
      <c r="L1313" s="81"/>
      <c r="M1313" s="81"/>
      <c r="N1313" s="83"/>
      <c r="O1313" s="40"/>
      <c r="P1313" s="106" t="str">
        <f>IF(AND($R1313="x1",$K1313=Basisblatt!$A$85),IF(OR($L1313=Basisblatt!$A$38,AND('Modernisierung 3.2.4'!$M1313&lt;&gt;"",'Modernisierung 3.2.4'!$M1313&lt;='Modernisierung 3.2.4'!$U1313),'Modernisierung 3.2.4'!$N1313=Basisblatt!$A1341)=TRUE,"ja","nein"),"")</f>
        <v/>
      </c>
      <c r="Q1313" s="157"/>
      <c r="R1313" s="102" t="str">
        <f t="shared" si="20"/>
        <v>x2</v>
      </c>
      <c r="S1313" s="53"/>
      <c r="T1313" s="40"/>
      <c r="U1313" s="139" t="str">
        <f>IF(AND($R1313="x1",$K1313=Basisblatt!$A$85),VLOOKUP('EMob_Segmente 3.2.5_3.2.6'!$F1313,Basisblatt!$A$2:$B$5,2,FALSE),"")</f>
        <v/>
      </c>
    </row>
    <row r="1314" spans="1:21" ht="15.75" thickBot="1" x14ac:dyDescent="0.3">
      <c r="A1314" s="121" t="str">
        <f>IF($R1314="x2","",IF($R1314="x1",IF(OR($K1314=Basisblatt!$A$84,$P1314="ja"),"ja","nein"),"N/A"))</f>
        <v/>
      </c>
      <c r="B1314" s="40"/>
      <c r="C1314" s="84"/>
      <c r="D1314" s="85"/>
      <c r="E1314" s="85"/>
      <c r="F1314" s="85"/>
      <c r="G1314" s="85"/>
      <c r="H1314" s="85"/>
      <c r="I1314" s="92"/>
      <c r="J1314" s="40"/>
      <c r="K1314" s="49" t="s">
        <v>86</v>
      </c>
      <c r="L1314" s="81"/>
      <c r="M1314" s="81"/>
      <c r="N1314" s="83"/>
      <c r="O1314" s="40"/>
      <c r="P1314" s="106" t="str">
        <f>IF(AND($R1314="x1",$K1314=Basisblatt!$A$85),IF(OR($L1314=Basisblatt!$A$38,AND('Modernisierung 3.2.4'!$M1314&lt;&gt;"",'Modernisierung 3.2.4'!$M1314&lt;='Modernisierung 3.2.4'!$U1314),'Modernisierung 3.2.4'!$N1314=Basisblatt!$A1342)=TRUE,"ja","nein"),"")</f>
        <v/>
      </c>
      <c r="Q1314" s="157"/>
      <c r="R1314" s="102" t="str">
        <f t="shared" si="20"/>
        <v>x2</v>
      </c>
      <c r="S1314" s="53"/>
      <c r="T1314" s="40"/>
      <c r="U1314" s="139" t="str">
        <f>IF(AND($R1314="x1",$K1314=Basisblatt!$A$85),VLOOKUP('EMob_Segmente 3.2.5_3.2.6'!$F1314,Basisblatt!$A$2:$B$5,2,FALSE),"")</f>
        <v/>
      </c>
    </row>
    <row r="1315" spans="1:21" ht="15.75" thickBot="1" x14ac:dyDescent="0.3">
      <c r="A1315" s="121" t="str">
        <f>IF($R1315="x2","",IF($R1315="x1",IF(OR($K1315=Basisblatt!$A$84,$P1315="ja"),"ja","nein"),"N/A"))</f>
        <v/>
      </c>
      <c r="B1315" s="40"/>
      <c r="C1315" s="84"/>
      <c r="D1315" s="85"/>
      <c r="E1315" s="85"/>
      <c r="F1315" s="85"/>
      <c r="G1315" s="85"/>
      <c r="H1315" s="85"/>
      <c r="I1315" s="92"/>
      <c r="J1315" s="40"/>
      <c r="K1315" s="49" t="s">
        <v>86</v>
      </c>
      <c r="L1315" s="81"/>
      <c r="M1315" s="81"/>
      <c r="N1315" s="83"/>
      <c r="O1315" s="40"/>
      <c r="P1315" s="106" t="str">
        <f>IF(AND($R1315="x1",$K1315=Basisblatt!$A$85),IF(OR($L1315=Basisblatt!$A$38,AND('Modernisierung 3.2.4'!$M1315&lt;&gt;"",'Modernisierung 3.2.4'!$M1315&lt;='Modernisierung 3.2.4'!$U1315),'Modernisierung 3.2.4'!$N1315=Basisblatt!$A1343)=TRUE,"ja","nein"),"")</f>
        <v/>
      </c>
      <c r="Q1315" s="157"/>
      <c r="R1315" s="102" t="str">
        <f t="shared" si="20"/>
        <v>x2</v>
      </c>
      <c r="S1315" s="53"/>
      <c r="T1315" s="40"/>
      <c r="U1315" s="139" t="str">
        <f>IF(AND($R1315="x1",$K1315=Basisblatt!$A$85),VLOOKUP('EMob_Segmente 3.2.5_3.2.6'!$F1315,Basisblatt!$A$2:$B$5,2,FALSE),"")</f>
        <v/>
      </c>
    </row>
    <row r="1316" spans="1:21" ht="15.75" thickBot="1" x14ac:dyDescent="0.3">
      <c r="A1316" s="121" t="str">
        <f>IF($R1316="x2","",IF($R1316="x1",IF(OR($K1316=Basisblatt!$A$84,$P1316="ja"),"ja","nein"),"N/A"))</f>
        <v/>
      </c>
      <c r="B1316" s="40"/>
      <c r="C1316" s="84"/>
      <c r="D1316" s="85"/>
      <c r="E1316" s="85"/>
      <c r="F1316" s="85"/>
      <c r="G1316" s="85"/>
      <c r="H1316" s="85"/>
      <c r="I1316" s="92"/>
      <c r="J1316" s="40"/>
      <c r="K1316" s="49" t="s">
        <v>86</v>
      </c>
      <c r="L1316" s="81"/>
      <c r="M1316" s="81"/>
      <c r="N1316" s="83"/>
      <c r="O1316" s="40"/>
      <c r="P1316" s="106" t="str">
        <f>IF(AND($R1316="x1",$K1316=Basisblatt!$A$85),IF(OR($L1316=Basisblatt!$A$38,AND('Modernisierung 3.2.4'!$M1316&lt;&gt;"",'Modernisierung 3.2.4'!$M1316&lt;='Modernisierung 3.2.4'!$U1316),'Modernisierung 3.2.4'!$N1316=Basisblatt!$A1344)=TRUE,"ja","nein"),"")</f>
        <v/>
      </c>
      <c r="Q1316" s="157"/>
      <c r="R1316" s="102" t="str">
        <f t="shared" si="20"/>
        <v>x2</v>
      </c>
      <c r="S1316" s="53"/>
      <c r="T1316" s="40"/>
      <c r="U1316" s="139" t="str">
        <f>IF(AND($R1316="x1",$K1316=Basisblatt!$A$85),VLOOKUP('EMob_Segmente 3.2.5_3.2.6'!$F1316,Basisblatt!$A$2:$B$5,2,FALSE),"")</f>
        <v/>
      </c>
    </row>
    <row r="1317" spans="1:21" ht="15.75" thickBot="1" x14ac:dyDescent="0.3">
      <c r="A1317" s="121" t="str">
        <f>IF($R1317="x2","",IF($R1317="x1",IF(OR($K1317=Basisblatt!$A$84,$P1317="ja"),"ja","nein"),"N/A"))</f>
        <v/>
      </c>
      <c r="B1317" s="40"/>
      <c r="C1317" s="84"/>
      <c r="D1317" s="85"/>
      <c r="E1317" s="85"/>
      <c r="F1317" s="85"/>
      <c r="G1317" s="85"/>
      <c r="H1317" s="85"/>
      <c r="I1317" s="92"/>
      <c r="J1317" s="40"/>
      <c r="K1317" s="49" t="s">
        <v>86</v>
      </c>
      <c r="L1317" s="81"/>
      <c r="M1317" s="81"/>
      <c r="N1317" s="83"/>
      <c r="O1317" s="40"/>
      <c r="P1317" s="106" t="str">
        <f>IF(AND($R1317="x1",$K1317=Basisblatt!$A$85),IF(OR($L1317=Basisblatt!$A$38,AND('Modernisierung 3.2.4'!$M1317&lt;&gt;"",'Modernisierung 3.2.4'!$M1317&lt;='Modernisierung 3.2.4'!$U1317),'Modernisierung 3.2.4'!$N1317=Basisblatt!$A1345)=TRUE,"ja","nein"),"")</f>
        <v/>
      </c>
      <c r="Q1317" s="157"/>
      <c r="R1317" s="102" t="str">
        <f t="shared" si="20"/>
        <v>x2</v>
      </c>
      <c r="S1317" s="53"/>
      <c r="T1317" s="40"/>
      <c r="U1317" s="139" t="str">
        <f>IF(AND($R1317="x1",$K1317=Basisblatt!$A$85),VLOOKUP('EMob_Segmente 3.2.5_3.2.6'!$F1317,Basisblatt!$A$2:$B$5,2,FALSE),"")</f>
        <v/>
      </c>
    </row>
    <row r="1318" spans="1:21" ht="15.75" thickBot="1" x14ac:dyDescent="0.3">
      <c r="A1318" s="121" t="str">
        <f>IF($R1318="x2","",IF($R1318="x1",IF(OR($K1318=Basisblatt!$A$84,$P1318="ja"),"ja","nein"),"N/A"))</f>
        <v/>
      </c>
      <c r="B1318" s="40"/>
      <c r="C1318" s="84"/>
      <c r="D1318" s="85"/>
      <c r="E1318" s="85"/>
      <c r="F1318" s="85"/>
      <c r="G1318" s="85"/>
      <c r="H1318" s="85"/>
      <c r="I1318" s="92"/>
      <c r="J1318" s="40"/>
      <c r="K1318" s="49" t="s">
        <v>86</v>
      </c>
      <c r="L1318" s="81"/>
      <c r="M1318" s="81"/>
      <c r="N1318" s="83"/>
      <c r="O1318" s="40"/>
      <c r="P1318" s="106" t="str">
        <f>IF(AND($R1318="x1",$K1318=Basisblatt!$A$85),IF(OR($L1318=Basisblatt!$A$38,AND('Modernisierung 3.2.4'!$M1318&lt;&gt;"",'Modernisierung 3.2.4'!$M1318&lt;='Modernisierung 3.2.4'!$U1318),'Modernisierung 3.2.4'!$N1318=Basisblatt!$A1346)=TRUE,"ja","nein"),"")</f>
        <v/>
      </c>
      <c r="Q1318" s="157"/>
      <c r="R1318" s="102" t="str">
        <f t="shared" si="20"/>
        <v>x2</v>
      </c>
      <c r="S1318" s="53"/>
      <c r="T1318" s="40"/>
      <c r="U1318" s="139" t="str">
        <f>IF(AND($R1318="x1",$K1318=Basisblatt!$A$85),VLOOKUP('EMob_Segmente 3.2.5_3.2.6'!$F1318,Basisblatt!$A$2:$B$5,2,FALSE),"")</f>
        <v/>
      </c>
    </row>
    <row r="1319" spans="1:21" ht="15.75" thickBot="1" x14ac:dyDescent="0.3">
      <c r="A1319" s="121" t="str">
        <f>IF($R1319="x2","",IF($R1319="x1",IF(OR($K1319=Basisblatt!$A$84,$P1319="ja"),"ja","nein"),"N/A"))</f>
        <v/>
      </c>
      <c r="B1319" s="40"/>
      <c r="C1319" s="84"/>
      <c r="D1319" s="85"/>
      <c r="E1319" s="85"/>
      <c r="F1319" s="85"/>
      <c r="G1319" s="85"/>
      <c r="H1319" s="85"/>
      <c r="I1319" s="92"/>
      <c r="J1319" s="40"/>
      <c r="K1319" s="49" t="s">
        <v>86</v>
      </c>
      <c r="L1319" s="81"/>
      <c r="M1319" s="81"/>
      <c r="N1319" s="83"/>
      <c r="O1319" s="40"/>
      <c r="P1319" s="106" t="str">
        <f>IF(AND($R1319="x1",$K1319=Basisblatt!$A$85),IF(OR($L1319=Basisblatt!$A$38,AND('Modernisierung 3.2.4'!$M1319&lt;&gt;"",'Modernisierung 3.2.4'!$M1319&lt;='Modernisierung 3.2.4'!$U1319),'Modernisierung 3.2.4'!$N1319=Basisblatt!$A1347)=TRUE,"ja","nein"),"")</f>
        <v/>
      </c>
      <c r="Q1319" s="157"/>
      <c r="R1319" s="102" t="str">
        <f t="shared" si="20"/>
        <v>x2</v>
      </c>
      <c r="S1319" s="53"/>
      <c r="T1319" s="40"/>
      <c r="U1319" s="139" t="str">
        <f>IF(AND($R1319="x1",$K1319=Basisblatt!$A$85),VLOOKUP('EMob_Segmente 3.2.5_3.2.6'!$F1319,Basisblatt!$A$2:$B$5,2,FALSE),"")</f>
        <v/>
      </c>
    </row>
    <row r="1320" spans="1:21" ht="15.75" thickBot="1" x14ac:dyDescent="0.3">
      <c r="A1320" s="121" t="str">
        <f>IF($R1320="x2","",IF($R1320="x1",IF(OR($K1320=Basisblatt!$A$84,$P1320="ja"),"ja","nein"),"N/A"))</f>
        <v/>
      </c>
      <c r="B1320" s="40"/>
      <c r="C1320" s="84"/>
      <c r="D1320" s="85"/>
      <c r="E1320" s="85"/>
      <c r="F1320" s="85"/>
      <c r="G1320" s="85"/>
      <c r="H1320" s="85"/>
      <c r="I1320" s="92"/>
      <c r="J1320" s="40"/>
      <c r="K1320" s="49" t="s">
        <v>86</v>
      </c>
      <c r="L1320" s="81"/>
      <c r="M1320" s="81"/>
      <c r="N1320" s="83"/>
      <c r="O1320" s="40"/>
      <c r="P1320" s="106" t="str">
        <f>IF(AND($R1320="x1",$K1320=Basisblatt!$A$85),IF(OR($L1320=Basisblatt!$A$38,AND('Modernisierung 3.2.4'!$M1320&lt;&gt;"",'Modernisierung 3.2.4'!$M1320&lt;='Modernisierung 3.2.4'!$U1320),'Modernisierung 3.2.4'!$N1320=Basisblatt!$A1348)=TRUE,"ja","nein"),"")</f>
        <v/>
      </c>
      <c r="Q1320" s="157"/>
      <c r="R1320" s="102" t="str">
        <f t="shared" si="20"/>
        <v>x2</v>
      </c>
      <c r="S1320" s="53"/>
      <c r="T1320" s="40"/>
      <c r="U1320" s="139" t="str">
        <f>IF(AND($R1320="x1",$K1320=Basisblatt!$A$85),VLOOKUP('EMob_Segmente 3.2.5_3.2.6'!$F1320,Basisblatt!$A$2:$B$5,2,FALSE),"")</f>
        <v/>
      </c>
    </row>
    <row r="1321" spans="1:21" ht="15.75" thickBot="1" x14ac:dyDescent="0.3">
      <c r="A1321" s="121" t="str">
        <f>IF($R1321="x2","",IF($R1321="x1",IF(OR($K1321=Basisblatt!$A$84,$P1321="ja"),"ja","nein"),"N/A"))</f>
        <v/>
      </c>
      <c r="B1321" s="40"/>
      <c r="C1321" s="84"/>
      <c r="D1321" s="85"/>
      <c r="E1321" s="85"/>
      <c r="F1321" s="85"/>
      <c r="G1321" s="85"/>
      <c r="H1321" s="85"/>
      <c r="I1321" s="92"/>
      <c r="J1321" s="40"/>
      <c r="K1321" s="49" t="s">
        <v>86</v>
      </c>
      <c r="L1321" s="81"/>
      <c r="M1321" s="81"/>
      <c r="N1321" s="83"/>
      <c r="O1321" s="40"/>
      <c r="P1321" s="106" t="str">
        <f>IF(AND($R1321="x1",$K1321=Basisblatt!$A$85),IF(OR($L1321=Basisblatt!$A$38,AND('Modernisierung 3.2.4'!$M1321&lt;&gt;"",'Modernisierung 3.2.4'!$M1321&lt;='Modernisierung 3.2.4'!$U1321),'Modernisierung 3.2.4'!$N1321=Basisblatt!$A1349)=TRUE,"ja","nein"),"")</f>
        <v/>
      </c>
      <c r="Q1321" s="157"/>
      <c r="R1321" s="102" t="str">
        <f t="shared" si="20"/>
        <v>x2</v>
      </c>
      <c r="S1321" s="53"/>
      <c r="T1321" s="40"/>
      <c r="U1321" s="139" t="str">
        <f>IF(AND($R1321="x1",$K1321=Basisblatt!$A$85),VLOOKUP('EMob_Segmente 3.2.5_3.2.6'!$F1321,Basisblatt!$A$2:$B$5,2,FALSE),"")</f>
        <v/>
      </c>
    </row>
    <row r="1322" spans="1:21" ht="15.75" thickBot="1" x14ac:dyDescent="0.3">
      <c r="A1322" s="121" t="str">
        <f>IF($R1322="x2","",IF($R1322="x1",IF(OR($K1322=Basisblatt!$A$84,$P1322="ja"),"ja","nein"),"N/A"))</f>
        <v/>
      </c>
      <c r="B1322" s="40"/>
      <c r="C1322" s="84"/>
      <c r="D1322" s="85"/>
      <c r="E1322" s="85"/>
      <c r="F1322" s="85"/>
      <c r="G1322" s="85"/>
      <c r="H1322" s="85"/>
      <c r="I1322" s="92"/>
      <c r="J1322" s="40"/>
      <c r="K1322" s="49" t="s">
        <v>86</v>
      </c>
      <c r="L1322" s="81"/>
      <c r="M1322" s="81"/>
      <c r="N1322" s="83"/>
      <c r="O1322" s="40"/>
      <c r="P1322" s="106" t="str">
        <f>IF(AND($R1322="x1",$K1322=Basisblatt!$A$85),IF(OR($L1322=Basisblatt!$A$38,AND('Modernisierung 3.2.4'!$M1322&lt;&gt;"",'Modernisierung 3.2.4'!$M1322&lt;='Modernisierung 3.2.4'!$U1322),'Modernisierung 3.2.4'!$N1322=Basisblatt!$A1350)=TRUE,"ja","nein"),"")</f>
        <v/>
      </c>
      <c r="Q1322" s="157"/>
      <c r="R1322" s="102" t="str">
        <f t="shared" si="20"/>
        <v>x2</v>
      </c>
      <c r="S1322" s="53"/>
      <c r="T1322" s="40"/>
      <c r="U1322" s="139" t="str">
        <f>IF(AND($R1322="x1",$K1322=Basisblatt!$A$85),VLOOKUP('EMob_Segmente 3.2.5_3.2.6'!$F1322,Basisblatt!$A$2:$B$5,2,FALSE),"")</f>
        <v/>
      </c>
    </row>
    <row r="1323" spans="1:21" ht="15.75" thickBot="1" x14ac:dyDescent="0.3">
      <c r="A1323" s="121" t="str">
        <f>IF($R1323="x2","",IF($R1323="x1",IF(OR($K1323=Basisblatt!$A$84,$P1323="ja"),"ja","nein"),"N/A"))</f>
        <v/>
      </c>
      <c r="B1323" s="40"/>
      <c r="C1323" s="84"/>
      <c r="D1323" s="85"/>
      <c r="E1323" s="85"/>
      <c r="F1323" s="85"/>
      <c r="G1323" s="85"/>
      <c r="H1323" s="85"/>
      <c r="I1323" s="92"/>
      <c r="J1323" s="40"/>
      <c r="K1323" s="49" t="s">
        <v>86</v>
      </c>
      <c r="L1323" s="81"/>
      <c r="M1323" s="81"/>
      <c r="N1323" s="83"/>
      <c r="O1323" s="40"/>
      <c r="P1323" s="106" t="str">
        <f>IF(AND($R1323="x1",$K1323=Basisblatt!$A$85),IF(OR($L1323=Basisblatt!$A$38,AND('Modernisierung 3.2.4'!$M1323&lt;&gt;"",'Modernisierung 3.2.4'!$M1323&lt;='Modernisierung 3.2.4'!$U1323),'Modernisierung 3.2.4'!$N1323=Basisblatt!$A1351)=TRUE,"ja","nein"),"")</f>
        <v/>
      </c>
      <c r="Q1323" s="157"/>
      <c r="R1323" s="102" t="str">
        <f t="shared" si="20"/>
        <v>x2</v>
      </c>
      <c r="S1323" s="53"/>
      <c r="T1323" s="40"/>
      <c r="U1323" s="139" t="str">
        <f>IF(AND($R1323="x1",$K1323=Basisblatt!$A$85),VLOOKUP('EMob_Segmente 3.2.5_3.2.6'!$F1323,Basisblatt!$A$2:$B$5,2,FALSE),"")</f>
        <v/>
      </c>
    </row>
    <row r="1324" spans="1:21" ht="15.75" thickBot="1" x14ac:dyDescent="0.3">
      <c r="A1324" s="121" t="str">
        <f>IF($R1324="x2","",IF($R1324="x1",IF(OR($K1324=Basisblatt!$A$84,$P1324="ja"),"ja","nein"),"N/A"))</f>
        <v/>
      </c>
      <c r="B1324" s="40"/>
      <c r="C1324" s="84"/>
      <c r="D1324" s="85"/>
      <c r="E1324" s="85"/>
      <c r="F1324" s="85"/>
      <c r="G1324" s="85"/>
      <c r="H1324" s="85"/>
      <c r="I1324" s="92"/>
      <c r="J1324" s="40"/>
      <c r="K1324" s="49" t="s">
        <v>86</v>
      </c>
      <c r="L1324" s="81"/>
      <c r="M1324" s="81"/>
      <c r="N1324" s="83"/>
      <c r="O1324" s="40"/>
      <c r="P1324" s="106" t="str">
        <f>IF(AND($R1324="x1",$K1324=Basisblatt!$A$85),IF(OR($L1324=Basisblatt!$A$38,AND('Modernisierung 3.2.4'!$M1324&lt;&gt;"",'Modernisierung 3.2.4'!$M1324&lt;='Modernisierung 3.2.4'!$U1324),'Modernisierung 3.2.4'!$N1324=Basisblatt!$A1352)=TRUE,"ja","nein"),"")</f>
        <v/>
      </c>
      <c r="Q1324" s="157"/>
      <c r="R1324" s="102" t="str">
        <f t="shared" si="20"/>
        <v>x2</v>
      </c>
      <c r="S1324" s="53"/>
      <c r="T1324" s="40"/>
      <c r="U1324" s="139" t="str">
        <f>IF(AND($R1324="x1",$K1324=Basisblatt!$A$85),VLOOKUP('EMob_Segmente 3.2.5_3.2.6'!$F1324,Basisblatt!$A$2:$B$5,2,FALSE),"")</f>
        <v/>
      </c>
    </row>
    <row r="1325" spans="1:21" ht="15.75" thickBot="1" x14ac:dyDescent="0.3">
      <c r="A1325" s="121" t="str">
        <f>IF($R1325="x2","",IF($R1325="x1",IF(OR($K1325=Basisblatt!$A$84,$P1325="ja"),"ja","nein"),"N/A"))</f>
        <v/>
      </c>
      <c r="B1325" s="40"/>
      <c r="C1325" s="84"/>
      <c r="D1325" s="85"/>
      <c r="E1325" s="85"/>
      <c r="F1325" s="85"/>
      <c r="G1325" s="85"/>
      <c r="H1325" s="85"/>
      <c r="I1325" s="92"/>
      <c r="J1325" s="40"/>
      <c r="K1325" s="49" t="s">
        <v>86</v>
      </c>
      <c r="L1325" s="81"/>
      <c r="M1325" s="81"/>
      <c r="N1325" s="83"/>
      <c r="O1325" s="40"/>
      <c r="P1325" s="106" t="str">
        <f>IF(AND($R1325="x1",$K1325=Basisblatt!$A$85),IF(OR($L1325=Basisblatt!$A$38,AND('Modernisierung 3.2.4'!$M1325&lt;&gt;"",'Modernisierung 3.2.4'!$M1325&lt;='Modernisierung 3.2.4'!$U1325),'Modernisierung 3.2.4'!$N1325=Basisblatt!$A1353)=TRUE,"ja","nein"),"")</f>
        <v/>
      </c>
      <c r="Q1325" s="157"/>
      <c r="R1325" s="102" t="str">
        <f t="shared" si="20"/>
        <v>x2</v>
      </c>
      <c r="S1325" s="53"/>
      <c r="T1325" s="40"/>
      <c r="U1325" s="139" t="str">
        <f>IF(AND($R1325="x1",$K1325=Basisblatt!$A$85),VLOOKUP('EMob_Segmente 3.2.5_3.2.6'!$F1325,Basisblatt!$A$2:$B$5,2,FALSE),"")</f>
        <v/>
      </c>
    </row>
    <row r="1326" spans="1:21" ht="15.75" thickBot="1" x14ac:dyDescent="0.3">
      <c r="A1326" s="121" t="str">
        <f>IF($R1326="x2","",IF($R1326="x1",IF(OR($K1326=Basisblatt!$A$84,$P1326="ja"),"ja","nein"),"N/A"))</f>
        <v/>
      </c>
      <c r="B1326" s="40"/>
      <c r="C1326" s="84"/>
      <c r="D1326" s="85"/>
      <c r="E1326" s="85"/>
      <c r="F1326" s="85"/>
      <c r="G1326" s="85"/>
      <c r="H1326" s="85"/>
      <c r="I1326" s="92"/>
      <c r="J1326" s="40"/>
      <c r="K1326" s="49" t="s">
        <v>86</v>
      </c>
      <c r="L1326" s="81"/>
      <c r="M1326" s="81"/>
      <c r="N1326" s="83"/>
      <c r="O1326" s="40"/>
      <c r="P1326" s="106" t="str">
        <f>IF(AND($R1326="x1",$K1326=Basisblatt!$A$85),IF(OR($L1326=Basisblatt!$A$38,AND('Modernisierung 3.2.4'!$M1326&lt;&gt;"",'Modernisierung 3.2.4'!$M1326&lt;='Modernisierung 3.2.4'!$U1326),'Modernisierung 3.2.4'!$N1326=Basisblatt!$A1354)=TRUE,"ja","nein"),"")</f>
        <v/>
      </c>
      <c r="Q1326" s="157"/>
      <c r="R1326" s="102" t="str">
        <f t="shared" si="20"/>
        <v>x2</v>
      </c>
      <c r="S1326" s="53"/>
      <c r="T1326" s="40"/>
      <c r="U1326" s="139" t="str">
        <f>IF(AND($R1326="x1",$K1326=Basisblatt!$A$85),VLOOKUP('EMob_Segmente 3.2.5_3.2.6'!$F1326,Basisblatt!$A$2:$B$5,2,FALSE),"")</f>
        <v/>
      </c>
    </row>
    <row r="1327" spans="1:21" ht="15.75" thickBot="1" x14ac:dyDescent="0.3">
      <c r="A1327" s="121" t="str">
        <f>IF($R1327="x2","",IF($R1327="x1",IF(OR($K1327=Basisblatt!$A$84,$P1327="ja"),"ja","nein"),"N/A"))</f>
        <v/>
      </c>
      <c r="B1327" s="40"/>
      <c r="C1327" s="84"/>
      <c r="D1327" s="85"/>
      <c r="E1327" s="85"/>
      <c r="F1327" s="85"/>
      <c r="G1327" s="85"/>
      <c r="H1327" s="85"/>
      <c r="I1327" s="92"/>
      <c r="J1327" s="40"/>
      <c r="K1327" s="49" t="s">
        <v>86</v>
      </c>
      <c r="L1327" s="81"/>
      <c r="M1327" s="81"/>
      <c r="N1327" s="83"/>
      <c r="O1327" s="40"/>
      <c r="P1327" s="106" t="str">
        <f>IF(AND($R1327="x1",$K1327=Basisblatt!$A$85),IF(OR($L1327=Basisblatt!$A$38,AND('Modernisierung 3.2.4'!$M1327&lt;&gt;"",'Modernisierung 3.2.4'!$M1327&lt;='Modernisierung 3.2.4'!$U1327),'Modernisierung 3.2.4'!$N1327=Basisblatt!$A1355)=TRUE,"ja","nein"),"")</f>
        <v/>
      </c>
      <c r="Q1327" s="157"/>
      <c r="R1327" s="102" t="str">
        <f t="shared" si="20"/>
        <v>x2</v>
      </c>
      <c r="S1327" s="53"/>
      <c r="T1327" s="40"/>
      <c r="U1327" s="139" t="str">
        <f>IF(AND($R1327="x1",$K1327=Basisblatt!$A$85),VLOOKUP('EMob_Segmente 3.2.5_3.2.6'!$F1327,Basisblatt!$A$2:$B$5,2,FALSE),"")</f>
        <v/>
      </c>
    </row>
    <row r="1328" spans="1:21" ht="15.75" thickBot="1" x14ac:dyDescent="0.3">
      <c r="A1328" s="121" t="str">
        <f>IF($R1328="x2","",IF($R1328="x1",IF(OR($K1328=Basisblatt!$A$84,$P1328="ja"),"ja","nein"),"N/A"))</f>
        <v/>
      </c>
      <c r="B1328" s="40"/>
      <c r="C1328" s="84"/>
      <c r="D1328" s="85"/>
      <c r="E1328" s="85"/>
      <c r="F1328" s="85"/>
      <c r="G1328" s="85"/>
      <c r="H1328" s="85"/>
      <c r="I1328" s="92"/>
      <c r="J1328" s="40"/>
      <c r="K1328" s="49" t="s">
        <v>86</v>
      </c>
      <c r="L1328" s="81"/>
      <c r="M1328" s="81"/>
      <c r="N1328" s="83"/>
      <c r="O1328" s="40"/>
      <c r="P1328" s="106" t="str">
        <f>IF(AND($R1328="x1",$K1328=Basisblatt!$A$85),IF(OR($L1328=Basisblatt!$A$38,AND('Modernisierung 3.2.4'!$M1328&lt;&gt;"",'Modernisierung 3.2.4'!$M1328&lt;='Modernisierung 3.2.4'!$U1328),'Modernisierung 3.2.4'!$N1328=Basisblatt!$A1356)=TRUE,"ja","nein"),"")</f>
        <v/>
      </c>
      <c r="Q1328" s="157"/>
      <c r="R1328" s="102" t="str">
        <f t="shared" si="20"/>
        <v>x2</v>
      </c>
      <c r="S1328" s="53"/>
      <c r="T1328" s="40"/>
      <c r="U1328" s="139" t="str">
        <f>IF(AND($R1328="x1",$K1328=Basisblatt!$A$85),VLOOKUP('EMob_Segmente 3.2.5_3.2.6'!$F1328,Basisblatt!$A$2:$B$5,2,FALSE),"")</f>
        <v/>
      </c>
    </row>
    <row r="1329" spans="1:21" ht="15.75" thickBot="1" x14ac:dyDescent="0.3">
      <c r="A1329" s="121" t="str">
        <f>IF($R1329="x2","",IF($R1329="x1",IF(OR($K1329=Basisblatt!$A$84,$P1329="ja"),"ja","nein"),"N/A"))</f>
        <v/>
      </c>
      <c r="B1329" s="40"/>
      <c r="C1329" s="84"/>
      <c r="D1329" s="85"/>
      <c r="E1329" s="85"/>
      <c r="F1329" s="85"/>
      <c r="G1329" s="85"/>
      <c r="H1329" s="85"/>
      <c r="I1329" s="92"/>
      <c r="J1329" s="40"/>
      <c r="K1329" s="49" t="s">
        <v>86</v>
      </c>
      <c r="L1329" s="81"/>
      <c r="M1329" s="81"/>
      <c r="N1329" s="83"/>
      <c r="O1329" s="40"/>
      <c r="P1329" s="106" t="str">
        <f>IF(AND($R1329="x1",$K1329=Basisblatt!$A$85),IF(OR($L1329=Basisblatt!$A$38,AND('Modernisierung 3.2.4'!$M1329&lt;&gt;"",'Modernisierung 3.2.4'!$M1329&lt;='Modernisierung 3.2.4'!$U1329),'Modernisierung 3.2.4'!$N1329=Basisblatt!$A1357)=TRUE,"ja","nein"),"")</f>
        <v/>
      </c>
      <c r="Q1329" s="157"/>
      <c r="R1329" s="102" t="str">
        <f t="shared" si="20"/>
        <v>x2</v>
      </c>
      <c r="S1329" s="53"/>
      <c r="T1329" s="40"/>
      <c r="U1329" s="139" t="str">
        <f>IF(AND($R1329="x1",$K1329=Basisblatt!$A$85),VLOOKUP('EMob_Segmente 3.2.5_3.2.6'!$F1329,Basisblatt!$A$2:$B$5,2,FALSE),"")</f>
        <v/>
      </c>
    </row>
    <row r="1330" spans="1:21" ht="15.75" thickBot="1" x14ac:dyDescent="0.3">
      <c r="A1330" s="121" t="str">
        <f>IF($R1330="x2","",IF($R1330="x1",IF(OR($K1330=Basisblatt!$A$84,$P1330="ja"),"ja","nein"),"N/A"))</f>
        <v/>
      </c>
      <c r="B1330" s="40"/>
      <c r="C1330" s="84"/>
      <c r="D1330" s="85"/>
      <c r="E1330" s="85"/>
      <c r="F1330" s="85"/>
      <c r="G1330" s="85"/>
      <c r="H1330" s="85"/>
      <c r="I1330" s="92"/>
      <c r="J1330" s="40"/>
      <c r="K1330" s="49" t="s">
        <v>86</v>
      </c>
      <c r="L1330" s="81"/>
      <c r="M1330" s="81"/>
      <c r="N1330" s="83"/>
      <c r="O1330" s="40"/>
      <c r="P1330" s="106" t="str">
        <f>IF(AND($R1330="x1",$K1330=Basisblatt!$A$85),IF(OR($L1330=Basisblatt!$A$38,AND('Modernisierung 3.2.4'!$M1330&lt;&gt;"",'Modernisierung 3.2.4'!$M1330&lt;='Modernisierung 3.2.4'!$U1330),'Modernisierung 3.2.4'!$N1330=Basisblatt!$A1358)=TRUE,"ja","nein"),"")</f>
        <v/>
      </c>
      <c r="Q1330" s="157"/>
      <c r="R1330" s="102" t="str">
        <f t="shared" si="20"/>
        <v>x2</v>
      </c>
      <c r="S1330" s="53"/>
      <c r="T1330" s="40"/>
      <c r="U1330" s="139" t="str">
        <f>IF(AND($R1330="x1",$K1330=Basisblatt!$A$85),VLOOKUP('EMob_Segmente 3.2.5_3.2.6'!$F1330,Basisblatt!$A$2:$B$5,2,FALSE),"")</f>
        <v/>
      </c>
    </row>
    <row r="1331" spans="1:21" ht="15.75" thickBot="1" x14ac:dyDescent="0.3">
      <c r="A1331" s="121" t="str">
        <f>IF($R1331="x2","",IF($R1331="x1",IF(OR($K1331=Basisblatt!$A$84,$P1331="ja"),"ja","nein"),"N/A"))</f>
        <v/>
      </c>
      <c r="B1331" s="40"/>
      <c r="C1331" s="84"/>
      <c r="D1331" s="85"/>
      <c r="E1331" s="85"/>
      <c r="F1331" s="85"/>
      <c r="G1331" s="85"/>
      <c r="H1331" s="85"/>
      <c r="I1331" s="92"/>
      <c r="J1331" s="40"/>
      <c r="K1331" s="49" t="s">
        <v>86</v>
      </c>
      <c r="L1331" s="81"/>
      <c r="M1331" s="81"/>
      <c r="N1331" s="83"/>
      <c r="O1331" s="40"/>
      <c r="P1331" s="106" t="str">
        <f>IF(AND($R1331="x1",$K1331=Basisblatt!$A$85),IF(OR($L1331=Basisblatt!$A$38,AND('Modernisierung 3.2.4'!$M1331&lt;&gt;"",'Modernisierung 3.2.4'!$M1331&lt;='Modernisierung 3.2.4'!$U1331),'Modernisierung 3.2.4'!$N1331=Basisblatt!$A1359)=TRUE,"ja","nein"),"")</f>
        <v/>
      </c>
      <c r="Q1331" s="157"/>
      <c r="R1331" s="102" t="str">
        <f t="shared" si="20"/>
        <v>x2</v>
      </c>
      <c r="S1331" s="53"/>
      <c r="T1331" s="40"/>
      <c r="U1331" s="139" t="str">
        <f>IF(AND($R1331="x1",$K1331=Basisblatt!$A$85),VLOOKUP('EMob_Segmente 3.2.5_3.2.6'!$F1331,Basisblatt!$A$2:$B$5,2,FALSE),"")</f>
        <v/>
      </c>
    </row>
    <row r="1332" spans="1:21" ht="15.75" thickBot="1" x14ac:dyDescent="0.3">
      <c r="A1332" s="121" t="str">
        <f>IF($R1332="x2","",IF($R1332="x1",IF(OR($K1332=Basisblatt!$A$84,$P1332="ja"),"ja","nein"),"N/A"))</f>
        <v/>
      </c>
      <c r="B1332" s="40"/>
      <c r="C1332" s="84"/>
      <c r="D1332" s="85"/>
      <c r="E1332" s="85"/>
      <c r="F1332" s="85"/>
      <c r="G1332" s="85"/>
      <c r="H1332" s="85"/>
      <c r="I1332" s="92"/>
      <c r="J1332" s="40"/>
      <c r="K1332" s="49" t="s">
        <v>86</v>
      </c>
      <c r="L1332" s="81"/>
      <c r="M1332" s="81"/>
      <c r="N1332" s="83"/>
      <c r="O1332" s="40"/>
      <c r="P1332" s="106" t="str">
        <f>IF(AND($R1332="x1",$K1332=Basisblatt!$A$85),IF(OR($L1332=Basisblatt!$A$38,AND('Modernisierung 3.2.4'!$M1332&lt;&gt;"",'Modernisierung 3.2.4'!$M1332&lt;='Modernisierung 3.2.4'!$U1332),'Modernisierung 3.2.4'!$N1332=Basisblatt!$A1360)=TRUE,"ja","nein"),"")</f>
        <v/>
      </c>
      <c r="Q1332" s="157"/>
      <c r="R1332" s="102" t="str">
        <f t="shared" si="20"/>
        <v>x2</v>
      </c>
      <c r="S1332" s="53"/>
      <c r="T1332" s="40"/>
      <c r="U1332" s="139" t="str">
        <f>IF(AND($R1332="x1",$K1332=Basisblatt!$A$85),VLOOKUP('EMob_Segmente 3.2.5_3.2.6'!$F1332,Basisblatt!$A$2:$B$5,2,FALSE),"")</f>
        <v/>
      </c>
    </row>
    <row r="1333" spans="1:21" ht="15.75" thickBot="1" x14ac:dyDescent="0.3">
      <c r="A1333" s="121" t="str">
        <f>IF($R1333="x2","",IF($R1333="x1",IF(OR($K1333=Basisblatt!$A$84,$P1333="ja"),"ja","nein"),"N/A"))</f>
        <v/>
      </c>
      <c r="B1333" s="40"/>
      <c r="C1333" s="84"/>
      <c r="D1333" s="85"/>
      <c r="E1333" s="85"/>
      <c r="F1333" s="85"/>
      <c r="G1333" s="85"/>
      <c r="H1333" s="85"/>
      <c r="I1333" s="92"/>
      <c r="J1333" s="40"/>
      <c r="K1333" s="49" t="s">
        <v>86</v>
      </c>
      <c r="L1333" s="81"/>
      <c r="M1333" s="81"/>
      <c r="N1333" s="83"/>
      <c r="O1333" s="40"/>
      <c r="P1333" s="106" t="str">
        <f>IF(AND($R1333="x1",$K1333=Basisblatt!$A$85),IF(OR($L1333=Basisblatt!$A$38,AND('Modernisierung 3.2.4'!$M1333&lt;&gt;"",'Modernisierung 3.2.4'!$M1333&lt;='Modernisierung 3.2.4'!$U1333),'Modernisierung 3.2.4'!$N1333=Basisblatt!$A1361)=TRUE,"ja","nein"),"")</f>
        <v/>
      </c>
      <c r="Q1333" s="157"/>
      <c r="R1333" s="102" t="str">
        <f t="shared" si="20"/>
        <v>x2</v>
      </c>
      <c r="S1333" s="53"/>
      <c r="T1333" s="40"/>
      <c r="U1333" s="139" t="str">
        <f>IF(AND($R1333="x1",$K1333=Basisblatt!$A$85),VLOOKUP('EMob_Segmente 3.2.5_3.2.6'!$F1333,Basisblatt!$A$2:$B$5,2,FALSE),"")</f>
        <v/>
      </c>
    </row>
    <row r="1334" spans="1:21" ht="15.75" thickBot="1" x14ac:dyDescent="0.3">
      <c r="A1334" s="121" t="str">
        <f>IF($R1334="x2","",IF($R1334="x1",IF(OR($K1334=Basisblatt!$A$84,$P1334="ja"),"ja","nein"),"N/A"))</f>
        <v/>
      </c>
      <c r="B1334" s="40"/>
      <c r="C1334" s="84"/>
      <c r="D1334" s="85"/>
      <c r="E1334" s="85"/>
      <c r="F1334" s="85"/>
      <c r="G1334" s="85"/>
      <c r="H1334" s="85"/>
      <c r="I1334" s="92"/>
      <c r="J1334" s="40"/>
      <c r="K1334" s="49" t="s">
        <v>86</v>
      </c>
      <c r="L1334" s="81"/>
      <c r="M1334" s="81"/>
      <c r="N1334" s="83"/>
      <c r="O1334" s="40"/>
      <c r="P1334" s="106" t="str">
        <f>IF(AND($R1334="x1",$K1334=Basisblatt!$A$85),IF(OR($L1334=Basisblatt!$A$38,AND('Modernisierung 3.2.4'!$M1334&lt;&gt;"",'Modernisierung 3.2.4'!$M1334&lt;='Modernisierung 3.2.4'!$U1334),'Modernisierung 3.2.4'!$N1334=Basisblatt!$A1362)=TRUE,"ja","nein"),"")</f>
        <v/>
      </c>
      <c r="Q1334" s="157"/>
      <c r="R1334" s="102" t="str">
        <f t="shared" si="20"/>
        <v>x2</v>
      </c>
      <c r="S1334" s="53"/>
      <c r="T1334" s="40"/>
      <c r="U1334" s="139" t="str">
        <f>IF(AND($R1334="x1",$K1334=Basisblatt!$A$85),VLOOKUP('EMob_Segmente 3.2.5_3.2.6'!$F1334,Basisblatt!$A$2:$B$5,2,FALSE),"")</f>
        <v/>
      </c>
    </row>
    <row r="1335" spans="1:21" ht="15.75" thickBot="1" x14ac:dyDescent="0.3">
      <c r="A1335" s="121" t="str">
        <f>IF($R1335="x2","",IF($R1335="x1",IF(OR($K1335=Basisblatt!$A$84,$P1335="ja"),"ja","nein"),"N/A"))</f>
        <v/>
      </c>
      <c r="B1335" s="40"/>
      <c r="C1335" s="84"/>
      <c r="D1335" s="85"/>
      <c r="E1335" s="85"/>
      <c r="F1335" s="85"/>
      <c r="G1335" s="85"/>
      <c r="H1335" s="85"/>
      <c r="I1335" s="92"/>
      <c r="J1335" s="40"/>
      <c r="K1335" s="49" t="s">
        <v>86</v>
      </c>
      <c r="L1335" s="81"/>
      <c r="M1335" s="81"/>
      <c r="N1335" s="83"/>
      <c r="O1335" s="40"/>
      <c r="P1335" s="106" t="str">
        <f>IF(AND($R1335="x1",$K1335=Basisblatt!$A$85),IF(OR($L1335=Basisblatt!$A$38,AND('Modernisierung 3.2.4'!$M1335&lt;&gt;"",'Modernisierung 3.2.4'!$M1335&lt;='Modernisierung 3.2.4'!$U1335),'Modernisierung 3.2.4'!$N1335=Basisblatt!$A1363)=TRUE,"ja","nein"),"")</f>
        <v/>
      </c>
      <c r="Q1335" s="157"/>
      <c r="R1335" s="102" t="str">
        <f t="shared" si="20"/>
        <v>x2</v>
      </c>
      <c r="S1335" s="53"/>
      <c r="T1335" s="40"/>
      <c r="U1335" s="139" t="str">
        <f>IF(AND($R1335="x1",$K1335=Basisblatt!$A$85),VLOOKUP('EMob_Segmente 3.2.5_3.2.6'!$F1335,Basisblatt!$A$2:$B$5,2,FALSE),"")</f>
        <v/>
      </c>
    </row>
    <row r="1336" spans="1:21" ht="15.75" thickBot="1" x14ac:dyDescent="0.3">
      <c r="A1336" s="121" t="str">
        <f>IF($R1336="x2","",IF($R1336="x1",IF(OR($K1336=Basisblatt!$A$84,$P1336="ja"),"ja","nein"),"N/A"))</f>
        <v/>
      </c>
      <c r="B1336" s="40"/>
      <c r="C1336" s="84"/>
      <c r="D1336" s="85"/>
      <c r="E1336" s="85"/>
      <c r="F1336" s="85"/>
      <c r="G1336" s="85"/>
      <c r="H1336" s="85"/>
      <c r="I1336" s="92"/>
      <c r="J1336" s="40"/>
      <c r="K1336" s="49" t="s">
        <v>86</v>
      </c>
      <c r="L1336" s="81"/>
      <c r="M1336" s="81"/>
      <c r="N1336" s="83"/>
      <c r="O1336" s="40"/>
      <c r="P1336" s="106" t="str">
        <f>IF(AND($R1336="x1",$K1336=Basisblatt!$A$85),IF(OR($L1336=Basisblatt!$A$38,AND('Modernisierung 3.2.4'!$M1336&lt;&gt;"",'Modernisierung 3.2.4'!$M1336&lt;='Modernisierung 3.2.4'!$U1336),'Modernisierung 3.2.4'!$N1336=Basisblatt!$A1364)=TRUE,"ja","nein"),"")</f>
        <v/>
      </c>
      <c r="Q1336" s="157"/>
      <c r="R1336" s="102" t="str">
        <f t="shared" si="20"/>
        <v>x2</v>
      </c>
      <c r="S1336" s="53"/>
      <c r="T1336" s="40"/>
      <c r="U1336" s="139" t="str">
        <f>IF(AND($R1336="x1",$K1336=Basisblatt!$A$85),VLOOKUP('EMob_Segmente 3.2.5_3.2.6'!$F1336,Basisblatt!$A$2:$B$5,2,FALSE),"")</f>
        <v/>
      </c>
    </row>
    <row r="1337" spans="1:21" ht="15.75" thickBot="1" x14ac:dyDescent="0.3">
      <c r="A1337" s="121" t="str">
        <f>IF($R1337="x2","",IF($R1337="x1",IF(OR($K1337=Basisblatt!$A$84,$P1337="ja"),"ja","nein"),"N/A"))</f>
        <v/>
      </c>
      <c r="B1337" s="40"/>
      <c r="C1337" s="84"/>
      <c r="D1337" s="85"/>
      <c r="E1337" s="85"/>
      <c r="F1337" s="85"/>
      <c r="G1337" s="85"/>
      <c r="H1337" s="85"/>
      <c r="I1337" s="92"/>
      <c r="J1337" s="40"/>
      <c r="K1337" s="49" t="s">
        <v>86</v>
      </c>
      <c r="L1337" s="81"/>
      <c r="M1337" s="81"/>
      <c r="N1337" s="83"/>
      <c r="O1337" s="40"/>
      <c r="P1337" s="106" t="str">
        <f>IF(AND($R1337="x1",$K1337=Basisblatt!$A$85),IF(OR($L1337=Basisblatt!$A$38,AND('Modernisierung 3.2.4'!$M1337&lt;&gt;"",'Modernisierung 3.2.4'!$M1337&lt;='Modernisierung 3.2.4'!$U1337),'Modernisierung 3.2.4'!$N1337=Basisblatt!$A1365)=TRUE,"ja","nein"),"")</f>
        <v/>
      </c>
      <c r="Q1337" s="157"/>
      <c r="R1337" s="102" t="str">
        <f t="shared" si="20"/>
        <v>x2</v>
      </c>
      <c r="S1337" s="53"/>
      <c r="T1337" s="40"/>
      <c r="U1337" s="139" t="str">
        <f>IF(AND($R1337="x1",$K1337=Basisblatt!$A$85),VLOOKUP('EMob_Segmente 3.2.5_3.2.6'!$F1337,Basisblatt!$A$2:$B$5,2,FALSE),"")</f>
        <v/>
      </c>
    </row>
    <row r="1338" spans="1:21" ht="15.75" thickBot="1" x14ac:dyDescent="0.3">
      <c r="A1338" s="121" t="str">
        <f>IF($R1338="x2","",IF($R1338="x1",IF(OR($K1338=Basisblatt!$A$84,$P1338="ja"),"ja","nein"),"N/A"))</f>
        <v/>
      </c>
      <c r="B1338" s="40"/>
      <c r="C1338" s="84"/>
      <c r="D1338" s="85"/>
      <c r="E1338" s="85"/>
      <c r="F1338" s="85"/>
      <c r="G1338" s="85"/>
      <c r="H1338" s="85"/>
      <c r="I1338" s="92"/>
      <c r="J1338" s="40"/>
      <c r="K1338" s="49" t="s">
        <v>86</v>
      </c>
      <c r="L1338" s="81"/>
      <c r="M1338" s="81"/>
      <c r="N1338" s="83"/>
      <c r="O1338" s="40"/>
      <c r="P1338" s="106" t="str">
        <f>IF(AND($R1338="x1",$K1338=Basisblatt!$A$85),IF(OR($L1338=Basisblatt!$A$38,AND('Modernisierung 3.2.4'!$M1338&lt;&gt;"",'Modernisierung 3.2.4'!$M1338&lt;='Modernisierung 3.2.4'!$U1338),'Modernisierung 3.2.4'!$N1338=Basisblatt!$A1366)=TRUE,"ja","nein"),"")</f>
        <v/>
      </c>
      <c r="Q1338" s="157"/>
      <c r="R1338" s="102" t="str">
        <f t="shared" si="20"/>
        <v>x2</v>
      </c>
      <c r="S1338" s="53"/>
      <c r="T1338" s="40"/>
      <c r="U1338" s="139" t="str">
        <f>IF(AND($R1338="x1",$K1338=Basisblatt!$A$85),VLOOKUP('EMob_Segmente 3.2.5_3.2.6'!$F1338,Basisblatt!$A$2:$B$5,2,FALSE),"")</f>
        <v/>
      </c>
    </row>
    <row r="1339" spans="1:21" ht="15.75" thickBot="1" x14ac:dyDescent="0.3">
      <c r="A1339" s="121" t="str">
        <f>IF($R1339="x2","",IF($R1339="x1",IF(OR($K1339=Basisblatt!$A$84,$P1339="ja"),"ja","nein"),"N/A"))</f>
        <v/>
      </c>
      <c r="B1339" s="40"/>
      <c r="C1339" s="84"/>
      <c r="D1339" s="85"/>
      <c r="E1339" s="85"/>
      <c r="F1339" s="85"/>
      <c r="G1339" s="85"/>
      <c r="H1339" s="85"/>
      <c r="I1339" s="92"/>
      <c r="J1339" s="40"/>
      <c r="K1339" s="49" t="s">
        <v>86</v>
      </c>
      <c r="L1339" s="81"/>
      <c r="M1339" s="81"/>
      <c r="N1339" s="83"/>
      <c r="O1339" s="40"/>
      <c r="P1339" s="106" t="str">
        <f>IF(AND($R1339="x1",$K1339=Basisblatt!$A$85),IF(OR($L1339=Basisblatt!$A$38,AND('Modernisierung 3.2.4'!$M1339&lt;&gt;"",'Modernisierung 3.2.4'!$M1339&lt;='Modernisierung 3.2.4'!$U1339),'Modernisierung 3.2.4'!$N1339=Basisblatt!$A1367)=TRUE,"ja","nein"),"")</f>
        <v/>
      </c>
      <c r="Q1339" s="157"/>
      <c r="R1339" s="102" t="str">
        <f t="shared" si="20"/>
        <v>x2</v>
      </c>
      <c r="S1339" s="53"/>
      <c r="T1339" s="40"/>
      <c r="U1339" s="139" t="str">
        <f>IF(AND($R1339="x1",$K1339=Basisblatt!$A$85),VLOOKUP('EMob_Segmente 3.2.5_3.2.6'!$F1339,Basisblatt!$A$2:$B$5,2,FALSE),"")</f>
        <v/>
      </c>
    </row>
    <row r="1340" spans="1:21" ht="15.75" thickBot="1" x14ac:dyDescent="0.3">
      <c r="A1340" s="121" t="str">
        <f>IF($R1340="x2","",IF($R1340="x1",IF(OR($K1340=Basisblatt!$A$84,$P1340="ja"),"ja","nein"),"N/A"))</f>
        <v/>
      </c>
      <c r="B1340" s="40"/>
      <c r="C1340" s="84"/>
      <c r="D1340" s="85"/>
      <c r="E1340" s="85"/>
      <c r="F1340" s="85"/>
      <c r="G1340" s="85"/>
      <c r="H1340" s="85"/>
      <c r="I1340" s="92"/>
      <c r="J1340" s="40"/>
      <c r="K1340" s="49" t="s">
        <v>86</v>
      </c>
      <c r="L1340" s="81"/>
      <c r="M1340" s="81"/>
      <c r="N1340" s="83"/>
      <c r="O1340" s="40"/>
      <c r="P1340" s="106" t="str">
        <f>IF(AND($R1340="x1",$K1340=Basisblatt!$A$85),IF(OR($L1340=Basisblatt!$A$38,AND('Modernisierung 3.2.4'!$M1340&lt;&gt;"",'Modernisierung 3.2.4'!$M1340&lt;='Modernisierung 3.2.4'!$U1340),'Modernisierung 3.2.4'!$N1340=Basisblatt!$A1368)=TRUE,"ja","nein"),"")</f>
        <v/>
      </c>
      <c r="Q1340" s="157"/>
      <c r="R1340" s="102" t="str">
        <f t="shared" si="20"/>
        <v>x2</v>
      </c>
      <c r="S1340" s="53"/>
      <c r="T1340" s="40"/>
      <c r="U1340" s="139" t="str">
        <f>IF(AND($R1340="x1",$K1340=Basisblatt!$A$85),VLOOKUP('EMob_Segmente 3.2.5_3.2.6'!$F1340,Basisblatt!$A$2:$B$5,2,FALSE),"")</f>
        <v/>
      </c>
    </row>
    <row r="1341" spans="1:21" ht="15.75" thickBot="1" x14ac:dyDescent="0.3">
      <c r="A1341" s="121" t="str">
        <f>IF($R1341="x2","",IF($R1341="x1",IF(OR($K1341=Basisblatt!$A$84,$P1341="ja"),"ja","nein"),"N/A"))</f>
        <v/>
      </c>
      <c r="B1341" s="40"/>
      <c r="C1341" s="84"/>
      <c r="D1341" s="85"/>
      <c r="E1341" s="85"/>
      <c r="F1341" s="85"/>
      <c r="G1341" s="85"/>
      <c r="H1341" s="85"/>
      <c r="I1341" s="92"/>
      <c r="J1341" s="40"/>
      <c r="K1341" s="49" t="s">
        <v>86</v>
      </c>
      <c r="L1341" s="81"/>
      <c r="M1341" s="81"/>
      <c r="N1341" s="83"/>
      <c r="O1341" s="40"/>
      <c r="P1341" s="106" t="str">
        <f>IF(AND($R1341="x1",$K1341=Basisblatt!$A$85),IF(OR($L1341=Basisblatt!$A$38,AND('Modernisierung 3.2.4'!$M1341&lt;&gt;"",'Modernisierung 3.2.4'!$M1341&lt;='Modernisierung 3.2.4'!$U1341),'Modernisierung 3.2.4'!$N1341=Basisblatt!$A1369)=TRUE,"ja","nein"),"")</f>
        <v/>
      </c>
      <c r="Q1341" s="157"/>
      <c r="R1341" s="102" t="str">
        <f t="shared" si="20"/>
        <v>x2</v>
      </c>
      <c r="S1341" s="53"/>
      <c r="T1341" s="40"/>
      <c r="U1341" s="139" t="str">
        <f>IF(AND($R1341="x1",$K1341=Basisblatt!$A$85),VLOOKUP('EMob_Segmente 3.2.5_3.2.6'!$F1341,Basisblatt!$A$2:$B$5,2,FALSE),"")</f>
        <v/>
      </c>
    </row>
    <row r="1342" spans="1:21" ht="15.75" thickBot="1" x14ac:dyDescent="0.3">
      <c r="A1342" s="121" t="str">
        <f>IF($R1342="x2","",IF($R1342="x1",IF(OR($K1342=Basisblatt!$A$84,$P1342="ja"),"ja","nein"),"N/A"))</f>
        <v/>
      </c>
      <c r="B1342" s="40"/>
      <c r="C1342" s="84"/>
      <c r="D1342" s="85"/>
      <c r="E1342" s="85"/>
      <c r="F1342" s="85"/>
      <c r="G1342" s="85"/>
      <c r="H1342" s="85"/>
      <c r="I1342" s="92"/>
      <c r="J1342" s="40"/>
      <c r="K1342" s="49" t="s">
        <v>86</v>
      </c>
      <c r="L1342" s="81"/>
      <c r="M1342" s="81"/>
      <c r="N1342" s="83"/>
      <c r="O1342" s="40"/>
      <c r="P1342" s="106" t="str">
        <f>IF(AND($R1342="x1",$K1342=Basisblatt!$A$85),IF(OR($L1342=Basisblatt!$A$38,AND('Modernisierung 3.2.4'!$M1342&lt;&gt;"",'Modernisierung 3.2.4'!$M1342&lt;='Modernisierung 3.2.4'!$U1342),'Modernisierung 3.2.4'!$N1342=Basisblatt!$A1370)=TRUE,"ja","nein"),"")</f>
        <v/>
      </c>
      <c r="Q1342" s="157"/>
      <c r="R1342" s="102" t="str">
        <f t="shared" si="20"/>
        <v>x2</v>
      </c>
      <c r="S1342" s="53"/>
      <c r="T1342" s="40"/>
      <c r="U1342" s="139" t="str">
        <f>IF(AND($R1342="x1",$K1342=Basisblatt!$A$85),VLOOKUP('EMob_Segmente 3.2.5_3.2.6'!$F1342,Basisblatt!$A$2:$B$5,2,FALSE),"")</f>
        <v/>
      </c>
    </row>
    <row r="1343" spans="1:21" ht="15.75" thickBot="1" x14ac:dyDescent="0.3">
      <c r="A1343" s="121" t="str">
        <f>IF($R1343="x2","",IF($R1343="x1",IF(OR($K1343=Basisblatt!$A$84,$P1343="ja"),"ja","nein"),"N/A"))</f>
        <v/>
      </c>
      <c r="B1343" s="40"/>
      <c r="C1343" s="84"/>
      <c r="D1343" s="85"/>
      <c r="E1343" s="85"/>
      <c r="F1343" s="85"/>
      <c r="G1343" s="85"/>
      <c r="H1343" s="85"/>
      <c r="I1343" s="92"/>
      <c r="J1343" s="40"/>
      <c r="K1343" s="49" t="s">
        <v>86</v>
      </c>
      <c r="L1343" s="81"/>
      <c r="M1343" s="81"/>
      <c r="N1343" s="83"/>
      <c r="O1343" s="40"/>
      <c r="P1343" s="106" t="str">
        <f>IF(AND($R1343="x1",$K1343=Basisblatt!$A$85),IF(OR($L1343=Basisblatt!$A$38,AND('Modernisierung 3.2.4'!$M1343&lt;&gt;"",'Modernisierung 3.2.4'!$M1343&lt;='Modernisierung 3.2.4'!$U1343),'Modernisierung 3.2.4'!$N1343=Basisblatt!$A1371)=TRUE,"ja","nein"),"")</f>
        <v/>
      </c>
      <c r="Q1343" s="157"/>
      <c r="R1343" s="102" t="str">
        <f t="shared" si="20"/>
        <v>x2</v>
      </c>
      <c r="S1343" s="53"/>
      <c r="T1343" s="40"/>
      <c r="U1343" s="139" t="str">
        <f>IF(AND($R1343="x1",$K1343=Basisblatt!$A$85),VLOOKUP('EMob_Segmente 3.2.5_3.2.6'!$F1343,Basisblatt!$A$2:$B$5,2,FALSE),"")</f>
        <v/>
      </c>
    </row>
    <row r="1344" spans="1:21" ht="15.75" thickBot="1" x14ac:dyDescent="0.3">
      <c r="A1344" s="121" t="str">
        <f>IF($R1344="x2","",IF($R1344="x1",IF(OR($K1344=Basisblatt!$A$84,$P1344="ja"),"ja","nein"),"N/A"))</f>
        <v/>
      </c>
      <c r="B1344" s="40"/>
      <c r="C1344" s="84"/>
      <c r="D1344" s="85"/>
      <c r="E1344" s="85"/>
      <c r="F1344" s="85"/>
      <c r="G1344" s="85"/>
      <c r="H1344" s="85"/>
      <c r="I1344" s="92"/>
      <c r="J1344" s="40"/>
      <c r="K1344" s="49" t="s">
        <v>86</v>
      </c>
      <c r="L1344" s="81"/>
      <c r="M1344" s="81"/>
      <c r="N1344" s="83"/>
      <c r="O1344" s="40"/>
      <c r="P1344" s="106" t="str">
        <f>IF(AND($R1344="x1",$K1344=Basisblatt!$A$85),IF(OR($L1344=Basisblatt!$A$38,AND('Modernisierung 3.2.4'!$M1344&lt;&gt;"",'Modernisierung 3.2.4'!$M1344&lt;='Modernisierung 3.2.4'!$U1344),'Modernisierung 3.2.4'!$N1344=Basisblatt!$A1372)=TRUE,"ja","nein"),"")</f>
        <v/>
      </c>
      <c r="Q1344" s="157"/>
      <c r="R1344" s="102" t="str">
        <f t="shared" si="20"/>
        <v>x2</v>
      </c>
      <c r="S1344" s="53"/>
      <c r="T1344" s="40"/>
      <c r="U1344" s="139" t="str">
        <f>IF(AND($R1344="x1",$K1344=Basisblatt!$A$85),VLOOKUP('EMob_Segmente 3.2.5_3.2.6'!$F1344,Basisblatt!$A$2:$B$5,2,FALSE),"")</f>
        <v/>
      </c>
    </row>
    <row r="1345" spans="1:21" ht="15.75" thickBot="1" x14ac:dyDescent="0.3">
      <c r="A1345" s="121" t="str">
        <f>IF($R1345="x2","",IF($R1345="x1",IF(OR($K1345=Basisblatt!$A$84,$P1345="ja"),"ja","nein"),"N/A"))</f>
        <v/>
      </c>
      <c r="B1345" s="40"/>
      <c r="C1345" s="84"/>
      <c r="D1345" s="85"/>
      <c r="E1345" s="85"/>
      <c r="F1345" s="85"/>
      <c r="G1345" s="85"/>
      <c r="H1345" s="85"/>
      <c r="I1345" s="92"/>
      <c r="J1345" s="40"/>
      <c r="K1345" s="49" t="s">
        <v>86</v>
      </c>
      <c r="L1345" s="81"/>
      <c r="M1345" s="81"/>
      <c r="N1345" s="83"/>
      <c r="O1345" s="40"/>
      <c r="P1345" s="106" t="str">
        <f>IF(AND($R1345="x1",$K1345=Basisblatt!$A$85),IF(OR($L1345=Basisblatt!$A$38,AND('Modernisierung 3.2.4'!$M1345&lt;&gt;"",'Modernisierung 3.2.4'!$M1345&lt;='Modernisierung 3.2.4'!$U1345),'Modernisierung 3.2.4'!$N1345=Basisblatt!$A1373)=TRUE,"ja","nein"),"")</f>
        <v/>
      </c>
      <c r="Q1345" s="157"/>
      <c r="R1345" s="102" t="str">
        <f t="shared" si="20"/>
        <v>x2</v>
      </c>
      <c r="S1345" s="53"/>
      <c r="T1345" s="40"/>
      <c r="U1345" s="139" t="str">
        <f>IF(AND($R1345="x1",$K1345=Basisblatt!$A$85),VLOOKUP('EMob_Segmente 3.2.5_3.2.6'!$F1345,Basisblatt!$A$2:$B$5,2,FALSE),"")</f>
        <v/>
      </c>
    </row>
    <row r="1346" spans="1:21" ht="15.75" thickBot="1" x14ac:dyDescent="0.3">
      <c r="A1346" s="121" t="str">
        <f>IF($R1346="x2","",IF($R1346="x1",IF(OR($K1346=Basisblatt!$A$84,$P1346="ja"),"ja","nein"),"N/A"))</f>
        <v/>
      </c>
      <c r="B1346" s="40"/>
      <c r="C1346" s="84"/>
      <c r="D1346" s="85"/>
      <c r="E1346" s="85"/>
      <c r="F1346" s="85"/>
      <c r="G1346" s="85"/>
      <c r="H1346" s="85"/>
      <c r="I1346" s="92"/>
      <c r="J1346" s="40"/>
      <c r="K1346" s="49" t="s">
        <v>86</v>
      </c>
      <c r="L1346" s="81"/>
      <c r="M1346" s="81"/>
      <c r="N1346" s="83"/>
      <c r="O1346" s="40"/>
      <c r="P1346" s="106" t="str">
        <f>IF(AND($R1346="x1",$K1346=Basisblatt!$A$85),IF(OR($L1346=Basisblatt!$A$38,AND('Modernisierung 3.2.4'!$M1346&lt;&gt;"",'Modernisierung 3.2.4'!$M1346&lt;='Modernisierung 3.2.4'!$U1346),'Modernisierung 3.2.4'!$N1346=Basisblatt!$A1374)=TRUE,"ja","nein"),"")</f>
        <v/>
      </c>
      <c r="Q1346" s="157"/>
      <c r="R1346" s="102" t="str">
        <f t="shared" si="20"/>
        <v>x2</v>
      </c>
      <c r="S1346" s="53"/>
      <c r="T1346" s="40"/>
      <c r="U1346" s="139" t="str">
        <f>IF(AND($R1346="x1",$K1346=Basisblatt!$A$85),VLOOKUP('EMob_Segmente 3.2.5_3.2.6'!$F1346,Basisblatt!$A$2:$B$5,2,FALSE),"")</f>
        <v/>
      </c>
    </row>
    <row r="1347" spans="1:21" ht="15.75" thickBot="1" x14ac:dyDescent="0.3">
      <c r="A1347" s="121" t="str">
        <f>IF($R1347="x2","",IF($R1347="x1",IF(OR($K1347=Basisblatt!$A$84,$P1347="ja"),"ja","nein"),"N/A"))</f>
        <v/>
      </c>
      <c r="B1347" s="40"/>
      <c r="C1347" s="84"/>
      <c r="D1347" s="85"/>
      <c r="E1347" s="85"/>
      <c r="F1347" s="85"/>
      <c r="G1347" s="85"/>
      <c r="H1347" s="85"/>
      <c r="I1347" s="92"/>
      <c r="J1347" s="40"/>
      <c r="K1347" s="49" t="s">
        <v>86</v>
      </c>
      <c r="L1347" s="81"/>
      <c r="M1347" s="81"/>
      <c r="N1347" s="83"/>
      <c r="O1347" s="40"/>
      <c r="P1347" s="106" t="str">
        <f>IF(AND($R1347="x1",$K1347=Basisblatt!$A$85),IF(OR($L1347=Basisblatt!$A$38,AND('Modernisierung 3.2.4'!$M1347&lt;&gt;"",'Modernisierung 3.2.4'!$M1347&lt;='Modernisierung 3.2.4'!$U1347),'Modernisierung 3.2.4'!$N1347=Basisblatt!$A1375)=TRUE,"ja","nein"),"")</f>
        <v/>
      </c>
      <c r="Q1347" s="157"/>
      <c r="R1347" s="102" t="str">
        <f t="shared" si="20"/>
        <v>x2</v>
      </c>
      <c r="S1347" s="53"/>
      <c r="T1347" s="40"/>
      <c r="U1347" s="139" t="str">
        <f>IF(AND($R1347="x1",$K1347=Basisblatt!$A$85),VLOOKUP('EMob_Segmente 3.2.5_3.2.6'!$F1347,Basisblatt!$A$2:$B$5,2,FALSE),"")</f>
        <v/>
      </c>
    </row>
    <row r="1348" spans="1:21" ht="15.75" thickBot="1" x14ac:dyDescent="0.3">
      <c r="A1348" s="121" t="str">
        <f>IF($R1348="x2","",IF($R1348="x1",IF(OR($K1348=Basisblatt!$A$84,$P1348="ja"),"ja","nein"),"N/A"))</f>
        <v/>
      </c>
      <c r="B1348" s="40"/>
      <c r="C1348" s="84"/>
      <c r="D1348" s="85"/>
      <c r="E1348" s="85"/>
      <c r="F1348" s="85"/>
      <c r="G1348" s="85"/>
      <c r="H1348" s="85"/>
      <c r="I1348" s="92"/>
      <c r="J1348" s="40"/>
      <c r="K1348" s="49" t="s">
        <v>86</v>
      </c>
      <c r="L1348" s="81"/>
      <c r="M1348" s="81"/>
      <c r="N1348" s="83"/>
      <c r="O1348" s="40"/>
      <c r="P1348" s="106" t="str">
        <f>IF(AND($R1348="x1",$K1348=Basisblatt!$A$85),IF(OR($L1348=Basisblatt!$A$38,AND('Modernisierung 3.2.4'!$M1348&lt;&gt;"",'Modernisierung 3.2.4'!$M1348&lt;='Modernisierung 3.2.4'!$U1348),'Modernisierung 3.2.4'!$N1348=Basisblatt!$A1376)=TRUE,"ja","nein"),"")</f>
        <v/>
      </c>
      <c r="Q1348" s="157"/>
      <c r="R1348" s="102" t="str">
        <f t="shared" si="20"/>
        <v>x2</v>
      </c>
      <c r="S1348" s="53"/>
      <c r="T1348" s="40"/>
      <c r="U1348" s="139" t="str">
        <f>IF(AND($R1348="x1",$K1348=Basisblatt!$A$85),VLOOKUP('EMob_Segmente 3.2.5_3.2.6'!$F1348,Basisblatt!$A$2:$B$5,2,FALSE),"")</f>
        <v/>
      </c>
    </row>
    <row r="1349" spans="1:21" ht="15.75" thickBot="1" x14ac:dyDescent="0.3">
      <c r="A1349" s="121" t="str">
        <f>IF($R1349="x2","",IF($R1349="x1",IF(OR($K1349=Basisblatt!$A$84,$P1349="ja"),"ja","nein"),"N/A"))</f>
        <v/>
      </c>
      <c r="B1349" s="40"/>
      <c r="C1349" s="84"/>
      <c r="D1349" s="85"/>
      <c r="E1349" s="85"/>
      <c r="F1349" s="85"/>
      <c r="G1349" s="85"/>
      <c r="H1349" s="85"/>
      <c r="I1349" s="92"/>
      <c r="J1349" s="40"/>
      <c r="K1349" s="49" t="s">
        <v>86</v>
      </c>
      <c r="L1349" s="81"/>
      <c r="M1349" s="81"/>
      <c r="N1349" s="83"/>
      <c r="O1349" s="40"/>
      <c r="P1349" s="106" t="str">
        <f>IF(AND($R1349="x1",$K1349=Basisblatt!$A$85),IF(OR($L1349=Basisblatt!$A$38,AND('Modernisierung 3.2.4'!$M1349&lt;&gt;"",'Modernisierung 3.2.4'!$M1349&lt;='Modernisierung 3.2.4'!$U1349),'Modernisierung 3.2.4'!$N1349=Basisblatt!$A1377)=TRUE,"ja","nein"),"")</f>
        <v/>
      </c>
      <c r="Q1349" s="157"/>
      <c r="R1349" s="102" t="str">
        <f t="shared" si="20"/>
        <v>x2</v>
      </c>
      <c r="S1349" s="53"/>
      <c r="T1349" s="40"/>
      <c r="U1349" s="139" t="str">
        <f>IF(AND($R1349="x1",$K1349=Basisblatt!$A$85),VLOOKUP('EMob_Segmente 3.2.5_3.2.6'!$F1349,Basisblatt!$A$2:$B$5,2,FALSE),"")</f>
        <v/>
      </c>
    </row>
    <row r="1350" spans="1:21" ht="15.75" thickBot="1" x14ac:dyDescent="0.3">
      <c r="A1350" s="121" t="str">
        <f>IF($R1350="x2","",IF($R1350="x1",IF(OR($K1350=Basisblatt!$A$84,$P1350="ja"),"ja","nein"),"N/A"))</f>
        <v/>
      </c>
      <c r="B1350" s="40"/>
      <c r="C1350" s="84"/>
      <c r="D1350" s="85"/>
      <c r="E1350" s="85"/>
      <c r="F1350" s="85"/>
      <c r="G1350" s="85"/>
      <c r="H1350" s="85"/>
      <c r="I1350" s="92"/>
      <c r="J1350" s="40"/>
      <c r="K1350" s="49" t="s">
        <v>86</v>
      </c>
      <c r="L1350" s="81"/>
      <c r="M1350" s="81"/>
      <c r="N1350" s="83"/>
      <c r="O1350" s="40"/>
      <c r="P1350" s="106" t="str">
        <f>IF(AND($R1350="x1",$K1350=Basisblatt!$A$85),IF(OR($L1350=Basisblatt!$A$38,AND('Modernisierung 3.2.4'!$M1350&lt;&gt;"",'Modernisierung 3.2.4'!$M1350&lt;='Modernisierung 3.2.4'!$U1350),'Modernisierung 3.2.4'!$N1350=Basisblatt!$A1378)=TRUE,"ja","nein"),"")</f>
        <v/>
      </c>
      <c r="Q1350" s="157"/>
      <c r="R1350" s="102" t="str">
        <f t="shared" si="20"/>
        <v>x2</v>
      </c>
      <c r="S1350" s="53"/>
      <c r="T1350" s="40"/>
      <c r="U1350" s="139" t="str">
        <f>IF(AND($R1350="x1",$K1350=Basisblatt!$A$85),VLOOKUP('EMob_Segmente 3.2.5_3.2.6'!$F1350,Basisblatt!$A$2:$B$5,2,FALSE),"")</f>
        <v/>
      </c>
    </row>
    <row r="1351" spans="1:21" ht="15.75" thickBot="1" x14ac:dyDescent="0.3">
      <c r="A1351" s="121" t="str">
        <f>IF($R1351="x2","",IF($R1351="x1",IF(OR($K1351=Basisblatt!$A$84,$P1351="ja"),"ja","nein"),"N/A"))</f>
        <v/>
      </c>
      <c r="B1351" s="40"/>
      <c r="C1351" s="84"/>
      <c r="D1351" s="85"/>
      <c r="E1351" s="85"/>
      <c r="F1351" s="85"/>
      <c r="G1351" s="85"/>
      <c r="H1351" s="85"/>
      <c r="I1351" s="92"/>
      <c r="J1351" s="40"/>
      <c r="K1351" s="49" t="s">
        <v>86</v>
      </c>
      <c r="L1351" s="81"/>
      <c r="M1351" s="81"/>
      <c r="N1351" s="83"/>
      <c r="O1351" s="40"/>
      <c r="P1351" s="106" t="str">
        <f>IF(AND($R1351="x1",$K1351=Basisblatt!$A$85),IF(OR($L1351=Basisblatt!$A$38,AND('Modernisierung 3.2.4'!$M1351&lt;&gt;"",'Modernisierung 3.2.4'!$M1351&lt;='Modernisierung 3.2.4'!$U1351),'Modernisierung 3.2.4'!$N1351=Basisblatt!$A1379)=TRUE,"ja","nein"),"")</f>
        <v/>
      </c>
      <c r="Q1351" s="157"/>
      <c r="R1351" s="102" t="str">
        <f t="shared" si="20"/>
        <v>x2</v>
      </c>
      <c r="S1351" s="53"/>
      <c r="T1351" s="40"/>
      <c r="U1351" s="139" t="str">
        <f>IF(AND($R1351="x1",$K1351=Basisblatt!$A$85),VLOOKUP('EMob_Segmente 3.2.5_3.2.6'!$F1351,Basisblatt!$A$2:$B$5,2,FALSE),"")</f>
        <v/>
      </c>
    </row>
    <row r="1352" spans="1:21" ht="15.75" thickBot="1" x14ac:dyDescent="0.3">
      <c r="A1352" s="121" t="str">
        <f>IF($R1352="x2","",IF($R1352="x1",IF(OR($K1352=Basisblatt!$A$84,$P1352="ja"),"ja","nein"),"N/A"))</f>
        <v/>
      </c>
      <c r="B1352" s="40"/>
      <c r="C1352" s="84"/>
      <c r="D1352" s="85"/>
      <c r="E1352" s="85"/>
      <c r="F1352" s="85"/>
      <c r="G1352" s="85"/>
      <c r="H1352" s="85"/>
      <c r="I1352" s="92"/>
      <c r="J1352" s="40"/>
      <c r="K1352" s="49" t="s">
        <v>86</v>
      </c>
      <c r="L1352" s="81"/>
      <c r="M1352" s="81"/>
      <c r="N1352" s="83"/>
      <c r="O1352" s="40"/>
      <c r="P1352" s="106" t="str">
        <f>IF(AND($R1352="x1",$K1352=Basisblatt!$A$85),IF(OR($L1352=Basisblatt!$A$38,AND('Modernisierung 3.2.4'!$M1352&lt;&gt;"",'Modernisierung 3.2.4'!$M1352&lt;='Modernisierung 3.2.4'!$U1352),'Modernisierung 3.2.4'!$N1352=Basisblatt!$A1380)=TRUE,"ja","nein"),"")</f>
        <v/>
      </c>
      <c r="Q1352" s="157"/>
      <c r="R1352" s="102" t="str">
        <f t="shared" si="20"/>
        <v>x2</v>
      </c>
      <c r="S1352" s="53"/>
      <c r="T1352" s="40"/>
      <c r="U1352" s="139" t="str">
        <f>IF(AND($R1352="x1",$K1352=Basisblatt!$A$85),VLOOKUP('EMob_Segmente 3.2.5_3.2.6'!$F1352,Basisblatt!$A$2:$B$5,2,FALSE),"")</f>
        <v/>
      </c>
    </row>
    <row r="1353" spans="1:21" ht="15.75" thickBot="1" x14ac:dyDescent="0.3">
      <c r="A1353" s="121" t="str">
        <f>IF($R1353="x2","",IF($R1353="x1",IF(OR($K1353=Basisblatt!$A$84,$P1353="ja"),"ja","nein"),"N/A"))</f>
        <v/>
      </c>
      <c r="B1353" s="40"/>
      <c r="C1353" s="84"/>
      <c r="D1353" s="85"/>
      <c r="E1353" s="85"/>
      <c r="F1353" s="85"/>
      <c r="G1353" s="85"/>
      <c r="H1353" s="85"/>
      <c r="I1353" s="92"/>
      <c r="J1353" s="40"/>
      <c r="K1353" s="49" t="s">
        <v>86</v>
      </c>
      <c r="L1353" s="81"/>
      <c r="M1353" s="81"/>
      <c r="N1353" s="83"/>
      <c r="O1353" s="40"/>
      <c r="P1353" s="106" t="str">
        <f>IF(AND($R1353="x1",$K1353=Basisblatt!$A$85),IF(OR($L1353=Basisblatt!$A$38,AND('Modernisierung 3.2.4'!$M1353&lt;&gt;"",'Modernisierung 3.2.4'!$M1353&lt;='Modernisierung 3.2.4'!$U1353),'Modernisierung 3.2.4'!$N1353=Basisblatt!$A1381)=TRUE,"ja","nein"),"")</f>
        <v/>
      </c>
      <c r="Q1353" s="157"/>
      <c r="R1353" s="102" t="str">
        <f t="shared" si="20"/>
        <v>x2</v>
      </c>
      <c r="S1353" s="53"/>
      <c r="T1353" s="40"/>
      <c r="U1353" s="139" t="str">
        <f>IF(AND($R1353="x1",$K1353=Basisblatt!$A$85),VLOOKUP('EMob_Segmente 3.2.5_3.2.6'!$F1353,Basisblatt!$A$2:$B$5,2,FALSE),"")</f>
        <v/>
      </c>
    </row>
    <row r="1354" spans="1:21" ht="15.75" thickBot="1" x14ac:dyDescent="0.3">
      <c r="A1354" s="121" t="str">
        <f>IF($R1354="x2","",IF($R1354="x1",IF(OR($K1354=Basisblatt!$A$84,$P1354="ja"),"ja","nein"),"N/A"))</f>
        <v/>
      </c>
      <c r="B1354" s="40"/>
      <c r="C1354" s="84"/>
      <c r="D1354" s="85"/>
      <c r="E1354" s="85"/>
      <c r="F1354" s="85"/>
      <c r="G1354" s="85"/>
      <c r="H1354" s="85"/>
      <c r="I1354" s="92"/>
      <c r="J1354" s="40"/>
      <c r="K1354" s="49" t="s">
        <v>86</v>
      </c>
      <c r="L1354" s="81"/>
      <c r="M1354" s="81"/>
      <c r="N1354" s="83"/>
      <c r="O1354" s="40"/>
      <c r="P1354" s="106" t="str">
        <f>IF(AND($R1354="x1",$K1354=Basisblatt!$A$85),IF(OR($L1354=Basisblatt!$A$38,AND('Modernisierung 3.2.4'!$M1354&lt;&gt;"",'Modernisierung 3.2.4'!$M1354&lt;='Modernisierung 3.2.4'!$U1354),'Modernisierung 3.2.4'!$N1354=Basisblatt!$A1382)=TRUE,"ja","nein"),"")</f>
        <v/>
      </c>
      <c r="Q1354" s="157"/>
      <c r="R1354" s="102" t="str">
        <f t="shared" si="20"/>
        <v>x2</v>
      </c>
      <c r="S1354" s="53"/>
      <c r="T1354" s="40"/>
      <c r="U1354" s="139" t="str">
        <f>IF(AND($R1354="x1",$K1354=Basisblatt!$A$85),VLOOKUP('EMob_Segmente 3.2.5_3.2.6'!$F1354,Basisblatt!$A$2:$B$5,2,FALSE),"")</f>
        <v/>
      </c>
    </row>
    <row r="1355" spans="1:21" ht="15.75" thickBot="1" x14ac:dyDescent="0.3">
      <c r="A1355" s="121" t="str">
        <f>IF($R1355="x2","",IF($R1355="x1",IF(OR($K1355=Basisblatt!$A$84,$P1355="ja"),"ja","nein"),"N/A"))</f>
        <v/>
      </c>
      <c r="B1355" s="40"/>
      <c r="C1355" s="84"/>
      <c r="D1355" s="85"/>
      <c r="E1355" s="85"/>
      <c r="F1355" s="85"/>
      <c r="G1355" s="85"/>
      <c r="H1355" s="85"/>
      <c r="I1355" s="92"/>
      <c r="J1355" s="40"/>
      <c r="K1355" s="49" t="s">
        <v>86</v>
      </c>
      <c r="L1355" s="81"/>
      <c r="M1355" s="81"/>
      <c r="N1355" s="83"/>
      <c r="O1355" s="40"/>
      <c r="P1355" s="106" t="str">
        <f>IF(AND($R1355="x1",$K1355=Basisblatt!$A$85),IF(OR($L1355=Basisblatt!$A$38,AND('Modernisierung 3.2.4'!$M1355&lt;&gt;"",'Modernisierung 3.2.4'!$M1355&lt;='Modernisierung 3.2.4'!$U1355),'Modernisierung 3.2.4'!$N1355=Basisblatt!$A1383)=TRUE,"ja","nein"),"")</f>
        <v/>
      </c>
      <c r="Q1355" s="157"/>
      <c r="R1355" s="102" t="str">
        <f t="shared" si="20"/>
        <v>x2</v>
      </c>
      <c r="S1355" s="53"/>
      <c r="T1355" s="40"/>
      <c r="U1355" s="139" t="str">
        <f>IF(AND($R1355="x1",$K1355=Basisblatt!$A$85),VLOOKUP('EMob_Segmente 3.2.5_3.2.6'!$F1355,Basisblatt!$A$2:$B$5,2,FALSE),"")</f>
        <v/>
      </c>
    </row>
    <row r="1356" spans="1:21" ht="15.75" thickBot="1" x14ac:dyDescent="0.3">
      <c r="A1356" s="121" t="str">
        <f>IF($R1356="x2","",IF($R1356="x1",IF(OR($K1356=Basisblatt!$A$84,$P1356="ja"),"ja","nein"),"N/A"))</f>
        <v/>
      </c>
      <c r="B1356" s="40"/>
      <c r="C1356" s="84"/>
      <c r="D1356" s="85"/>
      <c r="E1356" s="85"/>
      <c r="F1356" s="85"/>
      <c r="G1356" s="85"/>
      <c r="H1356" s="85"/>
      <c r="I1356" s="92"/>
      <c r="J1356" s="40"/>
      <c r="K1356" s="49" t="s">
        <v>86</v>
      </c>
      <c r="L1356" s="81"/>
      <c r="M1356" s="81"/>
      <c r="N1356" s="83"/>
      <c r="O1356" s="40"/>
      <c r="P1356" s="106" t="str">
        <f>IF(AND($R1356="x1",$K1356=Basisblatt!$A$85),IF(OR($L1356=Basisblatt!$A$38,AND('Modernisierung 3.2.4'!$M1356&lt;&gt;"",'Modernisierung 3.2.4'!$M1356&lt;='Modernisierung 3.2.4'!$U1356),'Modernisierung 3.2.4'!$N1356=Basisblatt!$A1384)=TRUE,"ja","nein"),"")</f>
        <v/>
      </c>
      <c r="Q1356" s="157"/>
      <c r="R1356" s="102" t="str">
        <f t="shared" si="20"/>
        <v>x2</v>
      </c>
      <c r="S1356" s="53"/>
      <c r="T1356" s="40"/>
      <c r="U1356" s="139" t="str">
        <f>IF(AND($R1356="x1",$K1356=Basisblatt!$A$85),VLOOKUP('EMob_Segmente 3.2.5_3.2.6'!$F1356,Basisblatt!$A$2:$B$5,2,FALSE),"")</f>
        <v/>
      </c>
    </row>
    <row r="1357" spans="1:21" ht="15.75" thickBot="1" x14ac:dyDescent="0.3">
      <c r="A1357" s="121" t="str">
        <f>IF($R1357="x2","",IF($R1357="x1",IF(OR($K1357=Basisblatt!$A$84,$P1357="ja"),"ja","nein"),"N/A"))</f>
        <v/>
      </c>
      <c r="B1357" s="40"/>
      <c r="C1357" s="84"/>
      <c r="D1357" s="85"/>
      <c r="E1357" s="85"/>
      <c r="F1357" s="85"/>
      <c r="G1357" s="85"/>
      <c r="H1357" s="85"/>
      <c r="I1357" s="92"/>
      <c r="J1357" s="40"/>
      <c r="K1357" s="49" t="s">
        <v>86</v>
      </c>
      <c r="L1357" s="81"/>
      <c r="M1357" s="81"/>
      <c r="N1357" s="83"/>
      <c r="O1357" s="40"/>
      <c r="P1357" s="106" t="str">
        <f>IF(AND($R1357="x1",$K1357=Basisblatt!$A$85),IF(OR($L1357=Basisblatt!$A$38,AND('Modernisierung 3.2.4'!$M1357&lt;&gt;"",'Modernisierung 3.2.4'!$M1357&lt;='Modernisierung 3.2.4'!$U1357),'Modernisierung 3.2.4'!$N1357=Basisblatt!$A1385)=TRUE,"ja","nein"),"")</f>
        <v/>
      </c>
      <c r="Q1357" s="157"/>
      <c r="R1357" s="102" t="str">
        <f t="shared" si="20"/>
        <v>x2</v>
      </c>
      <c r="S1357" s="53"/>
      <c r="T1357" s="40"/>
      <c r="U1357" s="139" t="str">
        <f>IF(AND($R1357="x1",$K1357=Basisblatt!$A$85),VLOOKUP('EMob_Segmente 3.2.5_3.2.6'!$F1357,Basisblatt!$A$2:$B$5,2,FALSE),"")</f>
        <v/>
      </c>
    </row>
    <row r="1358" spans="1:21" ht="15.75" thickBot="1" x14ac:dyDescent="0.3">
      <c r="A1358" s="121" t="str">
        <f>IF($R1358="x2","",IF($R1358="x1",IF(OR($K1358=Basisblatt!$A$84,$P1358="ja"),"ja","nein"),"N/A"))</f>
        <v/>
      </c>
      <c r="B1358" s="40"/>
      <c r="C1358" s="84"/>
      <c r="D1358" s="85"/>
      <c r="E1358" s="85"/>
      <c r="F1358" s="85"/>
      <c r="G1358" s="85"/>
      <c r="H1358" s="85"/>
      <c r="I1358" s="92"/>
      <c r="J1358" s="40"/>
      <c r="K1358" s="49" t="s">
        <v>86</v>
      </c>
      <c r="L1358" s="81"/>
      <c r="M1358" s="81"/>
      <c r="N1358" s="83"/>
      <c r="O1358" s="40"/>
      <c r="P1358" s="106" t="str">
        <f>IF(AND($R1358="x1",$K1358=Basisblatt!$A$85),IF(OR($L1358=Basisblatt!$A$38,AND('Modernisierung 3.2.4'!$M1358&lt;&gt;"",'Modernisierung 3.2.4'!$M1358&lt;='Modernisierung 3.2.4'!$U1358),'Modernisierung 3.2.4'!$N1358=Basisblatt!$A1386)=TRUE,"ja","nein"),"")</f>
        <v/>
      </c>
      <c r="Q1358" s="157"/>
      <c r="R1358" s="102" t="str">
        <f t="shared" si="20"/>
        <v>x2</v>
      </c>
      <c r="S1358" s="53"/>
      <c r="T1358" s="40"/>
      <c r="U1358" s="139" t="str">
        <f>IF(AND($R1358="x1",$K1358=Basisblatt!$A$85),VLOOKUP('EMob_Segmente 3.2.5_3.2.6'!$F1358,Basisblatt!$A$2:$B$5,2,FALSE),"")</f>
        <v/>
      </c>
    </row>
    <row r="1359" spans="1:21" ht="15.75" thickBot="1" x14ac:dyDescent="0.3">
      <c r="A1359" s="121" t="str">
        <f>IF($R1359="x2","",IF($R1359="x1",IF(OR($K1359=Basisblatt!$A$84,$P1359="ja"),"ja","nein"),"N/A"))</f>
        <v/>
      </c>
      <c r="B1359" s="40"/>
      <c r="C1359" s="84"/>
      <c r="D1359" s="85"/>
      <c r="E1359" s="85"/>
      <c r="F1359" s="85"/>
      <c r="G1359" s="85"/>
      <c r="H1359" s="85"/>
      <c r="I1359" s="92"/>
      <c r="J1359" s="40"/>
      <c r="K1359" s="49" t="s">
        <v>86</v>
      </c>
      <c r="L1359" s="81"/>
      <c r="M1359" s="81"/>
      <c r="N1359" s="83"/>
      <c r="O1359" s="40"/>
      <c r="P1359" s="106" t="str">
        <f>IF(AND($R1359="x1",$K1359=Basisblatt!$A$85),IF(OR($L1359=Basisblatt!$A$38,AND('Modernisierung 3.2.4'!$M1359&lt;&gt;"",'Modernisierung 3.2.4'!$M1359&lt;='Modernisierung 3.2.4'!$U1359),'Modernisierung 3.2.4'!$N1359=Basisblatt!$A1387)=TRUE,"ja","nein"),"")</f>
        <v/>
      </c>
      <c r="Q1359" s="157"/>
      <c r="R1359" s="102" t="str">
        <f t="shared" si="20"/>
        <v>x2</v>
      </c>
      <c r="S1359" s="53"/>
      <c r="T1359" s="40"/>
      <c r="U1359" s="139" t="str">
        <f>IF(AND($R1359="x1",$K1359=Basisblatt!$A$85),VLOOKUP('EMob_Segmente 3.2.5_3.2.6'!$F1359,Basisblatt!$A$2:$B$5,2,FALSE),"")</f>
        <v/>
      </c>
    </row>
    <row r="1360" spans="1:21" ht="15.75" thickBot="1" x14ac:dyDescent="0.3">
      <c r="A1360" s="121" t="str">
        <f>IF($R1360="x2","",IF($R1360="x1",IF(OR($K1360=Basisblatt!$A$84,$P1360="ja"),"ja","nein"),"N/A"))</f>
        <v/>
      </c>
      <c r="B1360" s="40"/>
      <c r="C1360" s="84"/>
      <c r="D1360" s="85"/>
      <c r="E1360" s="85"/>
      <c r="F1360" s="85"/>
      <c r="G1360" s="85"/>
      <c r="H1360" s="85"/>
      <c r="I1360" s="92"/>
      <c r="J1360" s="40"/>
      <c r="K1360" s="49" t="s">
        <v>86</v>
      </c>
      <c r="L1360" s="81"/>
      <c r="M1360" s="81"/>
      <c r="N1360" s="83"/>
      <c r="O1360" s="40"/>
      <c r="P1360" s="106" t="str">
        <f>IF(AND($R1360="x1",$K1360=Basisblatt!$A$85),IF(OR($L1360=Basisblatt!$A$38,AND('Modernisierung 3.2.4'!$M1360&lt;&gt;"",'Modernisierung 3.2.4'!$M1360&lt;='Modernisierung 3.2.4'!$U1360),'Modernisierung 3.2.4'!$N1360=Basisblatt!$A1388)=TRUE,"ja","nein"),"")</f>
        <v/>
      </c>
      <c r="Q1360" s="157"/>
      <c r="R1360" s="102" t="str">
        <f t="shared" si="20"/>
        <v>x2</v>
      </c>
      <c r="S1360" s="53"/>
      <c r="T1360" s="40"/>
      <c r="U1360" s="139" t="str">
        <f>IF(AND($R1360="x1",$K1360=Basisblatt!$A$85),VLOOKUP('EMob_Segmente 3.2.5_3.2.6'!$F1360,Basisblatt!$A$2:$B$5,2,FALSE),"")</f>
        <v/>
      </c>
    </row>
    <row r="1361" spans="1:21" ht="15.75" thickBot="1" x14ac:dyDescent="0.3">
      <c r="A1361" s="121" t="str">
        <f>IF($R1361="x2","",IF($R1361="x1",IF(OR($K1361=Basisblatt!$A$84,$P1361="ja"),"ja","nein"),"N/A"))</f>
        <v/>
      </c>
      <c r="B1361" s="40"/>
      <c r="C1361" s="84"/>
      <c r="D1361" s="85"/>
      <c r="E1361" s="85"/>
      <c r="F1361" s="85"/>
      <c r="G1361" s="85"/>
      <c r="H1361" s="85"/>
      <c r="I1361" s="92"/>
      <c r="J1361" s="40"/>
      <c r="K1361" s="49" t="s">
        <v>86</v>
      </c>
      <c r="L1361" s="81"/>
      <c r="M1361" s="81"/>
      <c r="N1361" s="83"/>
      <c r="O1361" s="40"/>
      <c r="P1361" s="106" t="str">
        <f>IF(AND($R1361="x1",$K1361=Basisblatt!$A$85),IF(OR($L1361=Basisblatt!$A$38,AND('Modernisierung 3.2.4'!$M1361&lt;&gt;"",'Modernisierung 3.2.4'!$M1361&lt;='Modernisierung 3.2.4'!$U1361),'Modernisierung 3.2.4'!$N1361=Basisblatt!$A1389)=TRUE,"ja","nein"),"")</f>
        <v/>
      </c>
      <c r="Q1361" s="157"/>
      <c r="R1361" s="102" t="str">
        <f t="shared" ref="R1361:R1424" si="21">IF(COUNTA($C1361:$I1361)=7,"x1",IF(COUNTA($C1361:$I1361)=0,"x2","o"))</f>
        <v>x2</v>
      </c>
      <c r="S1361" s="53"/>
      <c r="T1361" s="40"/>
      <c r="U1361" s="139" t="str">
        <f>IF(AND($R1361="x1",$K1361=Basisblatt!$A$85),VLOOKUP('EMob_Segmente 3.2.5_3.2.6'!$F1361,Basisblatt!$A$2:$B$5,2,FALSE),"")</f>
        <v/>
      </c>
    </row>
    <row r="1362" spans="1:21" ht="15.75" thickBot="1" x14ac:dyDescent="0.3">
      <c r="A1362" s="121" t="str">
        <f>IF($R1362="x2","",IF($R1362="x1",IF(OR($K1362=Basisblatt!$A$84,$P1362="ja"),"ja","nein"),"N/A"))</f>
        <v/>
      </c>
      <c r="B1362" s="40"/>
      <c r="C1362" s="84"/>
      <c r="D1362" s="85"/>
      <c r="E1362" s="85"/>
      <c r="F1362" s="85"/>
      <c r="G1362" s="85"/>
      <c r="H1362" s="85"/>
      <c r="I1362" s="92"/>
      <c r="J1362" s="40"/>
      <c r="K1362" s="49" t="s">
        <v>86</v>
      </c>
      <c r="L1362" s="81"/>
      <c r="M1362" s="81"/>
      <c r="N1362" s="83"/>
      <c r="O1362" s="40"/>
      <c r="P1362" s="106" t="str">
        <f>IF(AND($R1362="x1",$K1362=Basisblatt!$A$85),IF(OR($L1362=Basisblatt!$A$38,AND('Modernisierung 3.2.4'!$M1362&lt;&gt;"",'Modernisierung 3.2.4'!$M1362&lt;='Modernisierung 3.2.4'!$U1362),'Modernisierung 3.2.4'!$N1362=Basisblatt!$A1390)=TRUE,"ja","nein"),"")</f>
        <v/>
      </c>
      <c r="Q1362" s="157"/>
      <c r="R1362" s="102" t="str">
        <f t="shared" si="21"/>
        <v>x2</v>
      </c>
      <c r="S1362" s="53"/>
      <c r="T1362" s="40"/>
      <c r="U1362" s="139" t="str">
        <f>IF(AND($R1362="x1",$K1362=Basisblatt!$A$85),VLOOKUP('EMob_Segmente 3.2.5_3.2.6'!$F1362,Basisblatt!$A$2:$B$5,2,FALSE),"")</f>
        <v/>
      </c>
    </row>
    <row r="1363" spans="1:21" ht="15.75" thickBot="1" x14ac:dyDescent="0.3">
      <c r="A1363" s="121" t="str">
        <f>IF($R1363="x2","",IF($R1363="x1",IF(OR($K1363=Basisblatt!$A$84,$P1363="ja"),"ja","nein"),"N/A"))</f>
        <v/>
      </c>
      <c r="B1363" s="40"/>
      <c r="C1363" s="84"/>
      <c r="D1363" s="85"/>
      <c r="E1363" s="85"/>
      <c r="F1363" s="85"/>
      <c r="G1363" s="85"/>
      <c r="H1363" s="85"/>
      <c r="I1363" s="92"/>
      <c r="J1363" s="40"/>
      <c r="K1363" s="49" t="s">
        <v>86</v>
      </c>
      <c r="L1363" s="81"/>
      <c r="M1363" s="81"/>
      <c r="N1363" s="83"/>
      <c r="O1363" s="40"/>
      <c r="P1363" s="106" t="str">
        <f>IF(AND($R1363="x1",$K1363=Basisblatt!$A$85),IF(OR($L1363=Basisblatt!$A$38,AND('Modernisierung 3.2.4'!$M1363&lt;&gt;"",'Modernisierung 3.2.4'!$M1363&lt;='Modernisierung 3.2.4'!$U1363),'Modernisierung 3.2.4'!$N1363=Basisblatt!$A1391)=TRUE,"ja","nein"),"")</f>
        <v/>
      </c>
      <c r="Q1363" s="157"/>
      <c r="R1363" s="102" t="str">
        <f t="shared" si="21"/>
        <v>x2</v>
      </c>
      <c r="S1363" s="53"/>
      <c r="T1363" s="40"/>
      <c r="U1363" s="139" t="str">
        <f>IF(AND($R1363="x1",$K1363=Basisblatt!$A$85),VLOOKUP('EMob_Segmente 3.2.5_3.2.6'!$F1363,Basisblatt!$A$2:$B$5,2,FALSE),"")</f>
        <v/>
      </c>
    </row>
    <row r="1364" spans="1:21" ht="15.75" thickBot="1" x14ac:dyDescent="0.3">
      <c r="A1364" s="121" t="str">
        <f>IF($R1364="x2","",IF($R1364="x1",IF(OR($K1364=Basisblatt!$A$84,$P1364="ja"),"ja","nein"),"N/A"))</f>
        <v/>
      </c>
      <c r="B1364" s="40"/>
      <c r="C1364" s="84"/>
      <c r="D1364" s="85"/>
      <c r="E1364" s="85"/>
      <c r="F1364" s="85"/>
      <c r="G1364" s="85"/>
      <c r="H1364" s="85"/>
      <c r="I1364" s="92"/>
      <c r="J1364" s="40"/>
      <c r="K1364" s="49" t="s">
        <v>86</v>
      </c>
      <c r="L1364" s="81"/>
      <c r="M1364" s="81"/>
      <c r="N1364" s="83"/>
      <c r="O1364" s="40"/>
      <c r="P1364" s="106" t="str">
        <f>IF(AND($R1364="x1",$K1364=Basisblatt!$A$85),IF(OR($L1364=Basisblatt!$A$38,AND('Modernisierung 3.2.4'!$M1364&lt;&gt;"",'Modernisierung 3.2.4'!$M1364&lt;='Modernisierung 3.2.4'!$U1364),'Modernisierung 3.2.4'!$N1364=Basisblatt!$A1392)=TRUE,"ja","nein"),"")</f>
        <v/>
      </c>
      <c r="Q1364" s="157"/>
      <c r="R1364" s="102" t="str">
        <f t="shared" si="21"/>
        <v>x2</v>
      </c>
      <c r="S1364" s="53"/>
      <c r="T1364" s="40"/>
      <c r="U1364" s="139" t="str">
        <f>IF(AND($R1364="x1",$K1364=Basisblatt!$A$85),VLOOKUP('EMob_Segmente 3.2.5_3.2.6'!$F1364,Basisblatt!$A$2:$B$5,2,FALSE),"")</f>
        <v/>
      </c>
    </row>
    <row r="1365" spans="1:21" ht="15.75" thickBot="1" x14ac:dyDescent="0.3">
      <c r="A1365" s="121" t="str">
        <f>IF($R1365="x2","",IF($R1365="x1",IF(OR($K1365=Basisblatt!$A$84,$P1365="ja"),"ja","nein"),"N/A"))</f>
        <v/>
      </c>
      <c r="B1365" s="40"/>
      <c r="C1365" s="84"/>
      <c r="D1365" s="85"/>
      <c r="E1365" s="85"/>
      <c r="F1365" s="85"/>
      <c r="G1365" s="85"/>
      <c r="H1365" s="85"/>
      <c r="I1365" s="92"/>
      <c r="J1365" s="40"/>
      <c r="K1365" s="49" t="s">
        <v>86</v>
      </c>
      <c r="L1365" s="81"/>
      <c r="M1365" s="81"/>
      <c r="N1365" s="83"/>
      <c r="O1365" s="40"/>
      <c r="P1365" s="106" t="str">
        <f>IF(AND($R1365="x1",$K1365=Basisblatt!$A$85),IF(OR($L1365=Basisblatt!$A$38,AND('Modernisierung 3.2.4'!$M1365&lt;&gt;"",'Modernisierung 3.2.4'!$M1365&lt;='Modernisierung 3.2.4'!$U1365),'Modernisierung 3.2.4'!$N1365=Basisblatt!$A1393)=TRUE,"ja","nein"),"")</f>
        <v/>
      </c>
      <c r="Q1365" s="157"/>
      <c r="R1365" s="102" t="str">
        <f t="shared" si="21"/>
        <v>x2</v>
      </c>
      <c r="S1365" s="53"/>
      <c r="T1365" s="40"/>
      <c r="U1365" s="139" t="str">
        <f>IF(AND($R1365="x1",$K1365=Basisblatt!$A$85),VLOOKUP('EMob_Segmente 3.2.5_3.2.6'!$F1365,Basisblatt!$A$2:$B$5,2,FALSE),"")</f>
        <v/>
      </c>
    </row>
    <row r="1366" spans="1:21" ht="15.75" thickBot="1" x14ac:dyDescent="0.3">
      <c r="A1366" s="121" t="str">
        <f>IF($R1366="x2","",IF($R1366="x1",IF(OR($K1366=Basisblatt!$A$84,$P1366="ja"),"ja","nein"),"N/A"))</f>
        <v/>
      </c>
      <c r="B1366" s="40"/>
      <c r="C1366" s="84"/>
      <c r="D1366" s="85"/>
      <c r="E1366" s="85"/>
      <c r="F1366" s="85"/>
      <c r="G1366" s="85"/>
      <c r="H1366" s="85"/>
      <c r="I1366" s="92"/>
      <c r="J1366" s="40"/>
      <c r="K1366" s="49" t="s">
        <v>86</v>
      </c>
      <c r="L1366" s="81"/>
      <c r="M1366" s="81"/>
      <c r="N1366" s="83"/>
      <c r="O1366" s="40"/>
      <c r="P1366" s="106" t="str">
        <f>IF(AND($R1366="x1",$K1366=Basisblatt!$A$85),IF(OR($L1366=Basisblatt!$A$38,AND('Modernisierung 3.2.4'!$M1366&lt;&gt;"",'Modernisierung 3.2.4'!$M1366&lt;='Modernisierung 3.2.4'!$U1366),'Modernisierung 3.2.4'!$N1366=Basisblatt!$A1394)=TRUE,"ja","nein"),"")</f>
        <v/>
      </c>
      <c r="Q1366" s="157"/>
      <c r="R1366" s="102" t="str">
        <f t="shared" si="21"/>
        <v>x2</v>
      </c>
      <c r="S1366" s="53"/>
      <c r="T1366" s="40"/>
      <c r="U1366" s="139" t="str">
        <f>IF(AND($R1366="x1",$K1366=Basisblatt!$A$85),VLOOKUP('EMob_Segmente 3.2.5_3.2.6'!$F1366,Basisblatt!$A$2:$B$5,2,FALSE),"")</f>
        <v/>
      </c>
    </row>
    <row r="1367" spans="1:21" ht="15.75" thickBot="1" x14ac:dyDescent="0.3">
      <c r="A1367" s="121" t="str">
        <f>IF($R1367="x2","",IF($R1367="x1",IF(OR($K1367=Basisblatt!$A$84,$P1367="ja"),"ja","nein"),"N/A"))</f>
        <v/>
      </c>
      <c r="B1367" s="40"/>
      <c r="C1367" s="84"/>
      <c r="D1367" s="85"/>
      <c r="E1367" s="85"/>
      <c r="F1367" s="85"/>
      <c r="G1367" s="85"/>
      <c r="H1367" s="85"/>
      <c r="I1367" s="92"/>
      <c r="J1367" s="40"/>
      <c r="K1367" s="49" t="s">
        <v>86</v>
      </c>
      <c r="L1367" s="81"/>
      <c r="M1367" s="81"/>
      <c r="N1367" s="83"/>
      <c r="O1367" s="40"/>
      <c r="P1367" s="106" t="str">
        <f>IF(AND($R1367="x1",$K1367=Basisblatt!$A$85),IF(OR($L1367=Basisblatt!$A$38,AND('Modernisierung 3.2.4'!$M1367&lt;&gt;"",'Modernisierung 3.2.4'!$M1367&lt;='Modernisierung 3.2.4'!$U1367),'Modernisierung 3.2.4'!$N1367=Basisblatt!$A1395)=TRUE,"ja","nein"),"")</f>
        <v/>
      </c>
      <c r="Q1367" s="157"/>
      <c r="R1367" s="102" t="str">
        <f t="shared" si="21"/>
        <v>x2</v>
      </c>
      <c r="S1367" s="53"/>
      <c r="T1367" s="40"/>
      <c r="U1367" s="139" t="str">
        <f>IF(AND($R1367="x1",$K1367=Basisblatt!$A$85),VLOOKUP('EMob_Segmente 3.2.5_3.2.6'!$F1367,Basisblatt!$A$2:$B$5,2,FALSE),"")</f>
        <v/>
      </c>
    </row>
    <row r="1368" spans="1:21" ht="15.75" thickBot="1" x14ac:dyDescent="0.3">
      <c r="A1368" s="121" t="str">
        <f>IF($R1368="x2","",IF($R1368="x1",IF(OR($K1368=Basisblatt!$A$84,$P1368="ja"),"ja","nein"),"N/A"))</f>
        <v/>
      </c>
      <c r="B1368" s="40"/>
      <c r="C1368" s="84"/>
      <c r="D1368" s="85"/>
      <c r="E1368" s="85"/>
      <c r="F1368" s="85"/>
      <c r="G1368" s="85"/>
      <c r="H1368" s="85"/>
      <c r="I1368" s="92"/>
      <c r="J1368" s="40"/>
      <c r="K1368" s="49" t="s">
        <v>86</v>
      </c>
      <c r="L1368" s="81"/>
      <c r="M1368" s="81"/>
      <c r="N1368" s="83"/>
      <c r="O1368" s="40"/>
      <c r="P1368" s="106" t="str">
        <f>IF(AND($R1368="x1",$K1368=Basisblatt!$A$85),IF(OR($L1368=Basisblatt!$A$38,AND('Modernisierung 3.2.4'!$M1368&lt;&gt;"",'Modernisierung 3.2.4'!$M1368&lt;='Modernisierung 3.2.4'!$U1368),'Modernisierung 3.2.4'!$N1368=Basisblatt!$A1396)=TRUE,"ja","nein"),"")</f>
        <v/>
      </c>
      <c r="Q1368" s="157"/>
      <c r="R1368" s="102" t="str">
        <f t="shared" si="21"/>
        <v>x2</v>
      </c>
      <c r="S1368" s="53"/>
      <c r="T1368" s="40"/>
      <c r="U1368" s="139" t="str">
        <f>IF(AND($R1368="x1",$K1368=Basisblatt!$A$85),VLOOKUP('EMob_Segmente 3.2.5_3.2.6'!$F1368,Basisblatt!$A$2:$B$5,2,FALSE),"")</f>
        <v/>
      </c>
    </row>
    <row r="1369" spans="1:21" ht="15.75" thickBot="1" x14ac:dyDescent="0.3">
      <c r="A1369" s="121" t="str">
        <f>IF($R1369="x2","",IF($R1369="x1",IF(OR($K1369=Basisblatt!$A$84,$P1369="ja"),"ja","nein"),"N/A"))</f>
        <v/>
      </c>
      <c r="B1369" s="40"/>
      <c r="C1369" s="84"/>
      <c r="D1369" s="85"/>
      <c r="E1369" s="85"/>
      <c r="F1369" s="85"/>
      <c r="G1369" s="85"/>
      <c r="H1369" s="85"/>
      <c r="I1369" s="92"/>
      <c r="J1369" s="40"/>
      <c r="K1369" s="49" t="s">
        <v>86</v>
      </c>
      <c r="L1369" s="81"/>
      <c r="M1369" s="81"/>
      <c r="N1369" s="83"/>
      <c r="O1369" s="40"/>
      <c r="P1369" s="106" t="str">
        <f>IF(AND($R1369="x1",$K1369=Basisblatt!$A$85),IF(OR($L1369=Basisblatt!$A$38,AND('Modernisierung 3.2.4'!$M1369&lt;&gt;"",'Modernisierung 3.2.4'!$M1369&lt;='Modernisierung 3.2.4'!$U1369),'Modernisierung 3.2.4'!$N1369=Basisblatt!$A1397)=TRUE,"ja","nein"),"")</f>
        <v/>
      </c>
      <c r="Q1369" s="157"/>
      <c r="R1369" s="102" t="str">
        <f t="shared" si="21"/>
        <v>x2</v>
      </c>
      <c r="S1369" s="53"/>
      <c r="T1369" s="40"/>
      <c r="U1369" s="139" t="str">
        <f>IF(AND($R1369="x1",$K1369=Basisblatt!$A$85),VLOOKUP('EMob_Segmente 3.2.5_3.2.6'!$F1369,Basisblatt!$A$2:$B$5,2,FALSE),"")</f>
        <v/>
      </c>
    </row>
    <row r="1370" spans="1:21" ht="15.75" thickBot="1" x14ac:dyDescent="0.3">
      <c r="A1370" s="121" t="str">
        <f>IF($R1370="x2","",IF($R1370="x1",IF(OR($K1370=Basisblatt!$A$84,$P1370="ja"),"ja","nein"),"N/A"))</f>
        <v/>
      </c>
      <c r="B1370" s="40"/>
      <c r="C1370" s="84"/>
      <c r="D1370" s="85"/>
      <c r="E1370" s="85"/>
      <c r="F1370" s="85"/>
      <c r="G1370" s="85"/>
      <c r="H1370" s="85"/>
      <c r="I1370" s="92"/>
      <c r="J1370" s="40"/>
      <c r="K1370" s="49" t="s">
        <v>86</v>
      </c>
      <c r="L1370" s="81"/>
      <c r="M1370" s="81"/>
      <c r="N1370" s="83"/>
      <c r="O1370" s="40"/>
      <c r="P1370" s="106" t="str">
        <f>IF(AND($R1370="x1",$K1370=Basisblatt!$A$85),IF(OR($L1370=Basisblatt!$A$38,AND('Modernisierung 3.2.4'!$M1370&lt;&gt;"",'Modernisierung 3.2.4'!$M1370&lt;='Modernisierung 3.2.4'!$U1370),'Modernisierung 3.2.4'!$N1370=Basisblatt!$A1398)=TRUE,"ja","nein"),"")</f>
        <v/>
      </c>
      <c r="Q1370" s="157"/>
      <c r="R1370" s="102" t="str">
        <f t="shared" si="21"/>
        <v>x2</v>
      </c>
      <c r="S1370" s="53"/>
      <c r="T1370" s="40"/>
      <c r="U1370" s="139" t="str">
        <f>IF(AND($R1370="x1",$K1370=Basisblatt!$A$85),VLOOKUP('EMob_Segmente 3.2.5_3.2.6'!$F1370,Basisblatt!$A$2:$B$5,2,FALSE),"")</f>
        <v/>
      </c>
    </row>
    <row r="1371" spans="1:21" ht="15.75" thickBot="1" x14ac:dyDescent="0.3">
      <c r="A1371" s="121" t="str">
        <f>IF($R1371="x2","",IF($R1371="x1",IF(OR($K1371=Basisblatt!$A$84,$P1371="ja"),"ja","nein"),"N/A"))</f>
        <v/>
      </c>
      <c r="B1371" s="40"/>
      <c r="C1371" s="84"/>
      <c r="D1371" s="85"/>
      <c r="E1371" s="85"/>
      <c r="F1371" s="85"/>
      <c r="G1371" s="85"/>
      <c r="H1371" s="85"/>
      <c r="I1371" s="92"/>
      <c r="J1371" s="40"/>
      <c r="K1371" s="49" t="s">
        <v>86</v>
      </c>
      <c r="L1371" s="81"/>
      <c r="M1371" s="81"/>
      <c r="N1371" s="83"/>
      <c r="O1371" s="40"/>
      <c r="P1371" s="106" t="str">
        <f>IF(AND($R1371="x1",$K1371=Basisblatt!$A$85),IF(OR($L1371=Basisblatt!$A$38,AND('Modernisierung 3.2.4'!$M1371&lt;&gt;"",'Modernisierung 3.2.4'!$M1371&lt;='Modernisierung 3.2.4'!$U1371),'Modernisierung 3.2.4'!$N1371=Basisblatt!$A1399)=TRUE,"ja","nein"),"")</f>
        <v/>
      </c>
      <c r="Q1371" s="157"/>
      <c r="R1371" s="102" t="str">
        <f t="shared" si="21"/>
        <v>x2</v>
      </c>
      <c r="S1371" s="53"/>
      <c r="T1371" s="40"/>
      <c r="U1371" s="139" t="str">
        <f>IF(AND($R1371="x1",$K1371=Basisblatt!$A$85),VLOOKUP('EMob_Segmente 3.2.5_3.2.6'!$F1371,Basisblatt!$A$2:$B$5,2,FALSE),"")</f>
        <v/>
      </c>
    </row>
    <row r="1372" spans="1:21" ht="15.75" thickBot="1" x14ac:dyDescent="0.3">
      <c r="A1372" s="121" t="str">
        <f>IF($R1372="x2","",IF($R1372="x1",IF(OR($K1372=Basisblatt!$A$84,$P1372="ja"),"ja","nein"),"N/A"))</f>
        <v/>
      </c>
      <c r="B1372" s="40"/>
      <c r="C1372" s="84"/>
      <c r="D1372" s="85"/>
      <c r="E1372" s="85"/>
      <c r="F1372" s="85"/>
      <c r="G1372" s="85"/>
      <c r="H1372" s="85"/>
      <c r="I1372" s="92"/>
      <c r="J1372" s="40"/>
      <c r="K1372" s="49" t="s">
        <v>86</v>
      </c>
      <c r="L1372" s="81"/>
      <c r="M1372" s="81"/>
      <c r="N1372" s="83"/>
      <c r="O1372" s="40"/>
      <c r="P1372" s="106" t="str">
        <f>IF(AND($R1372="x1",$K1372=Basisblatt!$A$85),IF(OR($L1372=Basisblatt!$A$38,AND('Modernisierung 3.2.4'!$M1372&lt;&gt;"",'Modernisierung 3.2.4'!$M1372&lt;='Modernisierung 3.2.4'!$U1372),'Modernisierung 3.2.4'!$N1372=Basisblatt!$A1400)=TRUE,"ja","nein"),"")</f>
        <v/>
      </c>
      <c r="Q1372" s="157"/>
      <c r="R1372" s="102" t="str">
        <f t="shared" si="21"/>
        <v>x2</v>
      </c>
      <c r="S1372" s="53"/>
      <c r="T1372" s="40"/>
      <c r="U1372" s="139" t="str">
        <f>IF(AND($R1372="x1",$K1372=Basisblatt!$A$85),VLOOKUP('EMob_Segmente 3.2.5_3.2.6'!$F1372,Basisblatt!$A$2:$B$5,2,FALSE),"")</f>
        <v/>
      </c>
    </row>
    <row r="1373" spans="1:21" ht="15.75" thickBot="1" x14ac:dyDescent="0.3">
      <c r="A1373" s="121" t="str">
        <f>IF($R1373="x2","",IF($R1373="x1",IF(OR($K1373=Basisblatt!$A$84,$P1373="ja"),"ja","nein"),"N/A"))</f>
        <v/>
      </c>
      <c r="B1373" s="40"/>
      <c r="C1373" s="84"/>
      <c r="D1373" s="85"/>
      <c r="E1373" s="85"/>
      <c r="F1373" s="85"/>
      <c r="G1373" s="85"/>
      <c r="H1373" s="85"/>
      <c r="I1373" s="92"/>
      <c r="J1373" s="40"/>
      <c r="K1373" s="49" t="s">
        <v>86</v>
      </c>
      <c r="L1373" s="81"/>
      <c r="M1373" s="81"/>
      <c r="N1373" s="83"/>
      <c r="O1373" s="40"/>
      <c r="P1373" s="106" t="str">
        <f>IF(AND($R1373="x1",$K1373=Basisblatt!$A$85),IF(OR($L1373=Basisblatt!$A$38,AND('Modernisierung 3.2.4'!$M1373&lt;&gt;"",'Modernisierung 3.2.4'!$M1373&lt;='Modernisierung 3.2.4'!$U1373),'Modernisierung 3.2.4'!$N1373=Basisblatt!$A1401)=TRUE,"ja","nein"),"")</f>
        <v/>
      </c>
      <c r="Q1373" s="157"/>
      <c r="R1373" s="102" t="str">
        <f t="shared" si="21"/>
        <v>x2</v>
      </c>
      <c r="S1373" s="53"/>
      <c r="T1373" s="40"/>
      <c r="U1373" s="139" t="str">
        <f>IF(AND($R1373="x1",$K1373=Basisblatt!$A$85),VLOOKUP('EMob_Segmente 3.2.5_3.2.6'!$F1373,Basisblatt!$A$2:$B$5,2,FALSE),"")</f>
        <v/>
      </c>
    </row>
    <row r="1374" spans="1:21" ht="15.75" thickBot="1" x14ac:dyDescent="0.3">
      <c r="A1374" s="121" t="str">
        <f>IF($R1374="x2","",IF($R1374="x1",IF(OR($K1374=Basisblatt!$A$84,$P1374="ja"),"ja","nein"),"N/A"))</f>
        <v/>
      </c>
      <c r="B1374" s="40"/>
      <c r="C1374" s="84"/>
      <c r="D1374" s="85"/>
      <c r="E1374" s="85"/>
      <c r="F1374" s="85"/>
      <c r="G1374" s="85"/>
      <c r="H1374" s="85"/>
      <c r="I1374" s="92"/>
      <c r="J1374" s="40"/>
      <c r="K1374" s="49" t="s">
        <v>86</v>
      </c>
      <c r="L1374" s="81"/>
      <c r="M1374" s="81"/>
      <c r="N1374" s="83"/>
      <c r="O1374" s="40"/>
      <c r="P1374" s="106" t="str">
        <f>IF(AND($R1374="x1",$K1374=Basisblatt!$A$85),IF(OR($L1374=Basisblatt!$A$38,AND('Modernisierung 3.2.4'!$M1374&lt;&gt;"",'Modernisierung 3.2.4'!$M1374&lt;='Modernisierung 3.2.4'!$U1374),'Modernisierung 3.2.4'!$N1374=Basisblatt!$A1402)=TRUE,"ja","nein"),"")</f>
        <v/>
      </c>
      <c r="Q1374" s="157"/>
      <c r="R1374" s="102" t="str">
        <f t="shared" si="21"/>
        <v>x2</v>
      </c>
      <c r="S1374" s="53"/>
      <c r="T1374" s="40"/>
      <c r="U1374" s="139" t="str">
        <f>IF(AND($R1374="x1",$K1374=Basisblatt!$A$85),VLOOKUP('EMob_Segmente 3.2.5_3.2.6'!$F1374,Basisblatt!$A$2:$B$5,2,FALSE),"")</f>
        <v/>
      </c>
    </row>
    <row r="1375" spans="1:21" ht="15.75" thickBot="1" x14ac:dyDescent="0.3">
      <c r="A1375" s="121" t="str">
        <f>IF($R1375="x2","",IF($R1375="x1",IF(OR($K1375=Basisblatt!$A$84,$P1375="ja"),"ja","nein"),"N/A"))</f>
        <v/>
      </c>
      <c r="B1375" s="40"/>
      <c r="C1375" s="84"/>
      <c r="D1375" s="85"/>
      <c r="E1375" s="85"/>
      <c r="F1375" s="85"/>
      <c r="G1375" s="85"/>
      <c r="H1375" s="85"/>
      <c r="I1375" s="92"/>
      <c r="J1375" s="40"/>
      <c r="K1375" s="49" t="s">
        <v>86</v>
      </c>
      <c r="L1375" s="81"/>
      <c r="M1375" s="81"/>
      <c r="N1375" s="83"/>
      <c r="O1375" s="40"/>
      <c r="P1375" s="106" t="str">
        <f>IF(AND($R1375="x1",$K1375=Basisblatt!$A$85),IF(OR($L1375=Basisblatt!$A$38,AND('Modernisierung 3.2.4'!$M1375&lt;&gt;"",'Modernisierung 3.2.4'!$M1375&lt;='Modernisierung 3.2.4'!$U1375),'Modernisierung 3.2.4'!$N1375=Basisblatt!$A1403)=TRUE,"ja","nein"),"")</f>
        <v/>
      </c>
      <c r="Q1375" s="157"/>
      <c r="R1375" s="102" t="str">
        <f t="shared" si="21"/>
        <v>x2</v>
      </c>
      <c r="S1375" s="53"/>
      <c r="T1375" s="40"/>
      <c r="U1375" s="139" t="str">
        <f>IF(AND($R1375="x1",$K1375=Basisblatt!$A$85),VLOOKUP('EMob_Segmente 3.2.5_3.2.6'!$F1375,Basisblatt!$A$2:$B$5,2,FALSE),"")</f>
        <v/>
      </c>
    </row>
    <row r="1376" spans="1:21" ht="15.75" thickBot="1" x14ac:dyDescent="0.3">
      <c r="A1376" s="121" t="str">
        <f>IF($R1376="x2","",IF($R1376="x1",IF(OR($K1376=Basisblatt!$A$84,$P1376="ja"),"ja","nein"),"N/A"))</f>
        <v/>
      </c>
      <c r="B1376" s="40"/>
      <c r="C1376" s="84"/>
      <c r="D1376" s="85"/>
      <c r="E1376" s="85"/>
      <c r="F1376" s="85"/>
      <c r="G1376" s="85"/>
      <c r="H1376" s="85"/>
      <c r="I1376" s="92"/>
      <c r="J1376" s="40"/>
      <c r="K1376" s="49" t="s">
        <v>86</v>
      </c>
      <c r="L1376" s="81"/>
      <c r="M1376" s="81"/>
      <c r="N1376" s="83"/>
      <c r="O1376" s="40"/>
      <c r="P1376" s="106" t="str">
        <f>IF(AND($R1376="x1",$K1376=Basisblatt!$A$85),IF(OR($L1376=Basisblatt!$A$38,AND('Modernisierung 3.2.4'!$M1376&lt;&gt;"",'Modernisierung 3.2.4'!$M1376&lt;='Modernisierung 3.2.4'!$U1376),'Modernisierung 3.2.4'!$N1376=Basisblatt!$A1404)=TRUE,"ja","nein"),"")</f>
        <v/>
      </c>
      <c r="Q1376" s="157"/>
      <c r="R1376" s="102" t="str">
        <f t="shared" si="21"/>
        <v>x2</v>
      </c>
      <c r="S1376" s="53"/>
      <c r="T1376" s="40"/>
      <c r="U1376" s="139" t="str">
        <f>IF(AND($R1376="x1",$K1376=Basisblatt!$A$85),VLOOKUP('EMob_Segmente 3.2.5_3.2.6'!$F1376,Basisblatt!$A$2:$B$5,2,FALSE),"")</f>
        <v/>
      </c>
    </row>
    <row r="1377" spans="1:21" ht="15.75" thickBot="1" x14ac:dyDescent="0.3">
      <c r="A1377" s="121" t="str">
        <f>IF($R1377="x2","",IF($R1377="x1",IF(OR($K1377=Basisblatt!$A$84,$P1377="ja"),"ja","nein"),"N/A"))</f>
        <v/>
      </c>
      <c r="B1377" s="40"/>
      <c r="C1377" s="84"/>
      <c r="D1377" s="85"/>
      <c r="E1377" s="85"/>
      <c r="F1377" s="85"/>
      <c r="G1377" s="85"/>
      <c r="H1377" s="85"/>
      <c r="I1377" s="92"/>
      <c r="J1377" s="40"/>
      <c r="K1377" s="49" t="s">
        <v>86</v>
      </c>
      <c r="L1377" s="81"/>
      <c r="M1377" s="81"/>
      <c r="N1377" s="83"/>
      <c r="O1377" s="40"/>
      <c r="P1377" s="106" t="str">
        <f>IF(AND($R1377="x1",$K1377=Basisblatt!$A$85),IF(OR($L1377=Basisblatt!$A$38,AND('Modernisierung 3.2.4'!$M1377&lt;&gt;"",'Modernisierung 3.2.4'!$M1377&lt;='Modernisierung 3.2.4'!$U1377),'Modernisierung 3.2.4'!$N1377=Basisblatt!$A1405)=TRUE,"ja","nein"),"")</f>
        <v/>
      </c>
      <c r="Q1377" s="157"/>
      <c r="R1377" s="102" t="str">
        <f t="shared" si="21"/>
        <v>x2</v>
      </c>
      <c r="S1377" s="53"/>
      <c r="T1377" s="40"/>
      <c r="U1377" s="139" t="str">
        <f>IF(AND($R1377="x1",$K1377=Basisblatt!$A$85),VLOOKUP('EMob_Segmente 3.2.5_3.2.6'!$F1377,Basisblatt!$A$2:$B$5,2,FALSE),"")</f>
        <v/>
      </c>
    </row>
    <row r="1378" spans="1:21" ht="15.75" thickBot="1" x14ac:dyDescent="0.3">
      <c r="A1378" s="121" t="str">
        <f>IF($R1378="x2","",IF($R1378="x1",IF(OR($K1378=Basisblatt!$A$84,$P1378="ja"),"ja","nein"),"N/A"))</f>
        <v/>
      </c>
      <c r="B1378" s="40"/>
      <c r="C1378" s="84"/>
      <c r="D1378" s="85"/>
      <c r="E1378" s="85"/>
      <c r="F1378" s="85"/>
      <c r="G1378" s="85"/>
      <c r="H1378" s="85"/>
      <c r="I1378" s="92"/>
      <c r="J1378" s="40"/>
      <c r="K1378" s="49" t="s">
        <v>86</v>
      </c>
      <c r="L1378" s="81"/>
      <c r="M1378" s="81"/>
      <c r="N1378" s="83"/>
      <c r="O1378" s="40"/>
      <c r="P1378" s="106" t="str">
        <f>IF(AND($R1378="x1",$K1378=Basisblatt!$A$85),IF(OR($L1378=Basisblatt!$A$38,AND('Modernisierung 3.2.4'!$M1378&lt;&gt;"",'Modernisierung 3.2.4'!$M1378&lt;='Modernisierung 3.2.4'!$U1378),'Modernisierung 3.2.4'!$N1378=Basisblatt!$A1406)=TRUE,"ja","nein"),"")</f>
        <v/>
      </c>
      <c r="Q1378" s="157"/>
      <c r="R1378" s="102" t="str">
        <f t="shared" si="21"/>
        <v>x2</v>
      </c>
      <c r="S1378" s="53"/>
      <c r="T1378" s="40"/>
      <c r="U1378" s="139" t="str">
        <f>IF(AND($R1378="x1",$K1378=Basisblatt!$A$85),VLOOKUP('EMob_Segmente 3.2.5_3.2.6'!$F1378,Basisblatt!$A$2:$B$5,2,FALSE),"")</f>
        <v/>
      </c>
    </row>
    <row r="1379" spans="1:21" ht="15.75" thickBot="1" x14ac:dyDescent="0.3">
      <c r="A1379" s="121" t="str">
        <f>IF($R1379="x2","",IF($R1379="x1",IF(OR($K1379=Basisblatt!$A$84,$P1379="ja"),"ja","nein"),"N/A"))</f>
        <v/>
      </c>
      <c r="B1379" s="40"/>
      <c r="C1379" s="84"/>
      <c r="D1379" s="85"/>
      <c r="E1379" s="85"/>
      <c r="F1379" s="85"/>
      <c r="G1379" s="85"/>
      <c r="H1379" s="85"/>
      <c r="I1379" s="92"/>
      <c r="J1379" s="40"/>
      <c r="K1379" s="49" t="s">
        <v>86</v>
      </c>
      <c r="L1379" s="81"/>
      <c r="M1379" s="81"/>
      <c r="N1379" s="83"/>
      <c r="O1379" s="40"/>
      <c r="P1379" s="106" t="str">
        <f>IF(AND($R1379="x1",$K1379=Basisblatt!$A$85),IF(OR($L1379=Basisblatt!$A$38,AND('Modernisierung 3.2.4'!$M1379&lt;&gt;"",'Modernisierung 3.2.4'!$M1379&lt;='Modernisierung 3.2.4'!$U1379),'Modernisierung 3.2.4'!$N1379=Basisblatt!$A1407)=TRUE,"ja","nein"),"")</f>
        <v/>
      </c>
      <c r="Q1379" s="157"/>
      <c r="R1379" s="102" t="str">
        <f t="shared" si="21"/>
        <v>x2</v>
      </c>
      <c r="S1379" s="53"/>
      <c r="T1379" s="40"/>
      <c r="U1379" s="139" t="str">
        <f>IF(AND($R1379="x1",$K1379=Basisblatt!$A$85),VLOOKUP('EMob_Segmente 3.2.5_3.2.6'!$F1379,Basisblatt!$A$2:$B$5,2,FALSE),"")</f>
        <v/>
      </c>
    </row>
    <row r="1380" spans="1:21" ht="15.75" thickBot="1" x14ac:dyDescent="0.3">
      <c r="A1380" s="121" t="str">
        <f>IF($R1380="x2","",IF($R1380="x1",IF(OR($K1380=Basisblatt!$A$84,$P1380="ja"),"ja","nein"),"N/A"))</f>
        <v/>
      </c>
      <c r="B1380" s="40"/>
      <c r="C1380" s="84"/>
      <c r="D1380" s="85"/>
      <c r="E1380" s="85"/>
      <c r="F1380" s="85"/>
      <c r="G1380" s="85"/>
      <c r="H1380" s="85"/>
      <c r="I1380" s="92"/>
      <c r="J1380" s="40"/>
      <c r="K1380" s="49" t="s">
        <v>86</v>
      </c>
      <c r="L1380" s="81"/>
      <c r="M1380" s="81"/>
      <c r="N1380" s="83"/>
      <c r="O1380" s="40"/>
      <c r="P1380" s="106" t="str">
        <f>IF(AND($R1380="x1",$K1380=Basisblatt!$A$85),IF(OR($L1380=Basisblatt!$A$38,AND('Modernisierung 3.2.4'!$M1380&lt;&gt;"",'Modernisierung 3.2.4'!$M1380&lt;='Modernisierung 3.2.4'!$U1380),'Modernisierung 3.2.4'!$N1380=Basisblatt!$A1408)=TRUE,"ja","nein"),"")</f>
        <v/>
      </c>
      <c r="Q1380" s="157"/>
      <c r="R1380" s="102" t="str">
        <f t="shared" si="21"/>
        <v>x2</v>
      </c>
      <c r="S1380" s="53"/>
      <c r="T1380" s="40"/>
      <c r="U1380" s="139" t="str">
        <f>IF(AND($R1380="x1",$K1380=Basisblatt!$A$85),VLOOKUP('EMob_Segmente 3.2.5_3.2.6'!$F1380,Basisblatt!$A$2:$B$5,2,FALSE),"")</f>
        <v/>
      </c>
    </row>
    <row r="1381" spans="1:21" ht="15.75" thickBot="1" x14ac:dyDescent="0.3">
      <c r="A1381" s="121" t="str">
        <f>IF($R1381="x2","",IF($R1381="x1",IF(OR($K1381=Basisblatt!$A$84,$P1381="ja"),"ja","nein"),"N/A"))</f>
        <v/>
      </c>
      <c r="B1381" s="40"/>
      <c r="C1381" s="84"/>
      <c r="D1381" s="85"/>
      <c r="E1381" s="85"/>
      <c r="F1381" s="85"/>
      <c r="G1381" s="85"/>
      <c r="H1381" s="85"/>
      <c r="I1381" s="92"/>
      <c r="J1381" s="40"/>
      <c r="K1381" s="49" t="s">
        <v>86</v>
      </c>
      <c r="L1381" s="81"/>
      <c r="M1381" s="81"/>
      <c r="N1381" s="83"/>
      <c r="O1381" s="40"/>
      <c r="P1381" s="106" t="str">
        <f>IF(AND($R1381="x1",$K1381=Basisblatt!$A$85),IF(OR($L1381=Basisblatt!$A$38,AND('Modernisierung 3.2.4'!$M1381&lt;&gt;"",'Modernisierung 3.2.4'!$M1381&lt;='Modernisierung 3.2.4'!$U1381),'Modernisierung 3.2.4'!$N1381=Basisblatt!$A1409)=TRUE,"ja","nein"),"")</f>
        <v/>
      </c>
      <c r="Q1381" s="157"/>
      <c r="R1381" s="102" t="str">
        <f t="shared" si="21"/>
        <v>x2</v>
      </c>
      <c r="S1381" s="53"/>
      <c r="T1381" s="40"/>
      <c r="U1381" s="139" t="str">
        <f>IF(AND($R1381="x1",$K1381=Basisblatt!$A$85),VLOOKUP('EMob_Segmente 3.2.5_3.2.6'!$F1381,Basisblatt!$A$2:$B$5,2,FALSE),"")</f>
        <v/>
      </c>
    </row>
    <row r="1382" spans="1:21" ht="15.75" thickBot="1" x14ac:dyDescent="0.3">
      <c r="A1382" s="121" t="str">
        <f>IF($R1382="x2","",IF($R1382="x1",IF(OR($K1382=Basisblatt!$A$84,$P1382="ja"),"ja","nein"),"N/A"))</f>
        <v/>
      </c>
      <c r="B1382" s="40"/>
      <c r="C1382" s="84"/>
      <c r="D1382" s="85"/>
      <c r="E1382" s="85"/>
      <c r="F1382" s="85"/>
      <c r="G1382" s="85"/>
      <c r="H1382" s="85"/>
      <c r="I1382" s="92"/>
      <c r="J1382" s="40"/>
      <c r="K1382" s="49" t="s">
        <v>86</v>
      </c>
      <c r="L1382" s="81"/>
      <c r="M1382" s="81"/>
      <c r="N1382" s="83"/>
      <c r="O1382" s="40"/>
      <c r="P1382" s="106" t="str">
        <f>IF(AND($R1382="x1",$K1382=Basisblatt!$A$85),IF(OR($L1382=Basisblatt!$A$38,AND('Modernisierung 3.2.4'!$M1382&lt;&gt;"",'Modernisierung 3.2.4'!$M1382&lt;='Modernisierung 3.2.4'!$U1382),'Modernisierung 3.2.4'!$N1382=Basisblatt!$A1410)=TRUE,"ja","nein"),"")</f>
        <v/>
      </c>
      <c r="Q1382" s="157"/>
      <c r="R1382" s="102" t="str">
        <f t="shared" si="21"/>
        <v>x2</v>
      </c>
      <c r="S1382" s="53"/>
      <c r="T1382" s="40"/>
      <c r="U1382" s="139" t="str">
        <f>IF(AND($R1382="x1",$K1382=Basisblatt!$A$85),VLOOKUP('EMob_Segmente 3.2.5_3.2.6'!$F1382,Basisblatt!$A$2:$B$5,2,FALSE),"")</f>
        <v/>
      </c>
    </row>
    <row r="1383" spans="1:21" ht="15.75" thickBot="1" x14ac:dyDescent="0.3">
      <c r="A1383" s="121" t="str">
        <f>IF($R1383="x2","",IF($R1383="x1",IF(OR($K1383=Basisblatt!$A$84,$P1383="ja"),"ja","nein"),"N/A"))</f>
        <v/>
      </c>
      <c r="B1383" s="40"/>
      <c r="C1383" s="84"/>
      <c r="D1383" s="85"/>
      <c r="E1383" s="85"/>
      <c r="F1383" s="85"/>
      <c r="G1383" s="85"/>
      <c r="H1383" s="85"/>
      <c r="I1383" s="92"/>
      <c r="J1383" s="40"/>
      <c r="K1383" s="49" t="s">
        <v>86</v>
      </c>
      <c r="L1383" s="81"/>
      <c r="M1383" s="81"/>
      <c r="N1383" s="83"/>
      <c r="O1383" s="40"/>
      <c r="P1383" s="106" t="str">
        <f>IF(AND($R1383="x1",$K1383=Basisblatt!$A$85),IF(OR($L1383=Basisblatt!$A$38,AND('Modernisierung 3.2.4'!$M1383&lt;&gt;"",'Modernisierung 3.2.4'!$M1383&lt;='Modernisierung 3.2.4'!$U1383),'Modernisierung 3.2.4'!$N1383=Basisblatt!$A1411)=TRUE,"ja","nein"),"")</f>
        <v/>
      </c>
      <c r="Q1383" s="157"/>
      <c r="R1383" s="102" t="str">
        <f t="shared" si="21"/>
        <v>x2</v>
      </c>
      <c r="S1383" s="53"/>
      <c r="T1383" s="40"/>
      <c r="U1383" s="139" t="str">
        <f>IF(AND($R1383="x1",$K1383=Basisblatt!$A$85),VLOOKUP('EMob_Segmente 3.2.5_3.2.6'!$F1383,Basisblatt!$A$2:$B$5,2,FALSE),"")</f>
        <v/>
      </c>
    </row>
    <row r="1384" spans="1:21" ht="15.75" thickBot="1" x14ac:dyDescent="0.3">
      <c r="A1384" s="121" t="str">
        <f>IF($R1384="x2","",IF($R1384="x1",IF(OR($K1384=Basisblatt!$A$84,$P1384="ja"),"ja","nein"),"N/A"))</f>
        <v/>
      </c>
      <c r="B1384" s="40"/>
      <c r="C1384" s="84"/>
      <c r="D1384" s="85"/>
      <c r="E1384" s="85"/>
      <c r="F1384" s="85"/>
      <c r="G1384" s="85"/>
      <c r="H1384" s="85"/>
      <c r="I1384" s="92"/>
      <c r="J1384" s="40"/>
      <c r="K1384" s="49" t="s">
        <v>86</v>
      </c>
      <c r="L1384" s="81"/>
      <c r="M1384" s="81"/>
      <c r="N1384" s="83"/>
      <c r="O1384" s="40"/>
      <c r="P1384" s="106" t="str">
        <f>IF(AND($R1384="x1",$K1384=Basisblatt!$A$85),IF(OR($L1384=Basisblatt!$A$38,AND('Modernisierung 3.2.4'!$M1384&lt;&gt;"",'Modernisierung 3.2.4'!$M1384&lt;='Modernisierung 3.2.4'!$U1384),'Modernisierung 3.2.4'!$N1384=Basisblatt!$A1412)=TRUE,"ja","nein"),"")</f>
        <v/>
      </c>
      <c r="Q1384" s="157"/>
      <c r="R1384" s="102" t="str">
        <f t="shared" si="21"/>
        <v>x2</v>
      </c>
      <c r="S1384" s="53"/>
      <c r="T1384" s="40"/>
      <c r="U1384" s="139" t="str">
        <f>IF(AND($R1384="x1",$K1384=Basisblatt!$A$85),VLOOKUP('EMob_Segmente 3.2.5_3.2.6'!$F1384,Basisblatt!$A$2:$B$5,2,FALSE),"")</f>
        <v/>
      </c>
    </row>
    <row r="1385" spans="1:21" ht="15.75" thickBot="1" x14ac:dyDescent="0.3">
      <c r="A1385" s="121" t="str">
        <f>IF($R1385="x2","",IF($R1385="x1",IF(OR($K1385=Basisblatt!$A$84,$P1385="ja"),"ja","nein"),"N/A"))</f>
        <v/>
      </c>
      <c r="B1385" s="40"/>
      <c r="C1385" s="84"/>
      <c r="D1385" s="85"/>
      <c r="E1385" s="85"/>
      <c r="F1385" s="85"/>
      <c r="G1385" s="85"/>
      <c r="H1385" s="85"/>
      <c r="I1385" s="92"/>
      <c r="J1385" s="40"/>
      <c r="K1385" s="49" t="s">
        <v>86</v>
      </c>
      <c r="L1385" s="81"/>
      <c r="M1385" s="81"/>
      <c r="N1385" s="83"/>
      <c r="O1385" s="40"/>
      <c r="P1385" s="106" t="str">
        <f>IF(AND($R1385="x1",$K1385=Basisblatt!$A$85),IF(OR($L1385=Basisblatt!$A$38,AND('Modernisierung 3.2.4'!$M1385&lt;&gt;"",'Modernisierung 3.2.4'!$M1385&lt;='Modernisierung 3.2.4'!$U1385),'Modernisierung 3.2.4'!$N1385=Basisblatt!$A1413)=TRUE,"ja","nein"),"")</f>
        <v/>
      </c>
      <c r="Q1385" s="157"/>
      <c r="R1385" s="102" t="str">
        <f t="shared" si="21"/>
        <v>x2</v>
      </c>
      <c r="S1385" s="53"/>
      <c r="T1385" s="40"/>
      <c r="U1385" s="139" t="str">
        <f>IF(AND($R1385="x1",$K1385=Basisblatt!$A$85),VLOOKUP('EMob_Segmente 3.2.5_3.2.6'!$F1385,Basisblatt!$A$2:$B$5,2,FALSE),"")</f>
        <v/>
      </c>
    </row>
    <row r="1386" spans="1:21" ht="15.75" thickBot="1" x14ac:dyDescent="0.3">
      <c r="A1386" s="121" t="str">
        <f>IF($R1386="x2","",IF($R1386="x1",IF(OR($K1386=Basisblatt!$A$84,$P1386="ja"),"ja","nein"),"N/A"))</f>
        <v/>
      </c>
      <c r="B1386" s="40"/>
      <c r="C1386" s="84"/>
      <c r="D1386" s="85"/>
      <c r="E1386" s="85"/>
      <c r="F1386" s="85"/>
      <c r="G1386" s="85"/>
      <c r="H1386" s="85"/>
      <c r="I1386" s="92"/>
      <c r="J1386" s="40"/>
      <c r="K1386" s="49" t="s">
        <v>86</v>
      </c>
      <c r="L1386" s="81"/>
      <c r="M1386" s="81"/>
      <c r="N1386" s="83"/>
      <c r="O1386" s="40"/>
      <c r="P1386" s="106" t="str">
        <f>IF(AND($R1386="x1",$K1386=Basisblatt!$A$85),IF(OR($L1386=Basisblatt!$A$38,AND('Modernisierung 3.2.4'!$M1386&lt;&gt;"",'Modernisierung 3.2.4'!$M1386&lt;='Modernisierung 3.2.4'!$U1386),'Modernisierung 3.2.4'!$N1386=Basisblatt!$A1414)=TRUE,"ja","nein"),"")</f>
        <v/>
      </c>
      <c r="Q1386" s="157"/>
      <c r="R1386" s="102" t="str">
        <f t="shared" si="21"/>
        <v>x2</v>
      </c>
      <c r="S1386" s="53"/>
      <c r="T1386" s="40"/>
      <c r="U1386" s="139" t="str">
        <f>IF(AND($R1386="x1",$K1386=Basisblatt!$A$85),VLOOKUP('EMob_Segmente 3.2.5_3.2.6'!$F1386,Basisblatt!$A$2:$B$5,2,FALSE),"")</f>
        <v/>
      </c>
    </row>
    <row r="1387" spans="1:21" ht="15.75" thickBot="1" x14ac:dyDescent="0.3">
      <c r="A1387" s="121" t="str">
        <f>IF($R1387="x2","",IF($R1387="x1",IF(OR($K1387=Basisblatt!$A$84,$P1387="ja"),"ja","nein"),"N/A"))</f>
        <v/>
      </c>
      <c r="B1387" s="40"/>
      <c r="C1387" s="84"/>
      <c r="D1387" s="85"/>
      <c r="E1387" s="85"/>
      <c r="F1387" s="85"/>
      <c r="G1387" s="85"/>
      <c r="H1387" s="85"/>
      <c r="I1387" s="92"/>
      <c r="J1387" s="40"/>
      <c r="K1387" s="49" t="s">
        <v>86</v>
      </c>
      <c r="L1387" s="81"/>
      <c r="M1387" s="81"/>
      <c r="N1387" s="83"/>
      <c r="O1387" s="40"/>
      <c r="P1387" s="106" t="str">
        <f>IF(AND($R1387="x1",$K1387=Basisblatt!$A$85),IF(OR($L1387=Basisblatt!$A$38,AND('Modernisierung 3.2.4'!$M1387&lt;&gt;"",'Modernisierung 3.2.4'!$M1387&lt;='Modernisierung 3.2.4'!$U1387),'Modernisierung 3.2.4'!$N1387=Basisblatt!$A1415)=TRUE,"ja","nein"),"")</f>
        <v/>
      </c>
      <c r="Q1387" s="157"/>
      <c r="R1387" s="102" t="str">
        <f t="shared" si="21"/>
        <v>x2</v>
      </c>
      <c r="S1387" s="53"/>
      <c r="T1387" s="40"/>
      <c r="U1387" s="139" t="str">
        <f>IF(AND($R1387="x1",$K1387=Basisblatt!$A$85),VLOOKUP('EMob_Segmente 3.2.5_3.2.6'!$F1387,Basisblatt!$A$2:$B$5,2,FALSE),"")</f>
        <v/>
      </c>
    </row>
    <row r="1388" spans="1:21" ht="15.75" thickBot="1" x14ac:dyDescent="0.3">
      <c r="A1388" s="121" t="str">
        <f>IF($R1388="x2","",IF($R1388="x1",IF(OR($K1388=Basisblatt!$A$84,$P1388="ja"),"ja","nein"),"N/A"))</f>
        <v/>
      </c>
      <c r="B1388" s="40"/>
      <c r="C1388" s="84"/>
      <c r="D1388" s="85"/>
      <c r="E1388" s="85"/>
      <c r="F1388" s="85"/>
      <c r="G1388" s="85"/>
      <c r="H1388" s="85"/>
      <c r="I1388" s="92"/>
      <c r="J1388" s="40"/>
      <c r="K1388" s="49" t="s">
        <v>86</v>
      </c>
      <c r="L1388" s="81"/>
      <c r="M1388" s="81"/>
      <c r="N1388" s="83"/>
      <c r="O1388" s="40"/>
      <c r="P1388" s="106" t="str">
        <f>IF(AND($R1388="x1",$K1388=Basisblatt!$A$85),IF(OR($L1388=Basisblatt!$A$38,AND('Modernisierung 3.2.4'!$M1388&lt;&gt;"",'Modernisierung 3.2.4'!$M1388&lt;='Modernisierung 3.2.4'!$U1388),'Modernisierung 3.2.4'!$N1388=Basisblatt!$A1416)=TRUE,"ja","nein"),"")</f>
        <v/>
      </c>
      <c r="Q1388" s="157"/>
      <c r="R1388" s="102" t="str">
        <f t="shared" si="21"/>
        <v>x2</v>
      </c>
      <c r="S1388" s="53"/>
      <c r="T1388" s="40"/>
      <c r="U1388" s="139" t="str">
        <f>IF(AND($R1388="x1",$K1388=Basisblatt!$A$85),VLOOKUP('EMob_Segmente 3.2.5_3.2.6'!$F1388,Basisblatt!$A$2:$B$5,2,FALSE),"")</f>
        <v/>
      </c>
    </row>
    <row r="1389" spans="1:21" ht="15.75" thickBot="1" x14ac:dyDescent="0.3">
      <c r="A1389" s="121" t="str">
        <f>IF($R1389="x2","",IF($R1389="x1",IF(OR($K1389=Basisblatt!$A$84,$P1389="ja"),"ja","nein"),"N/A"))</f>
        <v/>
      </c>
      <c r="B1389" s="40"/>
      <c r="C1389" s="84"/>
      <c r="D1389" s="85"/>
      <c r="E1389" s="85"/>
      <c r="F1389" s="85"/>
      <c r="G1389" s="85"/>
      <c r="H1389" s="85"/>
      <c r="I1389" s="92"/>
      <c r="J1389" s="40"/>
      <c r="K1389" s="49" t="s">
        <v>86</v>
      </c>
      <c r="L1389" s="81"/>
      <c r="M1389" s="81"/>
      <c r="N1389" s="83"/>
      <c r="O1389" s="40"/>
      <c r="P1389" s="106" t="str">
        <f>IF(AND($R1389="x1",$K1389=Basisblatt!$A$85),IF(OR($L1389=Basisblatt!$A$38,AND('Modernisierung 3.2.4'!$M1389&lt;&gt;"",'Modernisierung 3.2.4'!$M1389&lt;='Modernisierung 3.2.4'!$U1389),'Modernisierung 3.2.4'!$N1389=Basisblatt!$A1417)=TRUE,"ja","nein"),"")</f>
        <v/>
      </c>
      <c r="Q1389" s="157"/>
      <c r="R1389" s="102" t="str">
        <f t="shared" si="21"/>
        <v>x2</v>
      </c>
      <c r="S1389" s="53"/>
      <c r="T1389" s="40"/>
      <c r="U1389" s="139" t="str">
        <f>IF(AND($R1389="x1",$K1389=Basisblatt!$A$85),VLOOKUP('EMob_Segmente 3.2.5_3.2.6'!$F1389,Basisblatt!$A$2:$B$5,2,FALSE),"")</f>
        <v/>
      </c>
    </row>
    <row r="1390" spans="1:21" ht="15.75" thickBot="1" x14ac:dyDescent="0.3">
      <c r="A1390" s="121" t="str">
        <f>IF($R1390="x2","",IF($R1390="x1",IF(OR($K1390=Basisblatt!$A$84,$P1390="ja"),"ja","nein"),"N/A"))</f>
        <v/>
      </c>
      <c r="B1390" s="40"/>
      <c r="C1390" s="84"/>
      <c r="D1390" s="85"/>
      <c r="E1390" s="85"/>
      <c r="F1390" s="85"/>
      <c r="G1390" s="85"/>
      <c r="H1390" s="85"/>
      <c r="I1390" s="92"/>
      <c r="J1390" s="40"/>
      <c r="K1390" s="49" t="s">
        <v>86</v>
      </c>
      <c r="L1390" s="81"/>
      <c r="M1390" s="81"/>
      <c r="N1390" s="83"/>
      <c r="O1390" s="40"/>
      <c r="P1390" s="106" t="str">
        <f>IF(AND($R1390="x1",$K1390=Basisblatt!$A$85),IF(OR($L1390=Basisblatt!$A$38,AND('Modernisierung 3.2.4'!$M1390&lt;&gt;"",'Modernisierung 3.2.4'!$M1390&lt;='Modernisierung 3.2.4'!$U1390),'Modernisierung 3.2.4'!$N1390=Basisblatt!$A1418)=TRUE,"ja","nein"),"")</f>
        <v/>
      </c>
      <c r="Q1390" s="157"/>
      <c r="R1390" s="102" t="str">
        <f t="shared" si="21"/>
        <v>x2</v>
      </c>
      <c r="S1390" s="53"/>
      <c r="T1390" s="40"/>
      <c r="U1390" s="139" t="str">
        <f>IF(AND($R1390="x1",$K1390=Basisblatt!$A$85),VLOOKUP('EMob_Segmente 3.2.5_3.2.6'!$F1390,Basisblatt!$A$2:$B$5,2,FALSE),"")</f>
        <v/>
      </c>
    </row>
    <row r="1391" spans="1:21" ht="15.75" thickBot="1" x14ac:dyDescent="0.3">
      <c r="A1391" s="121" t="str">
        <f>IF($R1391="x2","",IF($R1391="x1",IF(OR($K1391=Basisblatt!$A$84,$P1391="ja"),"ja","nein"),"N/A"))</f>
        <v/>
      </c>
      <c r="B1391" s="40"/>
      <c r="C1391" s="84"/>
      <c r="D1391" s="85"/>
      <c r="E1391" s="85"/>
      <c r="F1391" s="85"/>
      <c r="G1391" s="85"/>
      <c r="H1391" s="85"/>
      <c r="I1391" s="92"/>
      <c r="J1391" s="40"/>
      <c r="K1391" s="49" t="s">
        <v>86</v>
      </c>
      <c r="L1391" s="81"/>
      <c r="M1391" s="81"/>
      <c r="N1391" s="83"/>
      <c r="O1391" s="40"/>
      <c r="P1391" s="106" t="str">
        <f>IF(AND($R1391="x1",$K1391=Basisblatt!$A$85),IF(OR($L1391=Basisblatt!$A$38,AND('Modernisierung 3.2.4'!$M1391&lt;&gt;"",'Modernisierung 3.2.4'!$M1391&lt;='Modernisierung 3.2.4'!$U1391),'Modernisierung 3.2.4'!$N1391=Basisblatt!$A1419)=TRUE,"ja","nein"),"")</f>
        <v/>
      </c>
      <c r="Q1391" s="157"/>
      <c r="R1391" s="102" t="str">
        <f t="shared" si="21"/>
        <v>x2</v>
      </c>
      <c r="S1391" s="53"/>
      <c r="T1391" s="40"/>
      <c r="U1391" s="139" t="str">
        <f>IF(AND($R1391="x1",$K1391=Basisblatt!$A$85),VLOOKUP('EMob_Segmente 3.2.5_3.2.6'!$F1391,Basisblatt!$A$2:$B$5,2,FALSE),"")</f>
        <v/>
      </c>
    </row>
    <row r="1392" spans="1:21" ht="15.75" thickBot="1" x14ac:dyDescent="0.3">
      <c r="A1392" s="121" t="str">
        <f>IF($R1392="x2","",IF($R1392="x1",IF(OR($K1392=Basisblatt!$A$84,$P1392="ja"),"ja","nein"),"N/A"))</f>
        <v/>
      </c>
      <c r="B1392" s="40"/>
      <c r="C1392" s="84"/>
      <c r="D1392" s="85"/>
      <c r="E1392" s="85"/>
      <c r="F1392" s="85"/>
      <c r="G1392" s="85"/>
      <c r="H1392" s="85"/>
      <c r="I1392" s="92"/>
      <c r="J1392" s="40"/>
      <c r="K1392" s="49" t="s">
        <v>86</v>
      </c>
      <c r="L1392" s="81"/>
      <c r="M1392" s="81"/>
      <c r="N1392" s="83"/>
      <c r="O1392" s="40"/>
      <c r="P1392" s="106" t="str">
        <f>IF(AND($R1392="x1",$K1392=Basisblatt!$A$85),IF(OR($L1392=Basisblatt!$A$38,AND('Modernisierung 3.2.4'!$M1392&lt;&gt;"",'Modernisierung 3.2.4'!$M1392&lt;='Modernisierung 3.2.4'!$U1392),'Modernisierung 3.2.4'!$N1392=Basisblatt!$A1420)=TRUE,"ja","nein"),"")</f>
        <v/>
      </c>
      <c r="Q1392" s="157"/>
      <c r="R1392" s="102" t="str">
        <f t="shared" si="21"/>
        <v>x2</v>
      </c>
      <c r="S1392" s="53"/>
      <c r="T1392" s="40"/>
      <c r="U1392" s="139" t="str">
        <f>IF(AND($R1392="x1",$K1392=Basisblatt!$A$85),VLOOKUP('EMob_Segmente 3.2.5_3.2.6'!$F1392,Basisblatt!$A$2:$B$5,2,FALSE),"")</f>
        <v/>
      </c>
    </row>
    <row r="1393" spans="1:21" ht="15.75" thickBot="1" x14ac:dyDescent="0.3">
      <c r="A1393" s="121" t="str">
        <f>IF($R1393="x2","",IF($R1393="x1",IF(OR($K1393=Basisblatt!$A$84,$P1393="ja"),"ja","nein"),"N/A"))</f>
        <v/>
      </c>
      <c r="B1393" s="40"/>
      <c r="C1393" s="84"/>
      <c r="D1393" s="85"/>
      <c r="E1393" s="85"/>
      <c r="F1393" s="85"/>
      <c r="G1393" s="85"/>
      <c r="H1393" s="85"/>
      <c r="I1393" s="92"/>
      <c r="J1393" s="40"/>
      <c r="K1393" s="49" t="s">
        <v>86</v>
      </c>
      <c r="L1393" s="81"/>
      <c r="M1393" s="81"/>
      <c r="N1393" s="83"/>
      <c r="O1393" s="40"/>
      <c r="P1393" s="106" t="str">
        <f>IF(AND($R1393="x1",$K1393=Basisblatt!$A$85),IF(OR($L1393=Basisblatt!$A$38,AND('Modernisierung 3.2.4'!$M1393&lt;&gt;"",'Modernisierung 3.2.4'!$M1393&lt;='Modernisierung 3.2.4'!$U1393),'Modernisierung 3.2.4'!$N1393=Basisblatt!$A1421)=TRUE,"ja","nein"),"")</f>
        <v/>
      </c>
      <c r="Q1393" s="157"/>
      <c r="R1393" s="102" t="str">
        <f t="shared" si="21"/>
        <v>x2</v>
      </c>
      <c r="S1393" s="53"/>
      <c r="T1393" s="40"/>
      <c r="U1393" s="139" t="str">
        <f>IF(AND($R1393="x1",$K1393=Basisblatt!$A$85),VLOOKUP('EMob_Segmente 3.2.5_3.2.6'!$F1393,Basisblatt!$A$2:$B$5,2,FALSE),"")</f>
        <v/>
      </c>
    </row>
    <row r="1394" spans="1:21" ht="15.75" thickBot="1" x14ac:dyDescent="0.3">
      <c r="A1394" s="121" t="str">
        <f>IF($R1394="x2","",IF($R1394="x1",IF(OR($K1394=Basisblatt!$A$84,$P1394="ja"),"ja","nein"),"N/A"))</f>
        <v/>
      </c>
      <c r="B1394" s="40"/>
      <c r="C1394" s="84"/>
      <c r="D1394" s="85"/>
      <c r="E1394" s="85"/>
      <c r="F1394" s="85"/>
      <c r="G1394" s="85"/>
      <c r="H1394" s="85"/>
      <c r="I1394" s="92"/>
      <c r="J1394" s="40"/>
      <c r="K1394" s="49" t="s">
        <v>86</v>
      </c>
      <c r="L1394" s="81"/>
      <c r="M1394" s="81"/>
      <c r="N1394" s="83"/>
      <c r="O1394" s="40"/>
      <c r="P1394" s="106" t="str">
        <f>IF(AND($R1394="x1",$K1394=Basisblatt!$A$85),IF(OR($L1394=Basisblatt!$A$38,AND('Modernisierung 3.2.4'!$M1394&lt;&gt;"",'Modernisierung 3.2.4'!$M1394&lt;='Modernisierung 3.2.4'!$U1394),'Modernisierung 3.2.4'!$N1394=Basisblatt!$A1422)=TRUE,"ja","nein"),"")</f>
        <v/>
      </c>
      <c r="Q1394" s="157"/>
      <c r="R1394" s="102" t="str">
        <f t="shared" si="21"/>
        <v>x2</v>
      </c>
      <c r="S1394" s="53"/>
      <c r="T1394" s="40"/>
      <c r="U1394" s="139" t="str">
        <f>IF(AND($R1394="x1",$K1394=Basisblatt!$A$85),VLOOKUP('EMob_Segmente 3.2.5_3.2.6'!$F1394,Basisblatt!$A$2:$B$5,2,FALSE),"")</f>
        <v/>
      </c>
    </row>
    <row r="1395" spans="1:21" ht="15.75" thickBot="1" x14ac:dyDescent="0.3">
      <c r="A1395" s="121" t="str">
        <f>IF($R1395="x2","",IF($R1395="x1",IF(OR($K1395=Basisblatt!$A$84,$P1395="ja"),"ja","nein"),"N/A"))</f>
        <v/>
      </c>
      <c r="B1395" s="40"/>
      <c r="C1395" s="84"/>
      <c r="D1395" s="85"/>
      <c r="E1395" s="85"/>
      <c r="F1395" s="85"/>
      <c r="G1395" s="85"/>
      <c r="H1395" s="85"/>
      <c r="I1395" s="92"/>
      <c r="J1395" s="40"/>
      <c r="K1395" s="49" t="s">
        <v>86</v>
      </c>
      <c r="L1395" s="81"/>
      <c r="M1395" s="81"/>
      <c r="N1395" s="83"/>
      <c r="O1395" s="40"/>
      <c r="P1395" s="106" t="str">
        <f>IF(AND($R1395="x1",$K1395=Basisblatt!$A$85),IF(OR($L1395=Basisblatt!$A$38,AND('Modernisierung 3.2.4'!$M1395&lt;&gt;"",'Modernisierung 3.2.4'!$M1395&lt;='Modernisierung 3.2.4'!$U1395),'Modernisierung 3.2.4'!$N1395=Basisblatt!$A1423)=TRUE,"ja","nein"),"")</f>
        <v/>
      </c>
      <c r="Q1395" s="157"/>
      <c r="R1395" s="102" t="str">
        <f t="shared" si="21"/>
        <v>x2</v>
      </c>
      <c r="S1395" s="53"/>
      <c r="T1395" s="40"/>
      <c r="U1395" s="139" t="str">
        <f>IF(AND($R1395="x1",$K1395=Basisblatt!$A$85),VLOOKUP('EMob_Segmente 3.2.5_3.2.6'!$F1395,Basisblatt!$A$2:$B$5,2,FALSE),"")</f>
        <v/>
      </c>
    </row>
    <row r="1396" spans="1:21" ht="15.75" thickBot="1" x14ac:dyDescent="0.3">
      <c r="A1396" s="121" t="str">
        <f>IF($R1396="x2","",IF($R1396="x1",IF(OR($K1396=Basisblatt!$A$84,$P1396="ja"),"ja","nein"),"N/A"))</f>
        <v/>
      </c>
      <c r="B1396" s="40"/>
      <c r="C1396" s="84"/>
      <c r="D1396" s="85"/>
      <c r="E1396" s="85"/>
      <c r="F1396" s="85"/>
      <c r="G1396" s="85"/>
      <c r="H1396" s="85"/>
      <c r="I1396" s="92"/>
      <c r="J1396" s="40"/>
      <c r="K1396" s="49" t="s">
        <v>86</v>
      </c>
      <c r="L1396" s="81"/>
      <c r="M1396" s="81"/>
      <c r="N1396" s="83"/>
      <c r="O1396" s="40"/>
      <c r="P1396" s="106" t="str">
        <f>IF(AND($R1396="x1",$K1396=Basisblatt!$A$85),IF(OR($L1396=Basisblatt!$A$38,AND('Modernisierung 3.2.4'!$M1396&lt;&gt;"",'Modernisierung 3.2.4'!$M1396&lt;='Modernisierung 3.2.4'!$U1396),'Modernisierung 3.2.4'!$N1396=Basisblatt!$A1424)=TRUE,"ja","nein"),"")</f>
        <v/>
      </c>
      <c r="Q1396" s="157"/>
      <c r="R1396" s="102" t="str">
        <f t="shared" si="21"/>
        <v>x2</v>
      </c>
      <c r="S1396" s="53"/>
      <c r="T1396" s="40"/>
      <c r="U1396" s="139" t="str">
        <f>IF(AND($R1396="x1",$K1396=Basisblatt!$A$85),VLOOKUP('EMob_Segmente 3.2.5_3.2.6'!$F1396,Basisblatt!$A$2:$B$5,2,FALSE),"")</f>
        <v/>
      </c>
    </row>
    <row r="1397" spans="1:21" ht="15.75" thickBot="1" x14ac:dyDescent="0.3">
      <c r="A1397" s="121" t="str">
        <f>IF($R1397="x2","",IF($R1397="x1",IF(OR($K1397=Basisblatt!$A$84,$P1397="ja"),"ja","nein"),"N/A"))</f>
        <v/>
      </c>
      <c r="B1397" s="40"/>
      <c r="C1397" s="84"/>
      <c r="D1397" s="85"/>
      <c r="E1397" s="85"/>
      <c r="F1397" s="85"/>
      <c r="G1397" s="85"/>
      <c r="H1397" s="85"/>
      <c r="I1397" s="92"/>
      <c r="J1397" s="40"/>
      <c r="K1397" s="49" t="s">
        <v>86</v>
      </c>
      <c r="L1397" s="81"/>
      <c r="M1397" s="81"/>
      <c r="N1397" s="83"/>
      <c r="O1397" s="40"/>
      <c r="P1397" s="106" t="str">
        <f>IF(AND($R1397="x1",$K1397=Basisblatt!$A$85),IF(OR($L1397=Basisblatt!$A$38,AND('Modernisierung 3.2.4'!$M1397&lt;&gt;"",'Modernisierung 3.2.4'!$M1397&lt;='Modernisierung 3.2.4'!$U1397),'Modernisierung 3.2.4'!$N1397=Basisblatt!$A1425)=TRUE,"ja","nein"),"")</f>
        <v/>
      </c>
      <c r="Q1397" s="157"/>
      <c r="R1397" s="102" t="str">
        <f t="shared" si="21"/>
        <v>x2</v>
      </c>
      <c r="S1397" s="53"/>
      <c r="T1397" s="40"/>
      <c r="U1397" s="139" t="str">
        <f>IF(AND($R1397="x1",$K1397=Basisblatt!$A$85),VLOOKUP('EMob_Segmente 3.2.5_3.2.6'!$F1397,Basisblatt!$A$2:$B$5,2,FALSE),"")</f>
        <v/>
      </c>
    </row>
    <row r="1398" spans="1:21" ht="15.75" thickBot="1" x14ac:dyDescent="0.3">
      <c r="A1398" s="121" t="str">
        <f>IF($R1398="x2","",IF($R1398="x1",IF(OR($K1398=Basisblatt!$A$84,$P1398="ja"),"ja","nein"),"N/A"))</f>
        <v/>
      </c>
      <c r="B1398" s="40"/>
      <c r="C1398" s="84"/>
      <c r="D1398" s="85"/>
      <c r="E1398" s="85"/>
      <c r="F1398" s="85"/>
      <c r="G1398" s="85"/>
      <c r="H1398" s="85"/>
      <c r="I1398" s="92"/>
      <c r="J1398" s="40"/>
      <c r="K1398" s="49" t="s">
        <v>86</v>
      </c>
      <c r="L1398" s="81"/>
      <c r="M1398" s="81"/>
      <c r="N1398" s="83"/>
      <c r="O1398" s="40"/>
      <c r="P1398" s="106" t="str">
        <f>IF(AND($R1398="x1",$K1398=Basisblatt!$A$85),IF(OR($L1398=Basisblatt!$A$38,AND('Modernisierung 3.2.4'!$M1398&lt;&gt;"",'Modernisierung 3.2.4'!$M1398&lt;='Modernisierung 3.2.4'!$U1398),'Modernisierung 3.2.4'!$N1398=Basisblatt!$A1426)=TRUE,"ja","nein"),"")</f>
        <v/>
      </c>
      <c r="Q1398" s="157"/>
      <c r="R1398" s="102" t="str">
        <f t="shared" si="21"/>
        <v>x2</v>
      </c>
      <c r="S1398" s="53"/>
      <c r="T1398" s="40"/>
      <c r="U1398" s="139" t="str">
        <f>IF(AND($R1398="x1",$K1398=Basisblatt!$A$85),VLOOKUP('EMob_Segmente 3.2.5_3.2.6'!$F1398,Basisblatt!$A$2:$B$5,2,FALSE),"")</f>
        <v/>
      </c>
    </row>
    <row r="1399" spans="1:21" ht="15.75" thickBot="1" x14ac:dyDescent="0.3">
      <c r="A1399" s="121" t="str">
        <f>IF($R1399="x2","",IF($R1399="x1",IF(OR($K1399=Basisblatt!$A$84,$P1399="ja"),"ja","nein"),"N/A"))</f>
        <v/>
      </c>
      <c r="B1399" s="40"/>
      <c r="C1399" s="84"/>
      <c r="D1399" s="85"/>
      <c r="E1399" s="85"/>
      <c r="F1399" s="85"/>
      <c r="G1399" s="85"/>
      <c r="H1399" s="85"/>
      <c r="I1399" s="92"/>
      <c r="J1399" s="40"/>
      <c r="K1399" s="49" t="s">
        <v>86</v>
      </c>
      <c r="L1399" s="81"/>
      <c r="M1399" s="81"/>
      <c r="N1399" s="83"/>
      <c r="O1399" s="40"/>
      <c r="P1399" s="106" t="str">
        <f>IF(AND($R1399="x1",$K1399=Basisblatt!$A$85),IF(OR($L1399=Basisblatt!$A$38,AND('Modernisierung 3.2.4'!$M1399&lt;&gt;"",'Modernisierung 3.2.4'!$M1399&lt;='Modernisierung 3.2.4'!$U1399),'Modernisierung 3.2.4'!$N1399=Basisblatt!$A1427)=TRUE,"ja","nein"),"")</f>
        <v/>
      </c>
      <c r="Q1399" s="157"/>
      <c r="R1399" s="102" t="str">
        <f t="shared" si="21"/>
        <v>x2</v>
      </c>
      <c r="S1399" s="53"/>
      <c r="T1399" s="40"/>
      <c r="U1399" s="139" t="str">
        <f>IF(AND($R1399="x1",$K1399=Basisblatt!$A$85),VLOOKUP('EMob_Segmente 3.2.5_3.2.6'!$F1399,Basisblatt!$A$2:$B$5,2,FALSE),"")</f>
        <v/>
      </c>
    </row>
    <row r="1400" spans="1:21" ht="15.75" thickBot="1" x14ac:dyDescent="0.3">
      <c r="A1400" s="121" t="str">
        <f>IF($R1400="x2","",IF($R1400="x1",IF(OR($K1400=Basisblatt!$A$84,$P1400="ja"),"ja","nein"),"N/A"))</f>
        <v/>
      </c>
      <c r="B1400" s="40"/>
      <c r="C1400" s="84"/>
      <c r="D1400" s="85"/>
      <c r="E1400" s="85"/>
      <c r="F1400" s="85"/>
      <c r="G1400" s="85"/>
      <c r="H1400" s="85"/>
      <c r="I1400" s="92"/>
      <c r="J1400" s="40"/>
      <c r="K1400" s="49" t="s">
        <v>86</v>
      </c>
      <c r="L1400" s="81"/>
      <c r="M1400" s="81"/>
      <c r="N1400" s="83"/>
      <c r="O1400" s="40"/>
      <c r="P1400" s="106" t="str">
        <f>IF(AND($R1400="x1",$K1400=Basisblatt!$A$85),IF(OR($L1400=Basisblatt!$A$38,AND('Modernisierung 3.2.4'!$M1400&lt;&gt;"",'Modernisierung 3.2.4'!$M1400&lt;='Modernisierung 3.2.4'!$U1400),'Modernisierung 3.2.4'!$N1400=Basisblatt!$A1428)=TRUE,"ja","nein"),"")</f>
        <v/>
      </c>
      <c r="Q1400" s="157"/>
      <c r="R1400" s="102" t="str">
        <f t="shared" si="21"/>
        <v>x2</v>
      </c>
      <c r="S1400" s="53"/>
      <c r="T1400" s="40"/>
      <c r="U1400" s="139" t="str">
        <f>IF(AND($R1400="x1",$K1400=Basisblatt!$A$85),VLOOKUP('EMob_Segmente 3.2.5_3.2.6'!$F1400,Basisblatt!$A$2:$B$5,2,FALSE),"")</f>
        <v/>
      </c>
    </row>
    <row r="1401" spans="1:21" ht="15.75" thickBot="1" x14ac:dyDescent="0.3">
      <c r="A1401" s="121" t="str">
        <f>IF($R1401="x2","",IF($R1401="x1",IF(OR($K1401=Basisblatt!$A$84,$P1401="ja"),"ja","nein"),"N/A"))</f>
        <v/>
      </c>
      <c r="B1401" s="40"/>
      <c r="C1401" s="84"/>
      <c r="D1401" s="85"/>
      <c r="E1401" s="85"/>
      <c r="F1401" s="85"/>
      <c r="G1401" s="85"/>
      <c r="H1401" s="85"/>
      <c r="I1401" s="92"/>
      <c r="J1401" s="40"/>
      <c r="K1401" s="49" t="s">
        <v>86</v>
      </c>
      <c r="L1401" s="81"/>
      <c r="M1401" s="81"/>
      <c r="N1401" s="83"/>
      <c r="O1401" s="40"/>
      <c r="P1401" s="106" t="str">
        <f>IF(AND($R1401="x1",$K1401=Basisblatt!$A$85),IF(OR($L1401=Basisblatt!$A$38,AND('Modernisierung 3.2.4'!$M1401&lt;&gt;"",'Modernisierung 3.2.4'!$M1401&lt;='Modernisierung 3.2.4'!$U1401),'Modernisierung 3.2.4'!$N1401=Basisblatt!$A1429)=TRUE,"ja","nein"),"")</f>
        <v/>
      </c>
      <c r="Q1401" s="157"/>
      <c r="R1401" s="102" t="str">
        <f t="shared" si="21"/>
        <v>x2</v>
      </c>
      <c r="S1401" s="53"/>
      <c r="T1401" s="40"/>
      <c r="U1401" s="139" t="str">
        <f>IF(AND($R1401="x1",$K1401=Basisblatt!$A$85),VLOOKUP('EMob_Segmente 3.2.5_3.2.6'!$F1401,Basisblatt!$A$2:$B$5,2,FALSE),"")</f>
        <v/>
      </c>
    </row>
    <row r="1402" spans="1:21" ht="15.75" thickBot="1" x14ac:dyDescent="0.3">
      <c r="A1402" s="121" t="str">
        <f>IF($R1402="x2","",IF($R1402="x1",IF(OR($K1402=Basisblatt!$A$84,$P1402="ja"),"ja","nein"),"N/A"))</f>
        <v/>
      </c>
      <c r="B1402" s="40"/>
      <c r="C1402" s="84"/>
      <c r="D1402" s="85"/>
      <c r="E1402" s="85"/>
      <c r="F1402" s="85"/>
      <c r="G1402" s="85"/>
      <c r="H1402" s="85"/>
      <c r="I1402" s="92"/>
      <c r="J1402" s="40"/>
      <c r="K1402" s="49" t="s">
        <v>86</v>
      </c>
      <c r="L1402" s="81"/>
      <c r="M1402" s="81"/>
      <c r="N1402" s="83"/>
      <c r="O1402" s="40"/>
      <c r="P1402" s="106" t="str">
        <f>IF(AND($R1402="x1",$K1402=Basisblatt!$A$85),IF(OR($L1402=Basisblatt!$A$38,AND('Modernisierung 3.2.4'!$M1402&lt;&gt;"",'Modernisierung 3.2.4'!$M1402&lt;='Modernisierung 3.2.4'!$U1402),'Modernisierung 3.2.4'!$N1402=Basisblatt!$A1430)=TRUE,"ja","nein"),"")</f>
        <v/>
      </c>
      <c r="Q1402" s="157"/>
      <c r="R1402" s="102" t="str">
        <f t="shared" si="21"/>
        <v>x2</v>
      </c>
      <c r="S1402" s="53"/>
      <c r="T1402" s="40"/>
      <c r="U1402" s="139" t="str">
        <f>IF(AND($R1402="x1",$K1402=Basisblatt!$A$85),VLOOKUP('EMob_Segmente 3.2.5_3.2.6'!$F1402,Basisblatt!$A$2:$B$5,2,FALSE),"")</f>
        <v/>
      </c>
    </row>
    <row r="1403" spans="1:21" ht="15.75" thickBot="1" x14ac:dyDescent="0.3">
      <c r="A1403" s="121" t="str">
        <f>IF($R1403="x2","",IF($R1403="x1",IF(OR($K1403=Basisblatt!$A$84,$P1403="ja"),"ja","nein"),"N/A"))</f>
        <v/>
      </c>
      <c r="B1403" s="40"/>
      <c r="C1403" s="84"/>
      <c r="D1403" s="85"/>
      <c r="E1403" s="85"/>
      <c r="F1403" s="85"/>
      <c r="G1403" s="85"/>
      <c r="H1403" s="85"/>
      <c r="I1403" s="92"/>
      <c r="J1403" s="40"/>
      <c r="K1403" s="49" t="s">
        <v>86</v>
      </c>
      <c r="L1403" s="81"/>
      <c r="M1403" s="81"/>
      <c r="N1403" s="83"/>
      <c r="O1403" s="40"/>
      <c r="P1403" s="106" t="str">
        <f>IF(AND($R1403="x1",$K1403=Basisblatt!$A$85),IF(OR($L1403=Basisblatt!$A$38,AND('Modernisierung 3.2.4'!$M1403&lt;&gt;"",'Modernisierung 3.2.4'!$M1403&lt;='Modernisierung 3.2.4'!$U1403),'Modernisierung 3.2.4'!$N1403=Basisblatt!$A1431)=TRUE,"ja","nein"),"")</f>
        <v/>
      </c>
      <c r="Q1403" s="157"/>
      <c r="R1403" s="102" t="str">
        <f t="shared" si="21"/>
        <v>x2</v>
      </c>
      <c r="S1403" s="53"/>
      <c r="T1403" s="40"/>
      <c r="U1403" s="139" t="str">
        <f>IF(AND($R1403="x1",$K1403=Basisblatt!$A$85),VLOOKUP('EMob_Segmente 3.2.5_3.2.6'!$F1403,Basisblatt!$A$2:$B$5,2,FALSE),"")</f>
        <v/>
      </c>
    </row>
    <row r="1404" spans="1:21" ht="15.75" thickBot="1" x14ac:dyDescent="0.3">
      <c r="A1404" s="121" t="str">
        <f>IF($R1404="x2","",IF($R1404="x1",IF(OR($K1404=Basisblatt!$A$84,$P1404="ja"),"ja","nein"),"N/A"))</f>
        <v/>
      </c>
      <c r="B1404" s="40"/>
      <c r="C1404" s="84"/>
      <c r="D1404" s="85"/>
      <c r="E1404" s="85"/>
      <c r="F1404" s="85"/>
      <c r="G1404" s="85"/>
      <c r="H1404" s="85"/>
      <c r="I1404" s="92"/>
      <c r="J1404" s="40"/>
      <c r="K1404" s="49" t="s">
        <v>86</v>
      </c>
      <c r="L1404" s="81"/>
      <c r="M1404" s="81"/>
      <c r="N1404" s="83"/>
      <c r="O1404" s="40"/>
      <c r="P1404" s="106" t="str">
        <f>IF(AND($R1404="x1",$K1404=Basisblatt!$A$85),IF(OR($L1404=Basisblatt!$A$38,AND('Modernisierung 3.2.4'!$M1404&lt;&gt;"",'Modernisierung 3.2.4'!$M1404&lt;='Modernisierung 3.2.4'!$U1404),'Modernisierung 3.2.4'!$N1404=Basisblatt!$A1432)=TRUE,"ja","nein"),"")</f>
        <v/>
      </c>
      <c r="Q1404" s="157"/>
      <c r="R1404" s="102" t="str">
        <f t="shared" si="21"/>
        <v>x2</v>
      </c>
      <c r="S1404" s="53"/>
      <c r="T1404" s="40"/>
      <c r="U1404" s="139" t="str">
        <f>IF(AND($R1404="x1",$K1404=Basisblatt!$A$85),VLOOKUP('EMob_Segmente 3.2.5_3.2.6'!$F1404,Basisblatt!$A$2:$B$5,2,FALSE),"")</f>
        <v/>
      </c>
    </row>
    <row r="1405" spans="1:21" ht="15.75" thickBot="1" x14ac:dyDescent="0.3">
      <c r="A1405" s="121" t="str">
        <f>IF($R1405="x2","",IF($R1405="x1",IF(OR($K1405=Basisblatt!$A$84,$P1405="ja"),"ja","nein"),"N/A"))</f>
        <v/>
      </c>
      <c r="B1405" s="40"/>
      <c r="C1405" s="84"/>
      <c r="D1405" s="85"/>
      <c r="E1405" s="85"/>
      <c r="F1405" s="85"/>
      <c r="G1405" s="85"/>
      <c r="H1405" s="85"/>
      <c r="I1405" s="92"/>
      <c r="J1405" s="40"/>
      <c r="K1405" s="49" t="s">
        <v>86</v>
      </c>
      <c r="L1405" s="81"/>
      <c r="M1405" s="81"/>
      <c r="N1405" s="83"/>
      <c r="O1405" s="40"/>
      <c r="P1405" s="106" t="str">
        <f>IF(AND($R1405="x1",$K1405=Basisblatt!$A$85),IF(OR($L1405=Basisblatt!$A$38,AND('Modernisierung 3.2.4'!$M1405&lt;&gt;"",'Modernisierung 3.2.4'!$M1405&lt;='Modernisierung 3.2.4'!$U1405),'Modernisierung 3.2.4'!$N1405=Basisblatt!$A1433)=TRUE,"ja","nein"),"")</f>
        <v/>
      </c>
      <c r="Q1405" s="157"/>
      <c r="R1405" s="102" t="str">
        <f t="shared" si="21"/>
        <v>x2</v>
      </c>
      <c r="S1405" s="53"/>
      <c r="T1405" s="40"/>
      <c r="U1405" s="139" t="str">
        <f>IF(AND($R1405="x1",$K1405=Basisblatt!$A$85),VLOOKUP('EMob_Segmente 3.2.5_3.2.6'!$F1405,Basisblatt!$A$2:$B$5,2,FALSE),"")</f>
        <v/>
      </c>
    </row>
    <row r="1406" spans="1:21" ht="15.75" thickBot="1" x14ac:dyDescent="0.3">
      <c r="A1406" s="121" t="str">
        <f>IF($R1406="x2","",IF($R1406="x1",IF(OR($K1406=Basisblatt!$A$84,$P1406="ja"),"ja","nein"),"N/A"))</f>
        <v/>
      </c>
      <c r="B1406" s="40"/>
      <c r="C1406" s="84"/>
      <c r="D1406" s="85"/>
      <c r="E1406" s="85"/>
      <c r="F1406" s="85"/>
      <c r="G1406" s="85"/>
      <c r="H1406" s="85"/>
      <c r="I1406" s="92"/>
      <c r="J1406" s="40"/>
      <c r="K1406" s="49" t="s">
        <v>86</v>
      </c>
      <c r="L1406" s="81"/>
      <c r="M1406" s="81"/>
      <c r="N1406" s="83"/>
      <c r="O1406" s="40"/>
      <c r="P1406" s="106" t="str">
        <f>IF(AND($R1406="x1",$K1406=Basisblatt!$A$85),IF(OR($L1406=Basisblatt!$A$38,AND('Modernisierung 3.2.4'!$M1406&lt;&gt;"",'Modernisierung 3.2.4'!$M1406&lt;='Modernisierung 3.2.4'!$U1406),'Modernisierung 3.2.4'!$N1406=Basisblatt!$A1434)=TRUE,"ja","nein"),"")</f>
        <v/>
      </c>
      <c r="Q1406" s="157"/>
      <c r="R1406" s="102" t="str">
        <f t="shared" si="21"/>
        <v>x2</v>
      </c>
      <c r="S1406" s="53"/>
      <c r="T1406" s="40"/>
      <c r="U1406" s="139" t="str">
        <f>IF(AND($R1406="x1",$K1406=Basisblatt!$A$85),VLOOKUP('EMob_Segmente 3.2.5_3.2.6'!$F1406,Basisblatt!$A$2:$B$5,2,FALSE),"")</f>
        <v/>
      </c>
    </row>
    <row r="1407" spans="1:21" ht="15.75" thickBot="1" x14ac:dyDescent="0.3">
      <c r="A1407" s="121" t="str">
        <f>IF($R1407="x2","",IF($R1407="x1",IF(OR($K1407=Basisblatt!$A$84,$P1407="ja"),"ja","nein"),"N/A"))</f>
        <v/>
      </c>
      <c r="B1407" s="40"/>
      <c r="C1407" s="84"/>
      <c r="D1407" s="85"/>
      <c r="E1407" s="85"/>
      <c r="F1407" s="85"/>
      <c r="G1407" s="85"/>
      <c r="H1407" s="85"/>
      <c r="I1407" s="92"/>
      <c r="J1407" s="40"/>
      <c r="K1407" s="49" t="s">
        <v>86</v>
      </c>
      <c r="L1407" s="81"/>
      <c r="M1407" s="81"/>
      <c r="N1407" s="83"/>
      <c r="O1407" s="40"/>
      <c r="P1407" s="106" t="str">
        <f>IF(AND($R1407="x1",$K1407=Basisblatt!$A$85),IF(OR($L1407=Basisblatt!$A$38,AND('Modernisierung 3.2.4'!$M1407&lt;&gt;"",'Modernisierung 3.2.4'!$M1407&lt;='Modernisierung 3.2.4'!$U1407),'Modernisierung 3.2.4'!$N1407=Basisblatt!$A1435)=TRUE,"ja","nein"),"")</f>
        <v/>
      </c>
      <c r="Q1407" s="157"/>
      <c r="R1407" s="102" t="str">
        <f t="shared" si="21"/>
        <v>x2</v>
      </c>
      <c r="S1407" s="53"/>
      <c r="T1407" s="40"/>
      <c r="U1407" s="139" t="str">
        <f>IF(AND($R1407="x1",$K1407=Basisblatt!$A$85),VLOOKUP('EMob_Segmente 3.2.5_3.2.6'!$F1407,Basisblatt!$A$2:$B$5,2,FALSE),"")</f>
        <v/>
      </c>
    </row>
    <row r="1408" spans="1:21" ht="15.75" thickBot="1" x14ac:dyDescent="0.3">
      <c r="A1408" s="121" t="str">
        <f>IF($R1408="x2","",IF($R1408="x1",IF(OR($K1408=Basisblatt!$A$84,$P1408="ja"),"ja","nein"),"N/A"))</f>
        <v/>
      </c>
      <c r="B1408" s="40"/>
      <c r="C1408" s="84"/>
      <c r="D1408" s="85"/>
      <c r="E1408" s="85"/>
      <c r="F1408" s="85"/>
      <c r="G1408" s="85"/>
      <c r="H1408" s="85"/>
      <c r="I1408" s="92"/>
      <c r="J1408" s="40"/>
      <c r="K1408" s="49" t="s">
        <v>86</v>
      </c>
      <c r="L1408" s="81"/>
      <c r="M1408" s="81"/>
      <c r="N1408" s="83"/>
      <c r="O1408" s="40"/>
      <c r="P1408" s="106" t="str">
        <f>IF(AND($R1408="x1",$K1408=Basisblatt!$A$85),IF(OR($L1408=Basisblatt!$A$38,AND('Modernisierung 3.2.4'!$M1408&lt;&gt;"",'Modernisierung 3.2.4'!$M1408&lt;='Modernisierung 3.2.4'!$U1408),'Modernisierung 3.2.4'!$N1408=Basisblatt!$A1436)=TRUE,"ja","nein"),"")</f>
        <v/>
      </c>
      <c r="Q1408" s="157"/>
      <c r="R1408" s="102" t="str">
        <f t="shared" si="21"/>
        <v>x2</v>
      </c>
      <c r="S1408" s="53"/>
      <c r="T1408" s="40"/>
      <c r="U1408" s="139" t="str">
        <f>IF(AND($R1408="x1",$K1408=Basisblatt!$A$85),VLOOKUP('EMob_Segmente 3.2.5_3.2.6'!$F1408,Basisblatt!$A$2:$B$5,2,FALSE),"")</f>
        <v/>
      </c>
    </row>
    <row r="1409" spans="1:21" ht="15.75" thickBot="1" x14ac:dyDescent="0.3">
      <c r="A1409" s="121" t="str">
        <f>IF($R1409="x2","",IF($R1409="x1",IF(OR($K1409=Basisblatt!$A$84,$P1409="ja"),"ja","nein"),"N/A"))</f>
        <v/>
      </c>
      <c r="B1409" s="40"/>
      <c r="C1409" s="84"/>
      <c r="D1409" s="85"/>
      <c r="E1409" s="85"/>
      <c r="F1409" s="85"/>
      <c r="G1409" s="85"/>
      <c r="H1409" s="85"/>
      <c r="I1409" s="92"/>
      <c r="J1409" s="40"/>
      <c r="K1409" s="49" t="s">
        <v>86</v>
      </c>
      <c r="L1409" s="81"/>
      <c r="M1409" s="81"/>
      <c r="N1409" s="83"/>
      <c r="O1409" s="40"/>
      <c r="P1409" s="106" t="str">
        <f>IF(AND($R1409="x1",$K1409=Basisblatt!$A$85),IF(OR($L1409=Basisblatt!$A$38,AND('Modernisierung 3.2.4'!$M1409&lt;&gt;"",'Modernisierung 3.2.4'!$M1409&lt;='Modernisierung 3.2.4'!$U1409),'Modernisierung 3.2.4'!$N1409=Basisblatt!$A1437)=TRUE,"ja","nein"),"")</f>
        <v/>
      </c>
      <c r="Q1409" s="157"/>
      <c r="R1409" s="102" t="str">
        <f t="shared" si="21"/>
        <v>x2</v>
      </c>
      <c r="S1409" s="53"/>
      <c r="T1409" s="40"/>
      <c r="U1409" s="139" t="str">
        <f>IF(AND($R1409="x1",$K1409=Basisblatt!$A$85),VLOOKUP('EMob_Segmente 3.2.5_3.2.6'!$F1409,Basisblatt!$A$2:$B$5,2,FALSE),"")</f>
        <v/>
      </c>
    </row>
    <row r="1410" spans="1:21" ht="15.75" thickBot="1" x14ac:dyDescent="0.3">
      <c r="A1410" s="121" t="str">
        <f>IF($R1410="x2","",IF($R1410="x1",IF(OR($K1410=Basisblatt!$A$84,$P1410="ja"),"ja","nein"),"N/A"))</f>
        <v/>
      </c>
      <c r="B1410" s="40"/>
      <c r="C1410" s="84"/>
      <c r="D1410" s="85"/>
      <c r="E1410" s="85"/>
      <c r="F1410" s="85"/>
      <c r="G1410" s="85"/>
      <c r="H1410" s="85"/>
      <c r="I1410" s="92"/>
      <c r="J1410" s="40"/>
      <c r="K1410" s="49" t="s">
        <v>86</v>
      </c>
      <c r="L1410" s="81"/>
      <c r="M1410" s="81"/>
      <c r="N1410" s="83"/>
      <c r="O1410" s="40"/>
      <c r="P1410" s="106" t="str">
        <f>IF(AND($R1410="x1",$K1410=Basisblatt!$A$85),IF(OR($L1410=Basisblatt!$A$38,AND('Modernisierung 3.2.4'!$M1410&lt;&gt;"",'Modernisierung 3.2.4'!$M1410&lt;='Modernisierung 3.2.4'!$U1410),'Modernisierung 3.2.4'!$N1410=Basisblatt!$A1438)=TRUE,"ja","nein"),"")</f>
        <v/>
      </c>
      <c r="Q1410" s="157"/>
      <c r="R1410" s="102" t="str">
        <f t="shared" si="21"/>
        <v>x2</v>
      </c>
      <c r="S1410" s="53"/>
      <c r="T1410" s="40"/>
      <c r="U1410" s="139" t="str">
        <f>IF(AND($R1410="x1",$K1410=Basisblatt!$A$85),VLOOKUP('EMob_Segmente 3.2.5_3.2.6'!$F1410,Basisblatt!$A$2:$B$5,2,FALSE),"")</f>
        <v/>
      </c>
    </row>
    <row r="1411" spans="1:21" ht="15.75" thickBot="1" x14ac:dyDescent="0.3">
      <c r="A1411" s="121" t="str">
        <f>IF($R1411="x2","",IF($R1411="x1",IF(OR($K1411=Basisblatt!$A$84,$P1411="ja"),"ja","nein"),"N/A"))</f>
        <v/>
      </c>
      <c r="B1411" s="40"/>
      <c r="C1411" s="84"/>
      <c r="D1411" s="85"/>
      <c r="E1411" s="85"/>
      <c r="F1411" s="85"/>
      <c r="G1411" s="85"/>
      <c r="H1411" s="85"/>
      <c r="I1411" s="92"/>
      <c r="J1411" s="40"/>
      <c r="K1411" s="49" t="s">
        <v>86</v>
      </c>
      <c r="L1411" s="81"/>
      <c r="M1411" s="81"/>
      <c r="N1411" s="83"/>
      <c r="O1411" s="40"/>
      <c r="P1411" s="106" t="str">
        <f>IF(AND($R1411="x1",$K1411=Basisblatt!$A$85),IF(OR($L1411=Basisblatt!$A$38,AND('Modernisierung 3.2.4'!$M1411&lt;&gt;"",'Modernisierung 3.2.4'!$M1411&lt;='Modernisierung 3.2.4'!$U1411),'Modernisierung 3.2.4'!$N1411=Basisblatt!$A1439)=TRUE,"ja","nein"),"")</f>
        <v/>
      </c>
      <c r="Q1411" s="157"/>
      <c r="R1411" s="102" t="str">
        <f t="shared" si="21"/>
        <v>x2</v>
      </c>
      <c r="S1411" s="53"/>
      <c r="T1411" s="40"/>
      <c r="U1411" s="139" t="str">
        <f>IF(AND($R1411="x1",$K1411=Basisblatt!$A$85),VLOOKUP('EMob_Segmente 3.2.5_3.2.6'!$F1411,Basisblatt!$A$2:$B$5,2,FALSE),"")</f>
        <v/>
      </c>
    </row>
    <row r="1412" spans="1:21" ht="15.75" thickBot="1" x14ac:dyDescent="0.3">
      <c r="A1412" s="121" t="str">
        <f>IF($R1412="x2","",IF($R1412="x1",IF(OR($K1412=Basisblatt!$A$84,$P1412="ja"),"ja","nein"),"N/A"))</f>
        <v/>
      </c>
      <c r="B1412" s="40"/>
      <c r="C1412" s="84"/>
      <c r="D1412" s="85"/>
      <c r="E1412" s="85"/>
      <c r="F1412" s="85"/>
      <c r="G1412" s="85"/>
      <c r="H1412" s="85"/>
      <c r="I1412" s="92"/>
      <c r="J1412" s="40"/>
      <c r="K1412" s="49" t="s">
        <v>86</v>
      </c>
      <c r="L1412" s="81"/>
      <c r="M1412" s="81"/>
      <c r="N1412" s="83"/>
      <c r="O1412" s="40"/>
      <c r="P1412" s="106" t="str">
        <f>IF(AND($R1412="x1",$K1412=Basisblatt!$A$85),IF(OR($L1412=Basisblatt!$A$38,AND('Modernisierung 3.2.4'!$M1412&lt;&gt;"",'Modernisierung 3.2.4'!$M1412&lt;='Modernisierung 3.2.4'!$U1412),'Modernisierung 3.2.4'!$N1412=Basisblatt!$A1440)=TRUE,"ja","nein"),"")</f>
        <v/>
      </c>
      <c r="Q1412" s="157"/>
      <c r="R1412" s="102" t="str">
        <f t="shared" si="21"/>
        <v>x2</v>
      </c>
      <c r="S1412" s="53"/>
      <c r="T1412" s="40"/>
      <c r="U1412" s="139" t="str">
        <f>IF(AND($R1412="x1",$K1412=Basisblatt!$A$85),VLOOKUP('EMob_Segmente 3.2.5_3.2.6'!$F1412,Basisblatt!$A$2:$B$5,2,FALSE),"")</f>
        <v/>
      </c>
    </row>
    <row r="1413" spans="1:21" ht="15.75" thickBot="1" x14ac:dyDescent="0.3">
      <c r="A1413" s="121" t="str">
        <f>IF($R1413="x2","",IF($R1413="x1",IF(OR($K1413=Basisblatt!$A$84,$P1413="ja"),"ja","nein"),"N/A"))</f>
        <v/>
      </c>
      <c r="B1413" s="40"/>
      <c r="C1413" s="84"/>
      <c r="D1413" s="85"/>
      <c r="E1413" s="85"/>
      <c r="F1413" s="85"/>
      <c r="G1413" s="85"/>
      <c r="H1413" s="85"/>
      <c r="I1413" s="92"/>
      <c r="J1413" s="40"/>
      <c r="K1413" s="49" t="s">
        <v>86</v>
      </c>
      <c r="L1413" s="81"/>
      <c r="M1413" s="81"/>
      <c r="N1413" s="83"/>
      <c r="O1413" s="40"/>
      <c r="P1413" s="106" t="str">
        <f>IF(AND($R1413="x1",$K1413=Basisblatt!$A$85),IF(OR($L1413=Basisblatt!$A$38,AND('Modernisierung 3.2.4'!$M1413&lt;&gt;"",'Modernisierung 3.2.4'!$M1413&lt;='Modernisierung 3.2.4'!$U1413),'Modernisierung 3.2.4'!$N1413=Basisblatt!$A1441)=TRUE,"ja","nein"),"")</f>
        <v/>
      </c>
      <c r="Q1413" s="157"/>
      <c r="R1413" s="102" t="str">
        <f t="shared" si="21"/>
        <v>x2</v>
      </c>
      <c r="S1413" s="53"/>
      <c r="T1413" s="40"/>
      <c r="U1413" s="139" t="str">
        <f>IF(AND($R1413="x1",$K1413=Basisblatt!$A$85),VLOOKUP('EMob_Segmente 3.2.5_3.2.6'!$F1413,Basisblatt!$A$2:$B$5,2,FALSE),"")</f>
        <v/>
      </c>
    </row>
    <row r="1414" spans="1:21" ht="15.75" thickBot="1" x14ac:dyDescent="0.3">
      <c r="A1414" s="121" t="str">
        <f>IF($R1414="x2","",IF($R1414="x1",IF(OR($K1414=Basisblatt!$A$84,$P1414="ja"),"ja","nein"),"N/A"))</f>
        <v/>
      </c>
      <c r="B1414" s="40"/>
      <c r="C1414" s="84"/>
      <c r="D1414" s="85"/>
      <c r="E1414" s="85"/>
      <c r="F1414" s="85"/>
      <c r="G1414" s="85"/>
      <c r="H1414" s="85"/>
      <c r="I1414" s="92"/>
      <c r="J1414" s="40"/>
      <c r="K1414" s="49" t="s">
        <v>86</v>
      </c>
      <c r="L1414" s="81"/>
      <c r="M1414" s="81"/>
      <c r="N1414" s="83"/>
      <c r="O1414" s="40"/>
      <c r="P1414" s="106" t="str">
        <f>IF(AND($R1414="x1",$K1414=Basisblatt!$A$85),IF(OR($L1414=Basisblatt!$A$38,AND('Modernisierung 3.2.4'!$M1414&lt;&gt;"",'Modernisierung 3.2.4'!$M1414&lt;='Modernisierung 3.2.4'!$U1414),'Modernisierung 3.2.4'!$N1414=Basisblatt!$A1442)=TRUE,"ja","nein"),"")</f>
        <v/>
      </c>
      <c r="Q1414" s="157"/>
      <c r="R1414" s="102" t="str">
        <f t="shared" si="21"/>
        <v>x2</v>
      </c>
      <c r="S1414" s="53"/>
      <c r="T1414" s="40"/>
      <c r="U1414" s="139" t="str">
        <f>IF(AND($R1414="x1",$K1414=Basisblatt!$A$85),VLOOKUP('EMob_Segmente 3.2.5_3.2.6'!$F1414,Basisblatt!$A$2:$B$5,2,FALSE),"")</f>
        <v/>
      </c>
    </row>
    <row r="1415" spans="1:21" ht="15.75" thickBot="1" x14ac:dyDescent="0.3">
      <c r="A1415" s="121" t="str">
        <f>IF($R1415="x2","",IF($R1415="x1",IF(OR($K1415=Basisblatt!$A$84,$P1415="ja"),"ja","nein"),"N/A"))</f>
        <v/>
      </c>
      <c r="B1415" s="40"/>
      <c r="C1415" s="84"/>
      <c r="D1415" s="85"/>
      <c r="E1415" s="85"/>
      <c r="F1415" s="85"/>
      <c r="G1415" s="85"/>
      <c r="H1415" s="85"/>
      <c r="I1415" s="92"/>
      <c r="J1415" s="40"/>
      <c r="K1415" s="49" t="s">
        <v>86</v>
      </c>
      <c r="L1415" s="81"/>
      <c r="M1415" s="81"/>
      <c r="N1415" s="83"/>
      <c r="O1415" s="40"/>
      <c r="P1415" s="106" t="str">
        <f>IF(AND($R1415="x1",$K1415=Basisblatt!$A$85),IF(OR($L1415=Basisblatt!$A$38,AND('Modernisierung 3.2.4'!$M1415&lt;&gt;"",'Modernisierung 3.2.4'!$M1415&lt;='Modernisierung 3.2.4'!$U1415),'Modernisierung 3.2.4'!$N1415=Basisblatt!$A1443)=TRUE,"ja","nein"),"")</f>
        <v/>
      </c>
      <c r="Q1415" s="157"/>
      <c r="R1415" s="102" t="str">
        <f t="shared" si="21"/>
        <v>x2</v>
      </c>
      <c r="S1415" s="53"/>
      <c r="T1415" s="40"/>
      <c r="U1415" s="139" t="str">
        <f>IF(AND($R1415="x1",$K1415=Basisblatt!$A$85),VLOOKUP('EMob_Segmente 3.2.5_3.2.6'!$F1415,Basisblatt!$A$2:$B$5,2,FALSE),"")</f>
        <v/>
      </c>
    </row>
    <row r="1416" spans="1:21" ht="15.75" thickBot="1" x14ac:dyDescent="0.3">
      <c r="A1416" s="121" t="str">
        <f>IF($R1416="x2","",IF($R1416="x1",IF(OR($K1416=Basisblatt!$A$84,$P1416="ja"),"ja","nein"),"N/A"))</f>
        <v/>
      </c>
      <c r="B1416" s="40"/>
      <c r="C1416" s="84"/>
      <c r="D1416" s="85"/>
      <c r="E1416" s="85"/>
      <c r="F1416" s="85"/>
      <c r="G1416" s="85"/>
      <c r="H1416" s="85"/>
      <c r="I1416" s="92"/>
      <c r="J1416" s="40"/>
      <c r="K1416" s="49" t="s">
        <v>86</v>
      </c>
      <c r="L1416" s="81"/>
      <c r="M1416" s="81"/>
      <c r="N1416" s="83"/>
      <c r="O1416" s="40"/>
      <c r="P1416" s="106" t="str">
        <f>IF(AND($R1416="x1",$K1416=Basisblatt!$A$85),IF(OR($L1416=Basisblatt!$A$38,AND('Modernisierung 3.2.4'!$M1416&lt;&gt;"",'Modernisierung 3.2.4'!$M1416&lt;='Modernisierung 3.2.4'!$U1416),'Modernisierung 3.2.4'!$N1416=Basisblatt!$A1444)=TRUE,"ja","nein"),"")</f>
        <v/>
      </c>
      <c r="Q1416" s="157"/>
      <c r="R1416" s="102" t="str">
        <f t="shared" si="21"/>
        <v>x2</v>
      </c>
      <c r="S1416" s="53"/>
      <c r="T1416" s="40"/>
      <c r="U1416" s="139" t="str">
        <f>IF(AND($R1416="x1",$K1416=Basisblatt!$A$85),VLOOKUP('EMob_Segmente 3.2.5_3.2.6'!$F1416,Basisblatt!$A$2:$B$5,2,FALSE),"")</f>
        <v/>
      </c>
    </row>
    <row r="1417" spans="1:21" ht="15.75" thickBot="1" x14ac:dyDescent="0.3">
      <c r="A1417" s="121" t="str">
        <f>IF($R1417="x2","",IF($R1417="x1",IF(OR($K1417=Basisblatt!$A$84,$P1417="ja"),"ja","nein"),"N/A"))</f>
        <v/>
      </c>
      <c r="B1417" s="40"/>
      <c r="C1417" s="84"/>
      <c r="D1417" s="85"/>
      <c r="E1417" s="85"/>
      <c r="F1417" s="85"/>
      <c r="G1417" s="85"/>
      <c r="H1417" s="85"/>
      <c r="I1417" s="92"/>
      <c r="J1417" s="40"/>
      <c r="K1417" s="49" t="s">
        <v>86</v>
      </c>
      <c r="L1417" s="81"/>
      <c r="M1417" s="81"/>
      <c r="N1417" s="83"/>
      <c r="O1417" s="40"/>
      <c r="P1417" s="106" t="str">
        <f>IF(AND($R1417="x1",$K1417=Basisblatt!$A$85),IF(OR($L1417=Basisblatt!$A$38,AND('Modernisierung 3.2.4'!$M1417&lt;&gt;"",'Modernisierung 3.2.4'!$M1417&lt;='Modernisierung 3.2.4'!$U1417),'Modernisierung 3.2.4'!$N1417=Basisblatt!$A1445)=TRUE,"ja","nein"),"")</f>
        <v/>
      </c>
      <c r="Q1417" s="157"/>
      <c r="R1417" s="102" t="str">
        <f t="shared" si="21"/>
        <v>x2</v>
      </c>
      <c r="S1417" s="53"/>
      <c r="T1417" s="40"/>
      <c r="U1417" s="139" t="str">
        <f>IF(AND($R1417="x1",$K1417=Basisblatt!$A$85),VLOOKUP('EMob_Segmente 3.2.5_3.2.6'!$F1417,Basisblatt!$A$2:$B$5,2,FALSE),"")</f>
        <v/>
      </c>
    </row>
    <row r="1418" spans="1:21" ht="15.75" thickBot="1" x14ac:dyDescent="0.3">
      <c r="A1418" s="121" t="str">
        <f>IF($R1418="x2","",IF($R1418="x1",IF(OR($K1418=Basisblatt!$A$84,$P1418="ja"),"ja","nein"),"N/A"))</f>
        <v/>
      </c>
      <c r="B1418" s="40"/>
      <c r="C1418" s="84"/>
      <c r="D1418" s="85"/>
      <c r="E1418" s="85"/>
      <c r="F1418" s="85"/>
      <c r="G1418" s="85"/>
      <c r="H1418" s="85"/>
      <c r="I1418" s="92"/>
      <c r="J1418" s="40"/>
      <c r="K1418" s="49" t="s">
        <v>86</v>
      </c>
      <c r="L1418" s="81"/>
      <c r="M1418" s="81"/>
      <c r="N1418" s="83"/>
      <c r="O1418" s="40"/>
      <c r="P1418" s="106" t="str">
        <f>IF(AND($R1418="x1",$K1418=Basisblatt!$A$85),IF(OR($L1418=Basisblatt!$A$38,AND('Modernisierung 3.2.4'!$M1418&lt;&gt;"",'Modernisierung 3.2.4'!$M1418&lt;='Modernisierung 3.2.4'!$U1418),'Modernisierung 3.2.4'!$N1418=Basisblatt!$A1446)=TRUE,"ja","nein"),"")</f>
        <v/>
      </c>
      <c r="Q1418" s="157"/>
      <c r="R1418" s="102" t="str">
        <f t="shared" si="21"/>
        <v>x2</v>
      </c>
      <c r="S1418" s="53"/>
      <c r="T1418" s="40"/>
      <c r="U1418" s="139" t="str">
        <f>IF(AND($R1418="x1",$K1418=Basisblatt!$A$85),VLOOKUP('EMob_Segmente 3.2.5_3.2.6'!$F1418,Basisblatt!$A$2:$B$5,2,FALSE),"")</f>
        <v/>
      </c>
    </row>
    <row r="1419" spans="1:21" ht="15.75" thickBot="1" x14ac:dyDescent="0.3">
      <c r="A1419" s="121" t="str">
        <f>IF($R1419="x2","",IF($R1419="x1",IF(OR($K1419=Basisblatt!$A$84,$P1419="ja"),"ja","nein"),"N/A"))</f>
        <v/>
      </c>
      <c r="B1419" s="40"/>
      <c r="C1419" s="84"/>
      <c r="D1419" s="85"/>
      <c r="E1419" s="85"/>
      <c r="F1419" s="85"/>
      <c r="G1419" s="85"/>
      <c r="H1419" s="85"/>
      <c r="I1419" s="92"/>
      <c r="J1419" s="40"/>
      <c r="K1419" s="49" t="s">
        <v>86</v>
      </c>
      <c r="L1419" s="81"/>
      <c r="M1419" s="81"/>
      <c r="N1419" s="83"/>
      <c r="O1419" s="40"/>
      <c r="P1419" s="106" t="str">
        <f>IF(AND($R1419="x1",$K1419=Basisblatt!$A$85),IF(OR($L1419=Basisblatt!$A$38,AND('Modernisierung 3.2.4'!$M1419&lt;&gt;"",'Modernisierung 3.2.4'!$M1419&lt;='Modernisierung 3.2.4'!$U1419),'Modernisierung 3.2.4'!$N1419=Basisblatt!$A1447)=TRUE,"ja","nein"),"")</f>
        <v/>
      </c>
      <c r="Q1419" s="157"/>
      <c r="R1419" s="102" t="str">
        <f t="shared" si="21"/>
        <v>x2</v>
      </c>
      <c r="S1419" s="53"/>
      <c r="T1419" s="40"/>
      <c r="U1419" s="139" t="str">
        <f>IF(AND($R1419="x1",$K1419=Basisblatt!$A$85),VLOOKUP('EMob_Segmente 3.2.5_3.2.6'!$F1419,Basisblatt!$A$2:$B$5,2,FALSE),"")</f>
        <v/>
      </c>
    </row>
    <row r="1420" spans="1:21" ht="15.75" thickBot="1" x14ac:dyDescent="0.3">
      <c r="A1420" s="121" t="str">
        <f>IF($R1420="x2","",IF($R1420="x1",IF(OR($K1420=Basisblatt!$A$84,$P1420="ja"),"ja","nein"),"N/A"))</f>
        <v/>
      </c>
      <c r="B1420" s="40"/>
      <c r="C1420" s="84"/>
      <c r="D1420" s="85"/>
      <c r="E1420" s="85"/>
      <c r="F1420" s="85"/>
      <c r="G1420" s="85"/>
      <c r="H1420" s="85"/>
      <c r="I1420" s="92"/>
      <c r="J1420" s="40"/>
      <c r="K1420" s="49" t="s">
        <v>86</v>
      </c>
      <c r="L1420" s="81"/>
      <c r="M1420" s="81"/>
      <c r="N1420" s="83"/>
      <c r="O1420" s="40"/>
      <c r="P1420" s="106" t="str">
        <f>IF(AND($R1420="x1",$K1420=Basisblatt!$A$85),IF(OR($L1420=Basisblatt!$A$38,AND('Modernisierung 3.2.4'!$M1420&lt;&gt;"",'Modernisierung 3.2.4'!$M1420&lt;='Modernisierung 3.2.4'!$U1420),'Modernisierung 3.2.4'!$N1420=Basisblatt!$A1448)=TRUE,"ja","nein"),"")</f>
        <v/>
      </c>
      <c r="Q1420" s="157"/>
      <c r="R1420" s="102" t="str">
        <f t="shared" si="21"/>
        <v>x2</v>
      </c>
      <c r="S1420" s="53"/>
      <c r="T1420" s="40"/>
      <c r="U1420" s="139" t="str">
        <f>IF(AND($R1420="x1",$K1420=Basisblatt!$A$85),VLOOKUP('EMob_Segmente 3.2.5_3.2.6'!$F1420,Basisblatt!$A$2:$B$5,2,FALSE),"")</f>
        <v/>
      </c>
    </row>
    <row r="1421" spans="1:21" ht="15.75" thickBot="1" x14ac:dyDescent="0.3">
      <c r="A1421" s="121" t="str">
        <f>IF($R1421="x2","",IF($R1421="x1",IF(OR($K1421=Basisblatt!$A$84,$P1421="ja"),"ja","nein"),"N/A"))</f>
        <v/>
      </c>
      <c r="B1421" s="40"/>
      <c r="C1421" s="84"/>
      <c r="D1421" s="85"/>
      <c r="E1421" s="85"/>
      <c r="F1421" s="85"/>
      <c r="G1421" s="85"/>
      <c r="H1421" s="85"/>
      <c r="I1421" s="92"/>
      <c r="J1421" s="40"/>
      <c r="K1421" s="49" t="s">
        <v>86</v>
      </c>
      <c r="L1421" s="81"/>
      <c r="M1421" s="81"/>
      <c r="N1421" s="83"/>
      <c r="O1421" s="40"/>
      <c r="P1421" s="106" t="str">
        <f>IF(AND($R1421="x1",$K1421=Basisblatt!$A$85),IF(OR($L1421=Basisblatt!$A$38,AND('Modernisierung 3.2.4'!$M1421&lt;&gt;"",'Modernisierung 3.2.4'!$M1421&lt;='Modernisierung 3.2.4'!$U1421),'Modernisierung 3.2.4'!$N1421=Basisblatt!$A1449)=TRUE,"ja","nein"),"")</f>
        <v/>
      </c>
      <c r="Q1421" s="157"/>
      <c r="R1421" s="102" t="str">
        <f t="shared" si="21"/>
        <v>x2</v>
      </c>
      <c r="S1421" s="53"/>
      <c r="T1421" s="40"/>
      <c r="U1421" s="139" t="str">
        <f>IF(AND($R1421="x1",$K1421=Basisblatt!$A$85),VLOOKUP('EMob_Segmente 3.2.5_3.2.6'!$F1421,Basisblatt!$A$2:$B$5,2,FALSE),"")</f>
        <v/>
      </c>
    </row>
    <row r="1422" spans="1:21" ht="15.75" thickBot="1" x14ac:dyDescent="0.3">
      <c r="A1422" s="121" t="str">
        <f>IF($R1422="x2","",IF($R1422="x1",IF(OR($K1422=Basisblatt!$A$84,$P1422="ja"),"ja","nein"),"N/A"))</f>
        <v/>
      </c>
      <c r="B1422" s="40"/>
      <c r="C1422" s="84"/>
      <c r="D1422" s="85"/>
      <c r="E1422" s="85"/>
      <c r="F1422" s="85"/>
      <c r="G1422" s="85"/>
      <c r="H1422" s="85"/>
      <c r="I1422" s="92"/>
      <c r="J1422" s="40"/>
      <c r="K1422" s="49" t="s">
        <v>86</v>
      </c>
      <c r="L1422" s="81"/>
      <c r="M1422" s="81"/>
      <c r="N1422" s="83"/>
      <c r="O1422" s="40"/>
      <c r="P1422" s="106" t="str">
        <f>IF(AND($R1422="x1",$K1422=Basisblatt!$A$85),IF(OR($L1422=Basisblatt!$A$38,AND('Modernisierung 3.2.4'!$M1422&lt;&gt;"",'Modernisierung 3.2.4'!$M1422&lt;='Modernisierung 3.2.4'!$U1422),'Modernisierung 3.2.4'!$N1422=Basisblatt!$A1450)=TRUE,"ja","nein"),"")</f>
        <v/>
      </c>
      <c r="Q1422" s="157"/>
      <c r="R1422" s="102" t="str">
        <f t="shared" si="21"/>
        <v>x2</v>
      </c>
      <c r="S1422" s="53"/>
      <c r="T1422" s="40"/>
      <c r="U1422" s="139" t="str">
        <f>IF(AND($R1422="x1",$K1422=Basisblatt!$A$85),VLOOKUP('EMob_Segmente 3.2.5_3.2.6'!$F1422,Basisblatt!$A$2:$B$5,2,FALSE),"")</f>
        <v/>
      </c>
    </row>
    <row r="1423" spans="1:21" ht="15.75" thickBot="1" x14ac:dyDescent="0.3">
      <c r="A1423" s="121" t="str">
        <f>IF($R1423="x2","",IF($R1423="x1",IF(OR($K1423=Basisblatt!$A$84,$P1423="ja"),"ja","nein"),"N/A"))</f>
        <v/>
      </c>
      <c r="B1423" s="40"/>
      <c r="C1423" s="84"/>
      <c r="D1423" s="85"/>
      <c r="E1423" s="85"/>
      <c r="F1423" s="85"/>
      <c r="G1423" s="85"/>
      <c r="H1423" s="85"/>
      <c r="I1423" s="92"/>
      <c r="J1423" s="40"/>
      <c r="K1423" s="49" t="s">
        <v>86</v>
      </c>
      <c r="L1423" s="81"/>
      <c r="M1423" s="81"/>
      <c r="N1423" s="83"/>
      <c r="O1423" s="40"/>
      <c r="P1423" s="106" t="str">
        <f>IF(AND($R1423="x1",$K1423=Basisblatt!$A$85),IF(OR($L1423=Basisblatt!$A$38,AND('Modernisierung 3.2.4'!$M1423&lt;&gt;"",'Modernisierung 3.2.4'!$M1423&lt;='Modernisierung 3.2.4'!$U1423),'Modernisierung 3.2.4'!$N1423=Basisblatt!$A1451)=TRUE,"ja","nein"),"")</f>
        <v/>
      </c>
      <c r="Q1423" s="157"/>
      <c r="R1423" s="102" t="str">
        <f t="shared" si="21"/>
        <v>x2</v>
      </c>
      <c r="S1423" s="53"/>
      <c r="T1423" s="40"/>
      <c r="U1423" s="139" t="str">
        <f>IF(AND($R1423="x1",$K1423=Basisblatt!$A$85),VLOOKUP('EMob_Segmente 3.2.5_3.2.6'!$F1423,Basisblatt!$A$2:$B$5,2,FALSE),"")</f>
        <v/>
      </c>
    </row>
    <row r="1424" spans="1:21" ht="15.75" thickBot="1" x14ac:dyDescent="0.3">
      <c r="A1424" s="121" t="str">
        <f>IF($R1424="x2","",IF($R1424="x1",IF(OR($K1424=Basisblatt!$A$84,$P1424="ja"),"ja","nein"),"N/A"))</f>
        <v/>
      </c>
      <c r="B1424" s="40"/>
      <c r="C1424" s="84"/>
      <c r="D1424" s="85"/>
      <c r="E1424" s="85"/>
      <c r="F1424" s="85"/>
      <c r="G1424" s="85"/>
      <c r="H1424" s="85"/>
      <c r="I1424" s="92"/>
      <c r="J1424" s="40"/>
      <c r="K1424" s="49" t="s">
        <v>86</v>
      </c>
      <c r="L1424" s="81"/>
      <c r="M1424" s="81"/>
      <c r="N1424" s="83"/>
      <c r="O1424" s="40"/>
      <c r="P1424" s="106" t="str">
        <f>IF(AND($R1424="x1",$K1424=Basisblatt!$A$85),IF(OR($L1424=Basisblatt!$A$38,AND('Modernisierung 3.2.4'!$M1424&lt;&gt;"",'Modernisierung 3.2.4'!$M1424&lt;='Modernisierung 3.2.4'!$U1424),'Modernisierung 3.2.4'!$N1424=Basisblatt!$A1452)=TRUE,"ja","nein"),"")</f>
        <v/>
      </c>
      <c r="Q1424" s="157"/>
      <c r="R1424" s="102" t="str">
        <f t="shared" si="21"/>
        <v>x2</v>
      </c>
      <c r="S1424" s="53"/>
      <c r="T1424" s="40"/>
      <c r="U1424" s="139" t="str">
        <f>IF(AND($R1424="x1",$K1424=Basisblatt!$A$85),VLOOKUP('EMob_Segmente 3.2.5_3.2.6'!$F1424,Basisblatt!$A$2:$B$5,2,FALSE),"")</f>
        <v/>
      </c>
    </row>
    <row r="1425" spans="1:21" ht="15.75" thickBot="1" x14ac:dyDescent="0.3">
      <c r="A1425" s="121" t="str">
        <f>IF($R1425="x2","",IF($R1425="x1",IF(OR($K1425=Basisblatt!$A$84,$P1425="ja"),"ja","nein"),"N/A"))</f>
        <v/>
      </c>
      <c r="B1425" s="40"/>
      <c r="C1425" s="84"/>
      <c r="D1425" s="85"/>
      <c r="E1425" s="85"/>
      <c r="F1425" s="85"/>
      <c r="G1425" s="85"/>
      <c r="H1425" s="85"/>
      <c r="I1425" s="92"/>
      <c r="J1425" s="40"/>
      <c r="K1425" s="49" t="s">
        <v>86</v>
      </c>
      <c r="L1425" s="81"/>
      <c r="M1425" s="81"/>
      <c r="N1425" s="83"/>
      <c r="O1425" s="40"/>
      <c r="P1425" s="106" t="str">
        <f>IF(AND($R1425="x1",$K1425=Basisblatt!$A$85),IF(OR($L1425=Basisblatt!$A$38,AND('Modernisierung 3.2.4'!$M1425&lt;&gt;"",'Modernisierung 3.2.4'!$M1425&lt;='Modernisierung 3.2.4'!$U1425),'Modernisierung 3.2.4'!$N1425=Basisblatt!$A1453)=TRUE,"ja","nein"),"")</f>
        <v/>
      </c>
      <c r="Q1425" s="157"/>
      <c r="R1425" s="102" t="str">
        <f t="shared" ref="R1425:R1488" si="22">IF(COUNTA($C1425:$I1425)=7,"x1",IF(COUNTA($C1425:$I1425)=0,"x2","o"))</f>
        <v>x2</v>
      </c>
      <c r="S1425" s="53"/>
      <c r="T1425" s="40"/>
      <c r="U1425" s="139" t="str">
        <f>IF(AND($R1425="x1",$K1425=Basisblatt!$A$85),VLOOKUP('EMob_Segmente 3.2.5_3.2.6'!$F1425,Basisblatt!$A$2:$B$5,2,FALSE),"")</f>
        <v/>
      </c>
    </row>
    <row r="1426" spans="1:21" ht="15.75" thickBot="1" x14ac:dyDescent="0.3">
      <c r="A1426" s="121" t="str">
        <f>IF($R1426="x2","",IF($R1426="x1",IF(OR($K1426=Basisblatt!$A$84,$P1426="ja"),"ja","nein"),"N/A"))</f>
        <v/>
      </c>
      <c r="B1426" s="40"/>
      <c r="C1426" s="84"/>
      <c r="D1426" s="85"/>
      <c r="E1426" s="85"/>
      <c r="F1426" s="85"/>
      <c r="G1426" s="85"/>
      <c r="H1426" s="85"/>
      <c r="I1426" s="92"/>
      <c r="J1426" s="40"/>
      <c r="K1426" s="49" t="s">
        <v>86</v>
      </c>
      <c r="L1426" s="81"/>
      <c r="M1426" s="81"/>
      <c r="N1426" s="83"/>
      <c r="O1426" s="40"/>
      <c r="P1426" s="106" t="str">
        <f>IF(AND($R1426="x1",$K1426=Basisblatt!$A$85),IF(OR($L1426=Basisblatt!$A$38,AND('Modernisierung 3.2.4'!$M1426&lt;&gt;"",'Modernisierung 3.2.4'!$M1426&lt;='Modernisierung 3.2.4'!$U1426),'Modernisierung 3.2.4'!$N1426=Basisblatt!$A1454)=TRUE,"ja","nein"),"")</f>
        <v/>
      </c>
      <c r="Q1426" s="157"/>
      <c r="R1426" s="102" t="str">
        <f t="shared" si="22"/>
        <v>x2</v>
      </c>
      <c r="S1426" s="53"/>
      <c r="T1426" s="40"/>
      <c r="U1426" s="139" t="str">
        <f>IF(AND($R1426="x1",$K1426=Basisblatt!$A$85),VLOOKUP('EMob_Segmente 3.2.5_3.2.6'!$F1426,Basisblatt!$A$2:$B$5,2,FALSE),"")</f>
        <v/>
      </c>
    </row>
    <row r="1427" spans="1:21" ht="15.75" thickBot="1" x14ac:dyDescent="0.3">
      <c r="A1427" s="121" t="str">
        <f>IF($R1427="x2","",IF($R1427="x1",IF(OR($K1427=Basisblatt!$A$84,$P1427="ja"),"ja","nein"),"N/A"))</f>
        <v/>
      </c>
      <c r="B1427" s="40"/>
      <c r="C1427" s="84"/>
      <c r="D1427" s="85"/>
      <c r="E1427" s="85"/>
      <c r="F1427" s="85"/>
      <c r="G1427" s="85"/>
      <c r="H1427" s="85"/>
      <c r="I1427" s="92"/>
      <c r="J1427" s="40"/>
      <c r="K1427" s="49" t="s">
        <v>86</v>
      </c>
      <c r="L1427" s="81"/>
      <c r="M1427" s="81"/>
      <c r="N1427" s="83"/>
      <c r="O1427" s="40"/>
      <c r="P1427" s="106" t="str">
        <f>IF(AND($R1427="x1",$K1427=Basisblatt!$A$85),IF(OR($L1427=Basisblatt!$A$38,AND('Modernisierung 3.2.4'!$M1427&lt;&gt;"",'Modernisierung 3.2.4'!$M1427&lt;='Modernisierung 3.2.4'!$U1427),'Modernisierung 3.2.4'!$N1427=Basisblatt!$A1455)=TRUE,"ja","nein"),"")</f>
        <v/>
      </c>
      <c r="Q1427" s="157"/>
      <c r="R1427" s="102" t="str">
        <f t="shared" si="22"/>
        <v>x2</v>
      </c>
      <c r="S1427" s="53"/>
      <c r="T1427" s="40"/>
      <c r="U1427" s="139" t="str">
        <f>IF(AND($R1427="x1",$K1427=Basisblatt!$A$85),VLOOKUP('EMob_Segmente 3.2.5_3.2.6'!$F1427,Basisblatt!$A$2:$B$5,2,FALSE),"")</f>
        <v/>
      </c>
    </row>
    <row r="1428" spans="1:21" ht="15.75" thickBot="1" x14ac:dyDescent="0.3">
      <c r="A1428" s="121" t="str">
        <f>IF($R1428="x2","",IF($R1428="x1",IF(OR($K1428=Basisblatt!$A$84,$P1428="ja"),"ja","nein"),"N/A"))</f>
        <v/>
      </c>
      <c r="B1428" s="40"/>
      <c r="C1428" s="84"/>
      <c r="D1428" s="85"/>
      <c r="E1428" s="85"/>
      <c r="F1428" s="85"/>
      <c r="G1428" s="85"/>
      <c r="H1428" s="85"/>
      <c r="I1428" s="92"/>
      <c r="J1428" s="40"/>
      <c r="K1428" s="49" t="s">
        <v>86</v>
      </c>
      <c r="L1428" s="81"/>
      <c r="M1428" s="81"/>
      <c r="N1428" s="83"/>
      <c r="O1428" s="40"/>
      <c r="P1428" s="106" t="str">
        <f>IF(AND($R1428="x1",$K1428=Basisblatt!$A$85),IF(OR($L1428=Basisblatt!$A$38,AND('Modernisierung 3.2.4'!$M1428&lt;&gt;"",'Modernisierung 3.2.4'!$M1428&lt;='Modernisierung 3.2.4'!$U1428),'Modernisierung 3.2.4'!$N1428=Basisblatt!$A1456)=TRUE,"ja","nein"),"")</f>
        <v/>
      </c>
      <c r="Q1428" s="157"/>
      <c r="R1428" s="102" t="str">
        <f t="shared" si="22"/>
        <v>x2</v>
      </c>
      <c r="S1428" s="53"/>
      <c r="T1428" s="40"/>
      <c r="U1428" s="139" t="str">
        <f>IF(AND($R1428="x1",$K1428=Basisblatt!$A$85),VLOOKUP('EMob_Segmente 3.2.5_3.2.6'!$F1428,Basisblatt!$A$2:$B$5,2,FALSE),"")</f>
        <v/>
      </c>
    </row>
    <row r="1429" spans="1:21" ht="15.75" thickBot="1" x14ac:dyDescent="0.3">
      <c r="A1429" s="121" t="str">
        <f>IF($R1429="x2","",IF($R1429="x1",IF(OR($K1429=Basisblatt!$A$84,$P1429="ja"),"ja","nein"),"N/A"))</f>
        <v/>
      </c>
      <c r="B1429" s="40"/>
      <c r="C1429" s="84"/>
      <c r="D1429" s="85"/>
      <c r="E1429" s="85"/>
      <c r="F1429" s="85"/>
      <c r="G1429" s="85"/>
      <c r="H1429" s="85"/>
      <c r="I1429" s="92"/>
      <c r="J1429" s="40"/>
      <c r="K1429" s="49" t="s">
        <v>86</v>
      </c>
      <c r="L1429" s="81"/>
      <c r="M1429" s="81"/>
      <c r="N1429" s="83"/>
      <c r="O1429" s="40"/>
      <c r="P1429" s="106" t="str">
        <f>IF(AND($R1429="x1",$K1429=Basisblatt!$A$85),IF(OR($L1429=Basisblatt!$A$38,AND('Modernisierung 3.2.4'!$M1429&lt;&gt;"",'Modernisierung 3.2.4'!$M1429&lt;='Modernisierung 3.2.4'!$U1429),'Modernisierung 3.2.4'!$N1429=Basisblatt!$A1457)=TRUE,"ja","nein"),"")</f>
        <v/>
      </c>
      <c r="Q1429" s="157"/>
      <c r="R1429" s="102" t="str">
        <f t="shared" si="22"/>
        <v>x2</v>
      </c>
      <c r="S1429" s="53"/>
      <c r="T1429" s="40"/>
      <c r="U1429" s="139" t="str">
        <f>IF(AND($R1429="x1",$K1429=Basisblatt!$A$85),VLOOKUP('EMob_Segmente 3.2.5_3.2.6'!$F1429,Basisblatt!$A$2:$B$5,2,FALSE),"")</f>
        <v/>
      </c>
    </row>
    <row r="1430" spans="1:21" ht="15.75" thickBot="1" x14ac:dyDescent="0.3">
      <c r="A1430" s="121" t="str">
        <f>IF($R1430="x2","",IF($R1430="x1",IF(OR($K1430=Basisblatt!$A$84,$P1430="ja"),"ja","nein"),"N/A"))</f>
        <v/>
      </c>
      <c r="B1430" s="40"/>
      <c r="C1430" s="84"/>
      <c r="D1430" s="85"/>
      <c r="E1430" s="85"/>
      <c r="F1430" s="85"/>
      <c r="G1430" s="85"/>
      <c r="H1430" s="85"/>
      <c r="I1430" s="92"/>
      <c r="J1430" s="40"/>
      <c r="K1430" s="49" t="s">
        <v>86</v>
      </c>
      <c r="L1430" s="81"/>
      <c r="M1430" s="81"/>
      <c r="N1430" s="83"/>
      <c r="O1430" s="40"/>
      <c r="P1430" s="106" t="str">
        <f>IF(AND($R1430="x1",$K1430=Basisblatt!$A$85),IF(OR($L1430=Basisblatt!$A$38,AND('Modernisierung 3.2.4'!$M1430&lt;&gt;"",'Modernisierung 3.2.4'!$M1430&lt;='Modernisierung 3.2.4'!$U1430),'Modernisierung 3.2.4'!$N1430=Basisblatt!$A1458)=TRUE,"ja","nein"),"")</f>
        <v/>
      </c>
      <c r="Q1430" s="157"/>
      <c r="R1430" s="102" t="str">
        <f t="shared" si="22"/>
        <v>x2</v>
      </c>
      <c r="S1430" s="53"/>
      <c r="T1430" s="40"/>
      <c r="U1430" s="139" t="str">
        <f>IF(AND($R1430="x1",$K1430=Basisblatt!$A$85),VLOOKUP('EMob_Segmente 3.2.5_3.2.6'!$F1430,Basisblatt!$A$2:$B$5,2,FALSE),"")</f>
        <v/>
      </c>
    </row>
    <row r="1431" spans="1:21" ht="15.75" thickBot="1" x14ac:dyDescent="0.3">
      <c r="A1431" s="121" t="str">
        <f>IF($R1431="x2","",IF($R1431="x1",IF(OR($K1431=Basisblatt!$A$84,$P1431="ja"),"ja","nein"),"N/A"))</f>
        <v/>
      </c>
      <c r="B1431" s="40"/>
      <c r="C1431" s="84"/>
      <c r="D1431" s="85"/>
      <c r="E1431" s="85"/>
      <c r="F1431" s="85"/>
      <c r="G1431" s="85"/>
      <c r="H1431" s="85"/>
      <c r="I1431" s="92"/>
      <c r="J1431" s="40"/>
      <c r="K1431" s="49" t="s">
        <v>86</v>
      </c>
      <c r="L1431" s="81"/>
      <c r="M1431" s="81"/>
      <c r="N1431" s="83"/>
      <c r="O1431" s="40"/>
      <c r="P1431" s="106" t="str">
        <f>IF(AND($R1431="x1",$K1431=Basisblatt!$A$85),IF(OR($L1431=Basisblatt!$A$38,AND('Modernisierung 3.2.4'!$M1431&lt;&gt;"",'Modernisierung 3.2.4'!$M1431&lt;='Modernisierung 3.2.4'!$U1431),'Modernisierung 3.2.4'!$N1431=Basisblatt!$A1459)=TRUE,"ja","nein"),"")</f>
        <v/>
      </c>
      <c r="Q1431" s="157"/>
      <c r="R1431" s="102" t="str">
        <f t="shared" si="22"/>
        <v>x2</v>
      </c>
      <c r="S1431" s="53"/>
      <c r="T1431" s="40"/>
      <c r="U1431" s="139" t="str">
        <f>IF(AND($R1431="x1",$K1431=Basisblatt!$A$85),VLOOKUP('EMob_Segmente 3.2.5_3.2.6'!$F1431,Basisblatt!$A$2:$B$5,2,FALSE),"")</f>
        <v/>
      </c>
    </row>
    <row r="1432" spans="1:21" ht="15.75" thickBot="1" x14ac:dyDescent="0.3">
      <c r="A1432" s="121" t="str">
        <f>IF($R1432="x2","",IF($R1432="x1",IF(OR($K1432=Basisblatt!$A$84,$P1432="ja"),"ja","nein"),"N/A"))</f>
        <v/>
      </c>
      <c r="B1432" s="40"/>
      <c r="C1432" s="84"/>
      <c r="D1432" s="85"/>
      <c r="E1432" s="85"/>
      <c r="F1432" s="85"/>
      <c r="G1432" s="85"/>
      <c r="H1432" s="85"/>
      <c r="I1432" s="92"/>
      <c r="J1432" s="40"/>
      <c r="K1432" s="49" t="s">
        <v>86</v>
      </c>
      <c r="L1432" s="81"/>
      <c r="M1432" s="81"/>
      <c r="N1432" s="83"/>
      <c r="O1432" s="40"/>
      <c r="P1432" s="106" t="str">
        <f>IF(AND($R1432="x1",$K1432=Basisblatt!$A$85),IF(OR($L1432=Basisblatt!$A$38,AND('Modernisierung 3.2.4'!$M1432&lt;&gt;"",'Modernisierung 3.2.4'!$M1432&lt;='Modernisierung 3.2.4'!$U1432),'Modernisierung 3.2.4'!$N1432=Basisblatt!$A1460)=TRUE,"ja","nein"),"")</f>
        <v/>
      </c>
      <c r="Q1432" s="157"/>
      <c r="R1432" s="102" t="str">
        <f t="shared" si="22"/>
        <v>x2</v>
      </c>
      <c r="S1432" s="53"/>
      <c r="T1432" s="40"/>
      <c r="U1432" s="139" t="str">
        <f>IF(AND($R1432="x1",$K1432=Basisblatt!$A$85),VLOOKUP('EMob_Segmente 3.2.5_3.2.6'!$F1432,Basisblatt!$A$2:$B$5,2,FALSE),"")</f>
        <v/>
      </c>
    </row>
    <row r="1433" spans="1:21" ht="15.75" thickBot="1" x14ac:dyDescent="0.3">
      <c r="A1433" s="121" t="str">
        <f>IF($R1433="x2","",IF($R1433="x1",IF(OR($K1433=Basisblatt!$A$84,$P1433="ja"),"ja","nein"),"N/A"))</f>
        <v/>
      </c>
      <c r="B1433" s="40"/>
      <c r="C1433" s="84"/>
      <c r="D1433" s="85"/>
      <c r="E1433" s="85"/>
      <c r="F1433" s="85"/>
      <c r="G1433" s="85"/>
      <c r="H1433" s="85"/>
      <c r="I1433" s="92"/>
      <c r="J1433" s="40"/>
      <c r="K1433" s="49" t="s">
        <v>86</v>
      </c>
      <c r="L1433" s="81"/>
      <c r="M1433" s="81"/>
      <c r="N1433" s="83"/>
      <c r="O1433" s="40"/>
      <c r="P1433" s="106" t="str">
        <f>IF(AND($R1433="x1",$K1433=Basisblatt!$A$85),IF(OR($L1433=Basisblatt!$A$38,AND('Modernisierung 3.2.4'!$M1433&lt;&gt;"",'Modernisierung 3.2.4'!$M1433&lt;='Modernisierung 3.2.4'!$U1433),'Modernisierung 3.2.4'!$N1433=Basisblatt!$A1461)=TRUE,"ja","nein"),"")</f>
        <v/>
      </c>
      <c r="Q1433" s="157"/>
      <c r="R1433" s="102" t="str">
        <f t="shared" si="22"/>
        <v>x2</v>
      </c>
      <c r="S1433" s="53"/>
      <c r="T1433" s="40"/>
      <c r="U1433" s="139" t="str">
        <f>IF(AND($R1433="x1",$K1433=Basisblatt!$A$85),VLOOKUP('EMob_Segmente 3.2.5_3.2.6'!$F1433,Basisblatt!$A$2:$B$5,2,FALSE),"")</f>
        <v/>
      </c>
    </row>
    <row r="1434" spans="1:21" ht="15.75" thickBot="1" x14ac:dyDescent="0.3">
      <c r="A1434" s="121" t="str">
        <f>IF($R1434="x2","",IF($R1434="x1",IF(OR($K1434=Basisblatt!$A$84,$P1434="ja"),"ja","nein"),"N/A"))</f>
        <v/>
      </c>
      <c r="B1434" s="40"/>
      <c r="C1434" s="84"/>
      <c r="D1434" s="85"/>
      <c r="E1434" s="85"/>
      <c r="F1434" s="85"/>
      <c r="G1434" s="85"/>
      <c r="H1434" s="85"/>
      <c r="I1434" s="92"/>
      <c r="J1434" s="40"/>
      <c r="K1434" s="49" t="s">
        <v>86</v>
      </c>
      <c r="L1434" s="81"/>
      <c r="M1434" s="81"/>
      <c r="N1434" s="83"/>
      <c r="O1434" s="40"/>
      <c r="P1434" s="106" t="str">
        <f>IF(AND($R1434="x1",$K1434=Basisblatt!$A$85),IF(OR($L1434=Basisblatt!$A$38,AND('Modernisierung 3.2.4'!$M1434&lt;&gt;"",'Modernisierung 3.2.4'!$M1434&lt;='Modernisierung 3.2.4'!$U1434),'Modernisierung 3.2.4'!$N1434=Basisblatt!$A1462)=TRUE,"ja","nein"),"")</f>
        <v/>
      </c>
      <c r="Q1434" s="157"/>
      <c r="R1434" s="102" t="str">
        <f t="shared" si="22"/>
        <v>x2</v>
      </c>
      <c r="S1434" s="53"/>
      <c r="T1434" s="40"/>
      <c r="U1434" s="139" t="str">
        <f>IF(AND($R1434="x1",$K1434=Basisblatt!$A$85),VLOOKUP('EMob_Segmente 3.2.5_3.2.6'!$F1434,Basisblatt!$A$2:$B$5,2,FALSE),"")</f>
        <v/>
      </c>
    </row>
    <row r="1435" spans="1:21" ht="15.75" thickBot="1" x14ac:dyDescent="0.3">
      <c r="A1435" s="121" t="str">
        <f>IF($R1435="x2","",IF($R1435="x1",IF(OR($K1435=Basisblatt!$A$84,$P1435="ja"),"ja","nein"),"N/A"))</f>
        <v/>
      </c>
      <c r="B1435" s="40"/>
      <c r="C1435" s="84"/>
      <c r="D1435" s="85"/>
      <c r="E1435" s="85"/>
      <c r="F1435" s="85"/>
      <c r="G1435" s="85"/>
      <c r="H1435" s="85"/>
      <c r="I1435" s="92"/>
      <c r="J1435" s="40"/>
      <c r="K1435" s="49" t="s">
        <v>86</v>
      </c>
      <c r="L1435" s="81"/>
      <c r="M1435" s="81"/>
      <c r="N1435" s="83"/>
      <c r="O1435" s="40"/>
      <c r="P1435" s="106" t="str">
        <f>IF(AND($R1435="x1",$K1435=Basisblatt!$A$85),IF(OR($L1435=Basisblatt!$A$38,AND('Modernisierung 3.2.4'!$M1435&lt;&gt;"",'Modernisierung 3.2.4'!$M1435&lt;='Modernisierung 3.2.4'!$U1435),'Modernisierung 3.2.4'!$N1435=Basisblatt!$A1463)=TRUE,"ja","nein"),"")</f>
        <v/>
      </c>
      <c r="Q1435" s="157"/>
      <c r="R1435" s="102" t="str">
        <f t="shared" si="22"/>
        <v>x2</v>
      </c>
      <c r="S1435" s="53"/>
      <c r="T1435" s="40"/>
      <c r="U1435" s="139" t="str">
        <f>IF(AND($R1435="x1",$K1435=Basisblatt!$A$85),VLOOKUP('EMob_Segmente 3.2.5_3.2.6'!$F1435,Basisblatt!$A$2:$B$5,2,FALSE),"")</f>
        <v/>
      </c>
    </row>
    <row r="1436" spans="1:21" ht="15.75" thickBot="1" x14ac:dyDescent="0.3">
      <c r="A1436" s="121" t="str">
        <f>IF($R1436="x2","",IF($R1436="x1",IF(OR($K1436=Basisblatt!$A$84,$P1436="ja"),"ja","nein"),"N/A"))</f>
        <v/>
      </c>
      <c r="B1436" s="40"/>
      <c r="C1436" s="84"/>
      <c r="D1436" s="85"/>
      <c r="E1436" s="85"/>
      <c r="F1436" s="85"/>
      <c r="G1436" s="85"/>
      <c r="H1436" s="85"/>
      <c r="I1436" s="92"/>
      <c r="J1436" s="40"/>
      <c r="K1436" s="49" t="s">
        <v>86</v>
      </c>
      <c r="L1436" s="81"/>
      <c r="M1436" s="81"/>
      <c r="N1436" s="83"/>
      <c r="O1436" s="40"/>
      <c r="P1436" s="106" t="str">
        <f>IF(AND($R1436="x1",$K1436=Basisblatt!$A$85),IF(OR($L1436=Basisblatt!$A$38,AND('Modernisierung 3.2.4'!$M1436&lt;&gt;"",'Modernisierung 3.2.4'!$M1436&lt;='Modernisierung 3.2.4'!$U1436),'Modernisierung 3.2.4'!$N1436=Basisblatt!$A1464)=TRUE,"ja","nein"),"")</f>
        <v/>
      </c>
      <c r="Q1436" s="157"/>
      <c r="R1436" s="102" t="str">
        <f t="shared" si="22"/>
        <v>x2</v>
      </c>
      <c r="S1436" s="53"/>
      <c r="T1436" s="40"/>
      <c r="U1436" s="139" t="str">
        <f>IF(AND($R1436="x1",$K1436=Basisblatt!$A$85),VLOOKUP('EMob_Segmente 3.2.5_3.2.6'!$F1436,Basisblatt!$A$2:$B$5,2,FALSE),"")</f>
        <v/>
      </c>
    </row>
    <row r="1437" spans="1:21" ht="15.75" thickBot="1" x14ac:dyDescent="0.3">
      <c r="A1437" s="121" t="str">
        <f>IF($R1437="x2","",IF($R1437="x1",IF(OR($K1437=Basisblatt!$A$84,$P1437="ja"),"ja","nein"),"N/A"))</f>
        <v/>
      </c>
      <c r="B1437" s="40"/>
      <c r="C1437" s="84"/>
      <c r="D1437" s="85"/>
      <c r="E1437" s="85"/>
      <c r="F1437" s="85"/>
      <c r="G1437" s="85"/>
      <c r="H1437" s="85"/>
      <c r="I1437" s="92"/>
      <c r="J1437" s="40"/>
      <c r="K1437" s="49" t="s">
        <v>86</v>
      </c>
      <c r="L1437" s="81"/>
      <c r="M1437" s="81"/>
      <c r="N1437" s="83"/>
      <c r="O1437" s="40"/>
      <c r="P1437" s="106" t="str">
        <f>IF(AND($R1437="x1",$K1437=Basisblatt!$A$85),IF(OR($L1437=Basisblatt!$A$38,AND('Modernisierung 3.2.4'!$M1437&lt;&gt;"",'Modernisierung 3.2.4'!$M1437&lt;='Modernisierung 3.2.4'!$U1437),'Modernisierung 3.2.4'!$N1437=Basisblatt!$A1465)=TRUE,"ja","nein"),"")</f>
        <v/>
      </c>
      <c r="Q1437" s="157"/>
      <c r="R1437" s="102" t="str">
        <f t="shared" si="22"/>
        <v>x2</v>
      </c>
      <c r="S1437" s="53"/>
      <c r="T1437" s="40"/>
      <c r="U1437" s="139" t="str">
        <f>IF(AND($R1437="x1",$K1437=Basisblatt!$A$85),VLOOKUP('EMob_Segmente 3.2.5_3.2.6'!$F1437,Basisblatt!$A$2:$B$5,2,FALSE),"")</f>
        <v/>
      </c>
    </row>
    <row r="1438" spans="1:21" ht="15.75" thickBot="1" x14ac:dyDescent="0.3">
      <c r="A1438" s="121" t="str">
        <f>IF($R1438="x2","",IF($R1438="x1",IF(OR($K1438=Basisblatt!$A$84,$P1438="ja"),"ja","nein"),"N/A"))</f>
        <v/>
      </c>
      <c r="B1438" s="40"/>
      <c r="C1438" s="84"/>
      <c r="D1438" s="85"/>
      <c r="E1438" s="85"/>
      <c r="F1438" s="85"/>
      <c r="G1438" s="85"/>
      <c r="H1438" s="85"/>
      <c r="I1438" s="92"/>
      <c r="J1438" s="40"/>
      <c r="K1438" s="49" t="s">
        <v>86</v>
      </c>
      <c r="L1438" s="81"/>
      <c r="M1438" s="81"/>
      <c r="N1438" s="83"/>
      <c r="O1438" s="40"/>
      <c r="P1438" s="106" t="str">
        <f>IF(AND($R1438="x1",$K1438=Basisblatt!$A$85),IF(OR($L1438=Basisblatt!$A$38,AND('Modernisierung 3.2.4'!$M1438&lt;&gt;"",'Modernisierung 3.2.4'!$M1438&lt;='Modernisierung 3.2.4'!$U1438),'Modernisierung 3.2.4'!$N1438=Basisblatt!$A1466)=TRUE,"ja","nein"),"")</f>
        <v/>
      </c>
      <c r="Q1438" s="157"/>
      <c r="R1438" s="102" t="str">
        <f t="shared" si="22"/>
        <v>x2</v>
      </c>
      <c r="S1438" s="53"/>
      <c r="T1438" s="40"/>
      <c r="U1438" s="139" t="str">
        <f>IF(AND($R1438="x1",$K1438=Basisblatt!$A$85),VLOOKUP('EMob_Segmente 3.2.5_3.2.6'!$F1438,Basisblatt!$A$2:$B$5,2,FALSE),"")</f>
        <v/>
      </c>
    </row>
    <row r="1439" spans="1:21" ht="15.75" thickBot="1" x14ac:dyDescent="0.3">
      <c r="A1439" s="121" t="str">
        <f>IF($R1439="x2","",IF($R1439="x1",IF(OR($K1439=Basisblatt!$A$84,$P1439="ja"),"ja","nein"),"N/A"))</f>
        <v/>
      </c>
      <c r="B1439" s="40"/>
      <c r="C1439" s="84"/>
      <c r="D1439" s="85"/>
      <c r="E1439" s="85"/>
      <c r="F1439" s="85"/>
      <c r="G1439" s="85"/>
      <c r="H1439" s="85"/>
      <c r="I1439" s="92"/>
      <c r="J1439" s="40"/>
      <c r="K1439" s="49" t="s">
        <v>86</v>
      </c>
      <c r="L1439" s="81"/>
      <c r="M1439" s="81"/>
      <c r="N1439" s="83"/>
      <c r="O1439" s="40"/>
      <c r="P1439" s="106" t="str">
        <f>IF(AND($R1439="x1",$K1439=Basisblatt!$A$85),IF(OR($L1439=Basisblatt!$A$38,AND('Modernisierung 3.2.4'!$M1439&lt;&gt;"",'Modernisierung 3.2.4'!$M1439&lt;='Modernisierung 3.2.4'!$U1439),'Modernisierung 3.2.4'!$N1439=Basisblatt!$A1467)=TRUE,"ja","nein"),"")</f>
        <v/>
      </c>
      <c r="Q1439" s="157"/>
      <c r="R1439" s="102" t="str">
        <f t="shared" si="22"/>
        <v>x2</v>
      </c>
      <c r="S1439" s="53"/>
      <c r="T1439" s="40"/>
      <c r="U1439" s="139" t="str">
        <f>IF(AND($R1439="x1",$K1439=Basisblatt!$A$85),VLOOKUP('EMob_Segmente 3.2.5_3.2.6'!$F1439,Basisblatt!$A$2:$B$5,2,FALSE),"")</f>
        <v/>
      </c>
    </row>
    <row r="1440" spans="1:21" ht="15.75" thickBot="1" x14ac:dyDescent="0.3">
      <c r="A1440" s="121" t="str">
        <f>IF($R1440="x2","",IF($R1440="x1",IF(OR($K1440=Basisblatt!$A$84,$P1440="ja"),"ja","nein"),"N/A"))</f>
        <v/>
      </c>
      <c r="B1440" s="40"/>
      <c r="C1440" s="84"/>
      <c r="D1440" s="85"/>
      <c r="E1440" s="85"/>
      <c r="F1440" s="85"/>
      <c r="G1440" s="85"/>
      <c r="H1440" s="85"/>
      <c r="I1440" s="92"/>
      <c r="J1440" s="40"/>
      <c r="K1440" s="49" t="s">
        <v>86</v>
      </c>
      <c r="L1440" s="81"/>
      <c r="M1440" s="81"/>
      <c r="N1440" s="83"/>
      <c r="O1440" s="40"/>
      <c r="P1440" s="106" t="str">
        <f>IF(AND($R1440="x1",$K1440=Basisblatt!$A$85),IF(OR($L1440=Basisblatt!$A$38,AND('Modernisierung 3.2.4'!$M1440&lt;&gt;"",'Modernisierung 3.2.4'!$M1440&lt;='Modernisierung 3.2.4'!$U1440),'Modernisierung 3.2.4'!$N1440=Basisblatt!$A1468)=TRUE,"ja","nein"),"")</f>
        <v/>
      </c>
      <c r="Q1440" s="157"/>
      <c r="R1440" s="102" t="str">
        <f t="shared" si="22"/>
        <v>x2</v>
      </c>
      <c r="S1440" s="53"/>
      <c r="T1440" s="40"/>
      <c r="U1440" s="139" t="str">
        <f>IF(AND($R1440="x1",$K1440=Basisblatt!$A$85),VLOOKUP('EMob_Segmente 3.2.5_3.2.6'!$F1440,Basisblatt!$A$2:$B$5,2,FALSE),"")</f>
        <v/>
      </c>
    </row>
    <row r="1441" spans="1:21" ht="15.75" thickBot="1" x14ac:dyDescent="0.3">
      <c r="A1441" s="121" t="str">
        <f>IF($R1441="x2","",IF($R1441="x1",IF(OR($K1441=Basisblatt!$A$84,$P1441="ja"),"ja","nein"),"N/A"))</f>
        <v/>
      </c>
      <c r="B1441" s="40"/>
      <c r="C1441" s="84"/>
      <c r="D1441" s="85"/>
      <c r="E1441" s="85"/>
      <c r="F1441" s="85"/>
      <c r="G1441" s="85"/>
      <c r="H1441" s="85"/>
      <c r="I1441" s="92"/>
      <c r="J1441" s="40"/>
      <c r="K1441" s="49" t="s">
        <v>86</v>
      </c>
      <c r="L1441" s="81"/>
      <c r="M1441" s="81"/>
      <c r="N1441" s="83"/>
      <c r="O1441" s="40"/>
      <c r="P1441" s="106" t="str">
        <f>IF(AND($R1441="x1",$K1441=Basisblatt!$A$85),IF(OR($L1441=Basisblatt!$A$38,AND('Modernisierung 3.2.4'!$M1441&lt;&gt;"",'Modernisierung 3.2.4'!$M1441&lt;='Modernisierung 3.2.4'!$U1441),'Modernisierung 3.2.4'!$N1441=Basisblatt!$A1469)=TRUE,"ja","nein"),"")</f>
        <v/>
      </c>
      <c r="Q1441" s="157"/>
      <c r="R1441" s="102" t="str">
        <f t="shared" si="22"/>
        <v>x2</v>
      </c>
      <c r="S1441" s="53"/>
      <c r="T1441" s="40"/>
      <c r="U1441" s="139" t="str">
        <f>IF(AND($R1441="x1",$K1441=Basisblatt!$A$85),VLOOKUP('EMob_Segmente 3.2.5_3.2.6'!$F1441,Basisblatt!$A$2:$B$5,2,FALSE),"")</f>
        <v/>
      </c>
    </row>
    <row r="1442" spans="1:21" ht="15.75" thickBot="1" x14ac:dyDescent="0.3">
      <c r="A1442" s="121" t="str">
        <f>IF($R1442="x2","",IF($R1442="x1",IF(OR($K1442=Basisblatt!$A$84,$P1442="ja"),"ja","nein"),"N/A"))</f>
        <v/>
      </c>
      <c r="B1442" s="40"/>
      <c r="C1442" s="84"/>
      <c r="D1442" s="85"/>
      <c r="E1442" s="85"/>
      <c r="F1442" s="85"/>
      <c r="G1442" s="85"/>
      <c r="H1442" s="85"/>
      <c r="I1442" s="92"/>
      <c r="J1442" s="40"/>
      <c r="K1442" s="49" t="s">
        <v>86</v>
      </c>
      <c r="L1442" s="81"/>
      <c r="M1442" s="81"/>
      <c r="N1442" s="83"/>
      <c r="O1442" s="40"/>
      <c r="P1442" s="106" t="str">
        <f>IF(AND($R1442="x1",$K1442=Basisblatt!$A$85),IF(OR($L1442=Basisblatt!$A$38,AND('Modernisierung 3.2.4'!$M1442&lt;&gt;"",'Modernisierung 3.2.4'!$M1442&lt;='Modernisierung 3.2.4'!$U1442),'Modernisierung 3.2.4'!$N1442=Basisblatt!$A1470)=TRUE,"ja","nein"),"")</f>
        <v/>
      </c>
      <c r="Q1442" s="157"/>
      <c r="R1442" s="102" t="str">
        <f t="shared" si="22"/>
        <v>x2</v>
      </c>
      <c r="S1442" s="53"/>
      <c r="T1442" s="40"/>
      <c r="U1442" s="139" t="str">
        <f>IF(AND($R1442="x1",$K1442=Basisblatt!$A$85),VLOOKUP('EMob_Segmente 3.2.5_3.2.6'!$F1442,Basisblatt!$A$2:$B$5,2,FALSE),"")</f>
        <v/>
      </c>
    </row>
    <row r="1443" spans="1:21" ht="15.75" thickBot="1" x14ac:dyDescent="0.3">
      <c r="A1443" s="121" t="str">
        <f>IF($R1443="x2","",IF($R1443="x1",IF(OR($K1443=Basisblatt!$A$84,$P1443="ja"),"ja","nein"),"N/A"))</f>
        <v/>
      </c>
      <c r="B1443" s="40"/>
      <c r="C1443" s="84"/>
      <c r="D1443" s="85"/>
      <c r="E1443" s="85"/>
      <c r="F1443" s="85"/>
      <c r="G1443" s="85"/>
      <c r="H1443" s="85"/>
      <c r="I1443" s="92"/>
      <c r="J1443" s="40"/>
      <c r="K1443" s="49" t="s">
        <v>86</v>
      </c>
      <c r="L1443" s="81"/>
      <c r="M1443" s="81"/>
      <c r="N1443" s="83"/>
      <c r="O1443" s="40"/>
      <c r="P1443" s="106" t="str">
        <f>IF(AND($R1443="x1",$K1443=Basisblatt!$A$85),IF(OR($L1443=Basisblatt!$A$38,AND('Modernisierung 3.2.4'!$M1443&lt;&gt;"",'Modernisierung 3.2.4'!$M1443&lt;='Modernisierung 3.2.4'!$U1443),'Modernisierung 3.2.4'!$N1443=Basisblatt!$A1471)=TRUE,"ja","nein"),"")</f>
        <v/>
      </c>
      <c r="Q1443" s="157"/>
      <c r="R1443" s="102" t="str">
        <f t="shared" si="22"/>
        <v>x2</v>
      </c>
      <c r="S1443" s="53"/>
      <c r="T1443" s="40"/>
      <c r="U1443" s="139" t="str">
        <f>IF(AND($R1443="x1",$K1443=Basisblatt!$A$85),VLOOKUP('EMob_Segmente 3.2.5_3.2.6'!$F1443,Basisblatt!$A$2:$B$5,2,FALSE),"")</f>
        <v/>
      </c>
    </row>
    <row r="1444" spans="1:21" ht="15.75" thickBot="1" x14ac:dyDescent="0.3">
      <c r="A1444" s="121" t="str">
        <f>IF($R1444="x2","",IF($R1444="x1",IF(OR($K1444=Basisblatt!$A$84,$P1444="ja"),"ja","nein"),"N/A"))</f>
        <v/>
      </c>
      <c r="B1444" s="40"/>
      <c r="C1444" s="84"/>
      <c r="D1444" s="85"/>
      <c r="E1444" s="85"/>
      <c r="F1444" s="85"/>
      <c r="G1444" s="85"/>
      <c r="H1444" s="85"/>
      <c r="I1444" s="92"/>
      <c r="J1444" s="40"/>
      <c r="K1444" s="49" t="s">
        <v>86</v>
      </c>
      <c r="L1444" s="81"/>
      <c r="M1444" s="81"/>
      <c r="N1444" s="83"/>
      <c r="O1444" s="40"/>
      <c r="P1444" s="106" t="str">
        <f>IF(AND($R1444="x1",$K1444=Basisblatt!$A$85),IF(OR($L1444=Basisblatt!$A$38,AND('Modernisierung 3.2.4'!$M1444&lt;&gt;"",'Modernisierung 3.2.4'!$M1444&lt;='Modernisierung 3.2.4'!$U1444),'Modernisierung 3.2.4'!$N1444=Basisblatt!$A1472)=TRUE,"ja","nein"),"")</f>
        <v/>
      </c>
      <c r="Q1444" s="157"/>
      <c r="R1444" s="102" t="str">
        <f t="shared" si="22"/>
        <v>x2</v>
      </c>
      <c r="S1444" s="53"/>
      <c r="T1444" s="40"/>
      <c r="U1444" s="139" t="str">
        <f>IF(AND($R1444="x1",$K1444=Basisblatt!$A$85),VLOOKUP('EMob_Segmente 3.2.5_3.2.6'!$F1444,Basisblatt!$A$2:$B$5,2,FALSE),"")</f>
        <v/>
      </c>
    </row>
    <row r="1445" spans="1:21" ht="15.75" thickBot="1" x14ac:dyDescent="0.3">
      <c r="A1445" s="121" t="str">
        <f>IF($R1445="x2","",IF($R1445="x1",IF(OR($K1445=Basisblatt!$A$84,$P1445="ja"),"ja","nein"),"N/A"))</f>
        <v/>
      </c>
      <c r="B1445" s="40"/>
      <c r="C1445" s="84"/>
      <c r="D1445" s="85"/>
      <c r="E1445" s="85"/>
      <c r="F1445" s="85"/>
      <c r="G1445" s="85"/>
      <c r="H1445" s="85"/>
      <c r="I1445" s="92"/>
      <c r="J1445" s="40"/>
      <c r="K1445" s="49" t="s">
        <v>86</v>
      </c>
      <c r="L1445" s="81"/>
      <c r="M1445" s="81"/>
      <c r="N1445" s="83"/>
      <c r="O1445" s="40"/>
      <c r="P1445" s="106" t="str">
        <f>IF(AND($R1445="x1",$K1445=Basisblatt!$A$85),IF(OR($L1445=Basisblatt!$A$38,AND('Modernisierung 3.2.4'!$M1445&lt;&gt;"",'Modernisierung 3.2.4'!$M1445&lt;='Modernisierung 3.2.4'!$U1445),'Modernisierung 3.2.4'!$N1445=Basisblatt!$A1473)=TRUE,"ja","nein"),"")</f>
        <v/>
      </c>
      <c r="Q1445" s="157"/>
      <c r="R1445" s="102" t="str">
        <f t="shared" si="22"/>
        <v>x2</v>
      </c>
      <c r="S1445" s="53"/>
      <c r="T1445" s="40"/>
      <c r="U1445" s="139" t="str">
        <f>IF(AND($R1445="x1",$K1445=Basisblatt!$A$85),VLOOKUP('EMob_Segmente 3.2.5_3.2.6'!$F1445,Basisblatt!$A$2:$B$5,2,FALSE),"")</f>
        <v/>
      </c>
    </row>
    <row r="1446" spans="1:21" ht="15.75" thickBot="1" x14ac:dyDescent="0.3">
      <c r="A1446" s="121" t="str">
        <f>IF($R1446="x2","",IF($R1446="x1",IF(OR($K1446=Basisblatt!$A$84,$P1446="ja"),"ja","nein"),"N/A"))</f>
        <v/>
      </c>
      <c r="B1446" s="40"/>
      <c r="C1446" s="84"/>
      <c r="D1446" s="85"/>
      <c r="E1446" s="85"/>
      <c r="F1446" s="85"/>
      <c r="G1446" s="85"/>
      <c r="H1446" s="85"/>
      <c r="I1446" s="92"/>
      <c r="J1446" s="40"/>
      <c r="K1446" s="49" t="s">
        <v>86</v>
      </c>
      <c r="L1446" s="81"/>
      <c r="M1446" s="81"/>
      <c r="N1446" s="83"/>
      <c r="O1446" s="40"/>
      <c r="P1446" s="106" t="str">
        <f>IF(AND($R1446="x1",$K1446=Basisblatt!$A$85),IF(OR($L1446=Basisblatt!$A$38,AND('Modernisierung 3.2.4'!$M1446&lt;&gt;"",'Modernisierung 3.2.4'!$M1446&lt;='Modernisierung 3.2.4'!$U1446),'Modernisierung 3.2.4'!$N1446=Basisblatt!$A1474)=TRUE,"ja","nein"),"")</f>
        <v/>
      </c>
      <c r="Q1446" s="157"/>
      <c r="R1446" s="102" t="str">
        <f t="shared" si="22"/>
        <v>x2</v>
      </c>
      <c r="S1446" s="53"/>
      <c r="T1446" s="40"/>
      <c r="U1446" s="139" t="str">
        <f>IF(AND($R1446="x1",$K1446=Basisblatt!$A$85),VLOOKUP('EMob_Segmente 3.2.5_3.2.6'!$F1446,Basisblatt!$A$2:$B$5,2,FALSE),"")</f>
        <v/>
      </c>
    </row>
    <row r="1447" spans="1:21" ht="15.75" thickBot="1" x14ac:dyDescent="0.3">
      <c r="A1447" s="121" t="str">
        <f>IF($R1447="x2","",IF($R1447="x1",IF(OR($K1447=Basisblatt!$A$84,$P1447="ja"),"ja","nein"),"N/A"))</f>
        <v/>
      </c>
      <c r="B1447" s="40"/>
      <c r="C1447" s="84"/>
      <c r="D1447" s="85"/>
      <c r="E1447" s="85"/>
      <c r="F1447" s="85"/>
      <c r="G1447" s="85"/>
      <c r="H1447" s="85"/>
      <c r="I1447" s="92"/>
      <c r="J1447" s="40"/>
      <c r="K1447" s="49" t="s">
        <v>86</v>
      </c>
      <c r="L1447" s="81"/>
      <c r="M1447" s="81"/>
      <c r="N1447" s="83"/>
      <c r="O1447" s="40"/>
      <c r="P1447" s="106" t="str">
        <f>IF(AND($R1447="x1",$K1447=Basisblatt!$A$85),IF(OR($L1447=Basisblatt!$A$38,AND('Modernisierung 3.2.4'!$M1447&lt;&gt;"",'Modernisierung 3.2.4'!$M1447&lt;='Modernisierung 3.2.4'!$U1447),'Modernisierung 3.2.4'!$N1447=Basisblatt!$A1475)=TRUE,"ja","nein"),"")</f>
        <v/>
      </c>
      <c r="Q1447" s="157"/>
      <c r="R1447" s="102" t="str">
        <f t="shared" si="22"/>
        <v>x2</v>
      </c>
      <c r="S1447" s="53"/>
      <c r="T1447" s="40"/>
      <c r="U1447" s="139" t="str">
        <f>IF(AND($R1447="x1",$K1447=Basisblatt!$A$85),VLOOKUP('EMob_Segmente 3.2.5_3.2.6'!$F1447,Basisblatt!$A$2:$B$5,2,FALSE),"")</f>
        <v/>
      </c>
    </row>
    <row r="1448" spans="1:21" ht="15.75" thickBot="1" x14ac:dyDescent="0.3">
      <c r="A1448" s="121" t="str">
        <f>IF($R1448="x2","",IF($R1448="x1",IF(OR($K1448=Basisblatt!$A$84,$P1448="ja"),"ja","nein"),"N/A"))</f>
        <v/>
      </c>
      <c r="B1448" s="40"/>
      <c r="C1448" s="84"/>
      <c r="D1448" s="85"/>
      <c r="E1448" s="85"/>
      <c r="F1448" s="85"/>
      <c r="G1448" s="85"/>
      <c r="H1448" s="85"/>
      <c r="I1448" s="92"/>
      <c r="J1448" s="40"/>
      <c r="K1448" s="49" t="s">
        <v>86</v>
      </c>
      <c r="L1448" s="81"/>
      <c r="M1448" s="81"/>
      <c r="N1448" s="83"/>
      <c r="O1448" s="40"/>
      <c r="P1448" s="106" t="str">
        <f>IF(AND($R1448="x1",$K1448=Basisblatt!$A$85),IF(OR($L1448=Basisblatt!$A$38,AND('Modernisierung 3.2.4'!$M1448&lt;&gt;"",'Modernisierung 3.2.4'!$M1448&lt;='Modernisierung 3.2.4'!$U1448),'Modernisierung 3.2.4'!$N1448=Basisblatt!$A1476)=TRUE,"ja","nein"),"")</f>
        <v/>
      </c>
      <c r="Q1448" s="157"/>
      <c r="R1448" s="102" t="str">
        <f t="shared" si="22"/>
        <v>x2</v>
      </c>
      <c r="S1448" s="53"/>
      <c r="T1448" s="40"/>
      <c r="U1448" s="139" t="str">
        <f>IF(AND($R1448="x1",$K1448=Basisblatt!$A$85),VLOOKUP('EMob_Segmente 3.2.5_3.2.6'!$F1448,Basisblatt!$A$2:$B$5,2,FALSE),"")</f>
        <v/>
      </c>
    </row>
    <row r="1449" spans="1:21" ht="15.75" thickBot="1" x14ac:dyDescent="0.3">
      <c r="A1449" s="121" t="str">
        <f>IF($R1449="x2","",IF($R1449="x1",IF(OR($K1449=Basisblatt!$A$84,$P1449="ja"),"ja","nein"),"N/A"))</f>
        <v/>
      </c>
      <c r="B1449" s="40"/>
      <c r="C1449" s="84"/>
      <c r="D1449" s="85"/>
      <c r="E1449" s="85"/>
      <c r="F1449" s="85"/>
      <c r="G1449" s="85"/>
      <c r="H1449" s="85"/>
      <c r="I1449" s="92"/>
      <c r="J1449" s="40"/>
      <c r="K1449" s="49" t="s">
        <v>86</v>
      </c>
      <c r="L1449" s="81"/>
      <c r="M1449" s="81"/>
      <c r="N1449" s="83"/>
      <c r="O1449" s="40"/>
      <c r="P1449" s="106" t="str">
        <f>IF(AND($R1449="x1",$K1449=Basisblatt!$A$85),IF(OR($L1449=Basisblatt!$A$38,AND('Modernisierung 3.2.4'!$M1449&lt;&gt;"",'Modernisierung 3.2.4'!$M1449&lt;='Modernisierung 3.2.4'!$U1449),'Modernisierung 3.2.4'!$N1449=Basisblatt!$A1477)=TRUE,"ja","nein"),"")</f>
        <v/>
      </c>
      <c r="Q1449" s="157"/>
      <c r="R1449" s="102" t="str">
        <f t="shared" si="22"/>
        <v>x2</v>
      </c>
      <c r="S1449" s="53"/>
      <c r="T1449" s="40"/>
      <c r="U1449" s="139" t="str">
        <f>IF(AND($R1449="x1",$K1449=Basisblatt!$A$85),VLOOKUP('EMob_Segmente 3.2.5_3.2.6'!$F1449,Basisblatt!$A$2:$B$5,2,FALSE),"")</f>
        <v/>
      </c>
    </row>
    <row r="1450" spans="1:21" ht="15.75" thickBot="1" x14ac:dyDescent="0.3">
      <c r="A1450" s="121" t="str">
        <f>IF($R1450="x2","",IF($R1450="x1",IF(OR($K1450=Basisblatt!$A$84,$P1450="ja"),"ja","nein"),"N/A"))</f>
        <v/>
      </c>
      <c r="B1450" s="40"/>
      <c r="C1450" s="84"/>
      <c r="D1450" s="85"/>
      <c r="E1450" s="85"/>
      <c r="F1450" s="85"/>
      <c r="G1450" s="85"/>
      <c r="H1450" s="85"/>
      <c r="I1450" s="92"/>
      <c r="J1450" s="40"/>
      <c r="K1450" s="49" t="s">
        <v>86</v>
      </c>
      <c r="L1450" s="81"/>
      <c r="M1450" s="81"/>
      <c r="N1450" s="83"/>
      <c r="O1450" s="40"/>
      <c r="P1450" s="106" t="str">
        <f>IF(AND($R1450="x1",$K1450=Basisblatt!$A$85),IF(OR($L1450=Basisblatt!$A$38,AND('Modernisierung 3.2.4'!$M1450&lt;&gt;"",'Modernisierung 3.2.4'!$M1450&lt;='Modernisierung 3.2.4'!$U1450),'Modernisierung 3.2.4'!$N1450=Basisblatt!$A1478)=TRUE,"ja","nein"),"")</f>
        <v/>
      </c>
      <c r="Q1450" s="157"/>
      <c r="R1450" s="102" t="str">
        <f t="shared" si="22"/>
        <v>x2</v>
      </c>
      <c r="S1450" s="53"/>
      <c r="T1450" s="40"/>
      <c r="U1450" s="139" t="str">
        <f>IF(AND($R1450="x1",$K1450=Basisblatt!$A$85),VLOOKUP('EMob_Segmente 3.2.5_3.2.6'!$F1450,Basisblatt!$A$2:$B$5,2,FALSE),"")</f>
        <v/>
      </c>
    </row>
    <row r="1451" spans="1:21" ht="15.75" thickBot="1" x14ac:dyDescent="0.3">
      <c r="A1451" s="121" t="str">
        <f>IF($R1451="x2","",IF($R1451="x1",IF(OR($K1451=Basisblatt!$A$84,$P1451="ja"),"ja","nein"),"N/A"))</f>
        <v/>
      </c>
      <c r="B1451" s="40"/>
      <c r="C1451" s="84"/>
      <c r="D1451" s="85"/>
      <c r="E1451" s="85"/>
      <c r="F1451" s="85"/>
      <c r="G1451" s="85"/>
      <c r="H1451" s="85"/>
      <c r="I1451" s="92"/>
      <c r="J1451" s="40"/>
      <c r="K1451" s="49" t="s">
        <v>86</v>
      </c>
      <c r="L1451" s="81"/>
      <c r="M1451" s="81"/>
      <c r="N1451" s="83"/>
      <c r="O1451" s="40"/>
      <c r="P1451" s="106" t="str">
        <f>IF(AND($R1451="x1",$K1451=Basisblatt!$A$85),IF(OR($L1451=Basisblatt!$A$38,AND('Modernisierung 3.2.4'!$M1451&lt;&gt;"",'Modernisierung 3.2.4'!$M1451&lt;='Modernisierung 3.2.4'!$U1451),'Modernisierung 3.2.4'!$N1451=Basisblatt!$A1479)=TRUE,"ja","nein"),"")</f>
        <v/>
      </c>
      <c r="Q1451" s="157"/>
      <c r="R1451" s="102" t="str">
        <f t="shared" si="22"/>
        <v>x2</v>
      </c>
      <c r="S1451" s="53"/>
      <c r="T1451" s="40"/>
      <c r="U1451" s="139" t="str">
        <f>IF(AND($R1451="x1",$K1451=Basisblatt!$A$85),VLOOKUP('EMob_Segmente 3.2.5_3.2.6'!$F1451,Basisblatt!$A$2:$B$5,2,FALSE),"")</f>
        <v/>
      </c>
    </row>
    <row r="1452" spans="1:21" ht="15.75" thickBot="1" x14ac:dyDescent="0.3">
      <c r="A1452" s="121" t="str">
        <f>IF($R1452="x2","",IF($R1452="x1",IF(OR($K1452=Basisblatt!$A$84,$P1452="ja"),"ja","nein"),"N/A"))</f>
        <v/>
      </c>
      <c r="B1452" s="40"/>
      <c r="C1452" s="84"/>
      <c r="D1452" s="85"/>
      <c r="E1452" s="85"/>
      <c r="F1452" s="85"/>
      <c r="G1452" s="85"/>
      <c r="H1452" s="85"/>
      <c r="I1452" s="92"/>
      <c r="J1452" s="40"/>
      <c r="K1452" s="49" t="s">
        <v>86</v>
      </c>
      <c r="L1452" s="81"/>
      <c r="M1452" s="81"/>
      <c r="N1452" s="83"/>
      <c r="O1452" s="40"/>
      <c r="P1452" s="106" t="str">
        <f>IF(AND($R1452="x1",$K1452=Basisblatt!$A$85),IF(OR($L1452=Basisblatt!$A$38,AND('Modernisierung 3.2.4'!$M1452&lt;&gt;"",'Modernisierung 3.2.4'!$M1452&lt;='Modernisierung 3.2.4'!$U1452),'Modernisierung 3.2.4'!$N1452=Basisblatt!$A1480)=TRUE,"ja","nein"),"")</f>
        <v/>
      </c>
      <c r="Q1452" s="157"/>
      <c r="R1452" s="102" t="str">
        <f t="shared" si="22"/>
        <v>x2</v>
      </c>
      <c r="S1452" s="53"/>
      <c r="T1452" s="40"/>
      <c r="U1452" s="139" t="str">
        <f>IF(AND($R1452="x1",$K1452=Basisblatt!$A$85),VLOOKUP('EMob_Segmente 3.2.5_3.2.6'!$F1452,Basisblatt!$A$2:$B$5,2,FALSE),"")</f>
        <v/>
      </c>
    </row>
    <row r="1453" spans="1:21" ht="15.75" thickBot="1" x14ac:dyDescent="0.3">
      <c r="A1453" s="121" t="str">
        <f>IF($R1453="x2","",IF($R1453="x1",IF(OR($K1453=Basisblatt!$A$84,$P1453="ja"),"ja","nein"),"N/A"))</f>
        <v/>
      </c>
      <c r="B1453" s="40"/>
      <c r="C1453" s="84"/>
      <c r="D1453" s="85"/>
      <c r="E1453" s="85"/>
      <c r="F1453" s="85"/>
      <c r="G1453" s="85"/>
      <c r="H1453" s="85"/>
      <c r="I1453" s="92"/>
      <c r="J1453" s="40"/>
      <c r="K1453" s="49" t="s">
        <v>86</v>
      </c>
      <c r="L1453" s="81"/>
      <c r="M1453" s="81"/>
      <c r="N1453" s="83"/>
      <c r="O1453" s="40"/>
      <c r="P1453" s="106" t="str">
        <f>IF(AND($R1453="x1",$K1453=Basisblatt!$A$85),IF(OR($L1453=Basisblatt!$A$38,AND('Modernisierung 3.2.4'!$M1453&lt;&gt;"",'Modernisierung 3.2.4'!$M1453&lt;='Modernisierung 3.2.4'!$U1453),'Modernisierung 3.2.4'!$N1453=Basisblatt!$A1481)=TRUE,"ja","nein"),"")</f>
        <v/>
      </c>
      <c r="Q1453" s="157"/>
      <c r="R1453" s="102" t="str">
        <f t="shared" si="22"/>
        <v>x2</v>
      </c>
      <c r="S1453" s="53"/>
      <c r="T1453" s="40"/>
      <c r="U1453" s="139" t="str">
        <f>IF(AND($R1453="x1",$K1453=Basisblatt!$A$85),VLOOKUP('EMob_Segmente 3.2.5_3.2.6'!$F1453,Basisblatt!$A$2:$B$5,2,FALSE),"")</f>
        <v/>
      </c>
    </row>
    <row r="1454" spans="1:21" ht="15.75" thickBot="1" x14ac:dyDescent="0.3">
      <c r="A1454" s="121" t="str">
        <f>IF($R1454="x2","",IF($R1454="x1",IF(OR($K1454=Basisblatt!$A$84,$P1454="ja"),"ja","nein"),"N/A"))</f>
        <v/>
      </c>
      <c r="B1454" s="40"/>
      <c r="C1454" s="84"/>
      <c r="D1454" s="85"/>
      <c r="E1454" s="85"/>
      <c r="F1454" s="85"/>
      <c r="G1454" s="85"/>
      <c r="H1454" s="85"/>
      <c r="I1454" s="92"/>
      <c r="J1454" s="40"/>
      <c r="K1454" s="49" t="s">
        <v>86</v>
      </c>
      <c r="L1454" s="81"/>
      <c r="M1454" s="81"/>
      <c r="N1454" s="83"/>
      <c r="O1454" s="40"/>
      <c r="P1454" s="106" t="str">
        <f>IF(AND($R1454="x1",$K1454=Basisblatt!$A$85),IF(OR($L1454=Basisblatt!$A$38,AND('Modernisierung 3.2.4'!$M1454&lt;&gt;"",'Modernisierung 3.2.4'!$M1454&lt;='Modernisierung 3.2.4'!$U1454),'Modernisierung 3.2.4'!$N1454=Basisblatt!$A1482)=TRUE,"ja","nein"),"")</f>
        <v/>
      </c>
      <c r="Q1454" s="157"/>
      <c r="R1454" s="102" t="str">
        <f t="shared" si="22"/>
        <v>x2</v>
      </c>
      <c r="S1454" s="53"/>
      <c r="T1454" s="40"/>
      <c r="U1454" s="139" t="str">
        <f>IF(AND($R1454="x1",$K1454=Basisblatt!$A$85),VLOOKUP('EMob_Segmente 3.2.5_3.2.6'!$F1454,Basisblatt!$A$2:$B$5,2,FALSE),"")</f>
        <v/>
      </c>
    </row>
    <row r="1455" spans="1:21" ht="15.75" thickBot="1" x14ac:dyDescent="0.3">
      <c r="A1455" s="121" t="str">
        <f>IF($R1455="x2","",IF($R1455="x1",IF(OR($K1455=Basisblatt!$A$84,$P1455="ja"),"ja","nein"),"N/A"))</f>
        <v/>
      </c>
      <c r="B1455" s="40"/>
      <c r="C1455" s="84"/>
      <c r="D1455" s="85"/>
      <c r="E1455" s="85"/>
      <c r="F1455" s="85"/>
      <c r="G1455" s="85"/>
      <c r="H1455" s="85"/>
      <c r="I1455" s="92"/>
      <c r="J1455" s="40"/>
      <c r="K1455" s="49" t="s">
        <v>86</v>
      </c>
      <c r="L1455" s="81"/>
      <c r="M1455" s="81"/>
      <c r="N1455" s="83"/>
      <c r="O1455" s="40"/>
      <c r="P1455" s="106" t="str">
        <f>IF(AND($R1455="x1",$K1455=Basisblatt!$A$85),IF(OR($L1455=Basisblatt!$A$38,AND('Modernisierung 3.2.4'!$M1455&lt;&gt;"",'Modernisierung 3.2.4'!$M1455&lt;='Modernisierung 3.2.4'!$U1455),'Modernisierung 3.2.4'!$N1455=Basisblatt!$A1483)=TRUE,"ja","nein"),"")</f>
        <v/>
      </c>
      <c r="Q1455" s="157"/>
      <c r="R1455" s="102" t="str">
        <f t="shared" si="22"/>
        <v>x2</v>
      </c>
      <c r="S1455" s="53"/>
      <c r="T1455" s="40"/>
      <c r="U1455" s="139" t="str">
        <f>IF(AND($R1455="x1",$K1455=Basisblatt!$A$85),VLOOKUP('EMob_Segmente 3.2.5_3.2.6'!$F1455,Basisblatt!$A$2:$B$5,2,FALSE),"")</f>
        <v/>
      </c>
    </row>
    <row r="1456" spans="1:21" ht="15.75" thickBot="1" x14ac:dyDescent="0.3">
      <c r="A1456" s="121" t="str">
        <f>IF($R1456="x2","",IF($R1456="x1",IF(OR($K1456=Basisblatt!$A$84,$P1456="ja"),"ja","nein"),"N/A"))</f>
        <v/>
      </c>
      <c r="B1456" s="40"/>
      <c r="C1456" s="84"/>
      <c r="D1456" s="85"/>
      <c r="E1456" s="85"/>
      <c r="F1456" s="85"/>
      <c r="G1456" s="85"/>
      <c r="H1456" s="85"/>
      <c r="I1456" s="92"/>
      <c r="J1456" s="40"/>
      <c r="K1456" s="49" t="s">
        <v>86</v>
      </c>
      <c r="L1456" s="81"/>
      <c r="M1456" s="81"/>
      <c r="N1456" s="83"/>
      <c r="O1456" s="40"/>
      <c r="P1456" s="106" t="str">
        <f>IF(AND($R1456="x1",$K1456=Basisblatt!$A$85),IF(OR($L1456=Basisblatt!$A$38,AND('Modernisierung 3.2.4'!$M1456&lt;&gt;"",'Modernisierung 3.2.4'!$M1456&lt;='Modernisierung 3.2.4'!$U1456),'Modernisierung 3.2.4'!$N1456=Basisblatt!$A1484)=TRUE,"ja","nein"),"")</f>
        <v/>
      </c>
      <c r="Q1456" s="157"/>
      <c r="R1456" s="102" t="str">
        <f t="shared" si="22"/>
        <v>x2</v>
      </c>
      <c r="S1456" s="53"/>
      <c r="T1456" s="40"/>
      <c r="U1456" s="139" t="str">
        <f>IF(AND($R1456="x1",$K1456=Basisblatt!$A$85),VLOOKUP('EMob_Segmente 3.2.5_3.2.6'!$F1456,Basisblatt!$A$2:$B$5,2,FALSE),"")</f>
        <v/>
      </c>
    </row>
    <row r="1457" spans="1:21" ht="15.75" thickBot="1" x14ac:dyDescent="0.3">
      <c r="A1457" s="121" t="str">
        <f>IF($R1457="x2","",IF($R1457="x1",IF(OR($K1457=Basisblatt!$A$84,$P1457="ja"),"ja","nein"),"N/A"))</f>
        <v/>
      </c>
      <c r="B1457" s="40"/>
      <c r="C1457" s="84"/>
      <c r="D1457" s="85"/>
      <c r="E1457" s="85"/>
      <c r="F1457" s="85"/>
      <c r="G1457" s="85"/>
      <c r="H1457" s="85"/>
      <c r="I1457" s="92"/>
      <c r="J1457" s="40"/>
      <c r="K1457" s="49" t="s">
        <v>86</v>
      </c>
      <c r="L1457" s="81"/>
      <c r="M1457" s="81"/>
      <c r="N1457" s="83"/>
      <c r="O1457" s="40"/>
      <c r="P1457" s="106" t="str">
        <f>IF(AND($R1457="x1",$K1457=Basisblatt!$A$85),IF(OR($L1457=Basisblatt!$A$38,AND('Modernisierung 3.2.4'!$M1457&lt;&gt;"",'Modernisierung 3.2.4'!$M1457&lt;='Modernisierung 3.2.4'!$U1457),'Modernisierung 3.2.4'!$N1457=Basisblatt!$A1485)=TRUE,"ja","nein"),"")</f>
        <v/>
      </c>
      <c r="Q1457" s="157"/>
      <c r="R1457" s="102" t="str">
        <f t="shared" si="22"/>
        <v>x2</v>
      </c>
      <c r="S1457" s="53"/>
      <c r="T1457" s="40"/>
      <c r="U1457" s="139" t="str">
        <f>IF(AND($R1457="x1",$K1457=Basisblatt!$A$85),VLOOKUP('EMob_Segmente 3.2.5_3.2.6'!$F1457,Basisblatt!$A$2:$B$5,2,FALSE),"")</f>
        <v/>
      </c>
    </row>
    <row r="1458" spans="1:21" ht="15.75" thickBot="1" x14ac:dyDescent="0.3">
      <c r="A1458" s="121" t="str">
        <f>IF($R1458="x2","",IF($R1458="x1",IF(OR($K1458=Basisblatt!$A$84,$P1458="ja"),"ja","nein"),"N/A"))</f>
        <v/>
      </c>
      <c r="B1458" s="40"/>
      <c r="C1458" s="84"/>
      <c r="D1458" s="85"/>
      <c r="E1458" s="85"/>
      <c r="F1458" s="85"/>
      <c r="G1458" s="85"/>
      <c r="H1458" s="85"/>
      <c r="I1458" s="92"/>
      <c r="J1458" s="40"/>
      <c r="K1458" s="49" t="s">
        <v>86</v>
      </c>
      <c r="L1458" s="81"/>
      <c r="M1458" s="81"/>
      <c r="N1458" s="83"/>
      <c r="O1458" s="40"/>
      <c r="P1458" s="106" t="str">
        <f>IF(AND($R1458="x1",$K1458=Basisblatt!$A$85),IF(OR($L1458=Basisblatt!$A$38,AND('Modernisierung 3.2.4'!$M1458&lt;&gt;"",'Modernisierung 3.2.4'!$M1458&lt;='Modernisierung 3.2.4'!$U1458),'Modernisierung 3.2.4'!$N1458=Basisblatt!$A1486)=TRUE,"ja","nein"),"")</f>
        <v/>
      </c>
      <c r="Q1458" s="157"/>
      <c r="R1458" s="102" t="str">
        <f t="shared" si="22"/>
        <v>x2</v>
      </c>
      <c r="S1458" s="53"/>
      <c r="T1458" s="40"/>
      <c r="U1458" s="139" t="str">
        <f>IF(AND($R1458="x1",$K1458=Basisblatt!$A$85),VLOOKUP('EMob_Segmente 3.2.5_3.2.6'!$F1458,Basisblatt!$A$2:$B$5,2,FALSE),"")</f>
        <v/>
      </c>
    </row>
    <row r="1459" spans="1:21" ht="15.75" thickBot="1" x14ac:dyDescent="0.3">
      <c r="A1459" s="121" t="str">
        <f>IF($R1459="x2","",IF($R1459="x1",IF(OR($K1459=Basisblatt!$A$84,$P1459="ja"),"ja","nein"),"N/A"))</f>
        <v/>
      </c>
      <c r="B1459" s="40"/>
      <c r="C1459" s="84"/>
      <c r="D1459" s="85"/>
      <c r="E1459" s="85"/>
      <c r="F1459" s="85"/>
      <c r="G1459" s="85"/>
      <c r="H1459" s="85"/>
      <c r="I1459" s="92"/>
      <c r="J1459" s="40"/>
      <c r="K1459" s="49" t="s">
        <v>86</v>
      </c>
      <c r="L1459" s="81"/>
      <c r="M1459" s="81"/>
      <c r="N1459" s="83"/>
      <c r="O1459" s="40"/>
      <c r="P1459" s="106" t="str">
        <f>IF(AND($R1459="x1",$K1459=Basisblatt!$A$85),IF(OR($L1459=Basisblatt!$A$38,AND('Modernisierung 3.2.4'!$M1459&lt;&gt;"",'Modernisierung 3.2.4'!$M1459&lt;='Modernisierung 3.2.4'!$U1459),'Modernisierung 3.2.4'!$N1459=Basisblatt!$A1487)=TRUE,"ja","nein"),"")</f>
        <v/>
      </c>
      <c r="Q1459" s="157"/>
      <c r="R1459" s="102" t="str">
        <f t="shared" si="22"/>
        <v>x2</v>
      </c>
      <c r="S1459" s="53"/>
      <c r="T1459" s="40"/>
      <c r="U1459" s="139" t="str">
        <f>IF(AND($R1459="x1",$K1459=Basisblatt!$A$85),VLOOKUP('EMob_Segmente 3.2.5_3.2.6'!$F1459,Basisblatt!$A$2:$B$5,2,FALSE),"")</f>
        <v/>
      </c>
    </row>
    <row r="1460" spans="1:21" ht="15.75" thickBot="1" x14ac:dyDescent="0.3">
      <c r="A1460" s="121" t="str">
        <f>IF($R1460="x2","",IF($R1460="x1",IF(OR($K1460=Basisblatt!$A$84,$P1460="ja"),"ja","nein"),"N/A"))</f>
        <v/>
      </c>
      <c r="B1460" s="40"/>
      <c r="C1460" s="84"/>
      <c r="D1460" s="85"/>
      <c r="E1460" s="85"/>
      <c r="F1460" s="85"/>
      <c r="G1460" s="85"/>
      <c r="H1460" s="85"/>
      <c r="I1460" s="92"/>
      <c r="J1460" s="40"/>
      <c r="K1460" s="49" t="s">
        <v>86</v>
      </c>
      <c r="L1460" s="81"/>
      <c r="M1460" s="81"/>
      <c r="N1460" s="83"/>
      <c r="O1460" s="40"/>
      <c r="P1460" s="106" t="str">
        <f>IF(AND($R1460="x1",$K1460=Basisblatt!$A$85),IF(OR($L1460=Basisblatt!$A$38,AND('Modernisierung 3.2.4'!$M1460&lt;&gt;"",'Modernisierung 3.2.4'!$M1460&lt;='Modernisierung 3.2.4'!$U1460),'Modernisierung 3.2.4'!$N1460=Basisblatt!$A1488)=TRUE,"ja","nein"),"")</f>
        <v/>
      </c>
      <c r="Q1460" s="157"/>
      <c r="R1460" s="102" t="str">
        <f t="shared" si="22"/>
        <v>x2</v>
      </c>
      <c r="S1460" s="53"/>
      <c r="T1460" s="40"/>
      <c r="U1460" s="139" t="str">
        <f>IF(AND($R1460="x1",$K1460=Basisblatt!$A$85),VLOOKUP('EMob_Segmente 3.2.5_3.2.6'!$F1460,Basisblatt!$A$2:$B$5,2,FALSE),"")</f>
        <v/>
      </c>
    </row>
    <row r="1461" spans="1:21" ht="15.75" thickBot="1" x14ac:dyDescent="0.3">
      <c r="A1461" s="121" t="str">
        <f>IF($R1461="x2","",IF($R1461="x1",IF(OR($K1461=Basisblatt!$A$84,$P1461="ja"),"ja","nein"),"N/A"))</f>
        <v/>
      </c>
      <c r="B1461" s="40"/>
      <c r="C1461" s="84"/>
      <c r="D1461" s="85"/>
      <c r="E1461" s="85"/>
      <c r="F1461" s="85"/>
      <c r="G1461" s="85"/>
      <c r="H1461" s="85"/>
      <c r="I1461" s="92"/>
      <c r="J1461" s="40"/>
      <c r="K1461" s="49" t="s">
        <v>86</v>
      </c>
      <c r="L1461" s="81"/>
      <c r="M1461" s="81"/>
      <c r="N1461" s="83"/>
      <c r="O1461" s="40"/>
      <c r="P1461" s="106" t="str">
        <f>IF(AND($R1461="x1",$K1461=Basisblatt!$A$85),IF(OR($L1461=Basisblatt!$A$38,AND('Modernisierung 3.2.4'!$M1461&lt;&gt;"",'Modernisierung 3.2.4'!$M1461&lt;='Modernisierung 3.2.4'!$U1461),'Modernisierung 3.2.4'!$N1461=Basisblatt!$A1489)=TRUE,"ja","nein"),"")</f>
        <v/>
      </c>
      <c r="Q1461" s="157"/>
      <c r="R1461" s="102" t="str">
        <f t="shared" si="22"/>
        <v>x2</v>
      </c>
      <c r="S1461" s="53"/>
      <c r="T1461" s="40"/>
      <c r="U1461" s="139" t="str">
        <f>IF(AND($R1461="x1",$K1461=Basisblatt!$A$85),VLOOKUP('EMob_Segmente 3.2.5_3.2.6'!$F1461,Basisblatt!$A$2:$B$5,2,FALSE),"")</f>
        <v/>
      </c>
    </row>
    <row r="1462" spans="1:21" ht="15.75" thickBot="1" x14ac:dyDescent="0.3">
      <c r="A1462" s="121" t="str">
        <f>IF($R1462="x2","",IF($R1462="x1",IF(OR($K1462=Basisblatt!$A$84,$P1462="ja"),"ja","nein"),"N/A"))</f>
        <v/>
      </c>
      <c r="B1462" s="40"/>
      <c r="C1462" s="84"/>
      <c r="D1462" s="85"/>
      <c r="E1462" s="85"/>
      <c r="F1462" s="85"/>
      <c r="G1462" s="85"/>
      <c r="H1462" s="85"/>
      <c r="I1462" s="92"/>
      <c r="J1462" s="40"/>
      <c r="K1462" s="49" t="s">
        <v>86</v>
      </c>
      <c r="L1462" s="81"/>
      <c r="M1462" s="81"/>
      <c r="N1462" s="83"/>
      <c r="O1462" s="40"/>
      <c r="P1462" s="106" t="str">
        <f>IF(AND($R1462="x1",$K1462=Basisblatt!$A$85),IF(OR($L1462=Basisblatt!$A$38,AND('Modernisierung 3.2.4'!$M1462&lt;&gt;"",'Modernisierung 3.2.4'!$M1462&lt;='Modernisierung 3.2.4'!$U1462),'Modernisierung 3.2.4'!$N1462=Basisblatt!$A1490)=TRUE,"ja","nein"),"")</f>
        <v/>
      </c>
      <c r="Q1462" s="157"/>
      <c r="R1462" s="102" t="str">
        <f t="shared" si="22"/>
        <v>x2</v>
      </c>
      <c r="S1462" s="53"/>
      <c r="T1462" s="40"/>
      <c r="U1462" s="139" t="str">
        <f>IF(AND($R1462="x1",$K1462=Basisblatt!$A$85),VLOOKUP('EMob_Segmente 3.2.5_3.2.6'!$F1462,Basisblatt!$A$2:$B$5,2,FALSE),"")</f>
        <v/>
      </c>
    </row>
    <row r="1463" spans="1:21" ht="15.75" thickBot="1" x14ac:dyDescent="0.3">
      <c r="A1463" s="121" t="str">
        <f>IF($R1463="x2","",IF($R1463="x1",IF(OR($K1463=Basisblatt!$A$84,$P1463="ja"),"ja","nein"),"N/A"))</f>
        <v/>
      </c>
      <c r="B1463" s="40"/>
      <c r="C1463" s="84"/>
      <c r="D1463" s="85"/>
      <c r="E1463" s="85"/>
      <c r="F1463" s="85"/>
      <c r="G1463" s="85"/>
      <c r="H1463" s="85"/>
      <c r="I1463" s="92"/>
      <c r="J1463" s="40"/>
      <c r="K1463" s="49" t="s">
        <v>86</v>
      </c>
      <c r="L1463" s="81"/>
      <c r="M1463" s="81"/>
      <c r="N1463" s="83"/>
      <c r="O1463" s="40"/>
      <c r="P1463" s="106" t="str">
        <f>IF(AND($R1463="x1",$K1463=Basisblatt!$A$85),IF(OR($L1463=Basisblatt!$A$38,AND('Modernisierung 3.2.4'!$M1463&lt;&gt;"",'Modernisierung 3.2.4'!$M1463&lt;='Modernisierung 3.2.4'!$U1463),'Modernisierung 3.2.4'!$N1463=Basisblatt!$A1491)=TRUE,"ja","nein"),"")</f>
        <v/>
      </c>
      <c r="Q1463" s="157"/>
      <c r="R1463" s="102" t="str">
        <f t="shared" si="22"/>
        <v>x2</v>
      </c>
      <c r="S1463" s="53"/>
      <c r="T1463" s="40"/>
      <c r="U1463" s="139" t="str">
        <f>IF(AND($R1463="x1",$K1463=Basisblatt!$A$85),VLOOKUP('EMob_Segmente 3.2.5_3.2.6'!$F1463,Basisblatt!$A$2:$B$5,2,FALSE),"")</f>
        <v/>
      </c>
    </row>
    <row r="1464" spans="1:21" ht="15.75" thickBot="1" x14ac:dyDescent="0.3">
      <c r="A1464" s="121" t="str">
        <f>IF($R1464="x2","",IF($R1464="x1",IF(OR($K1464=Basisblatt!$A$84,$P1464="ja"),"ja","nein"),"N/A"))</f>
        <v/>
      </c>
      <c r="B1464" s="40"/>
      <c r="C1464" s="84"/>
      <c r="D1464" s="85"/>
      <c r="E1464" s="85"/>
      <c r="F1464" s="85"/>
      <c r="G1464" s="85"/>
      <c r="H1464" s="85"/>
      <c r="I1464" s="92"/>
      <c r="J1464" s="40"/>
      <c r="K1464" s="49" t="s">
        <v>86</v>
      </c>
      <c r="L1464" s="81"/>
      <c r="M1464" s="81"/>
      <c r="N1464" s="83"/>
      <c r="O1464" s="40"/>
      <c r="P1464" s="106" t="str">
        <f>IF(AND($R1464="x1",$K1464=Basisblatt!$A$85),IF(OR($L1464=Basisblatt!$A$38,AND('Modernisierung 3.2.4'!$M1464&lt;&gt;"",'Modernisierung 3.2.4'!$M1464&lt;='Modernisierung 3.2.4'!$U1464),'Modernisierung 3.2.4'!$N1464=Basisblatt!$A1492)=TRUE,"ja","nein"),"")</f>
        <v/>
      </c>
      <c r="Q1464" s="157"/>
      <c r="R1464" s="102" t="str">
        <f t="shared" si="22"/>
        <v>x2</v>
      </c>
      <c r="S1464" s="53"/>
      <c r="T1464" s="40"/>
      <c r="U1464" s="139" t="str">
        <f>IF(AND($R1464="x1",$K1464=Basisblatt!$A$85),VLOOKUP('EMob_Segmente 3.2.5_3.2.6'!$F1464,Basisblatt!$A$2:$B$5,2,FALSE),"")</f>
        <v/>
      </c>
    </row>
    <row r="1465" spans="1:21" ht="15.75" thickBot="1" x14ac:dyDescent="0.3">
      <c r="A1465" s="121" t="str">
        <f>IF($R1465="x2","",IF($R1465="x1",IF(OR($K1465=Basisblatt!$A$84,$P1465="ja"),"ja","nein"),"N/A"))</f>
        <v/>
      </c>
      <c r="B1465" s="40"/>
      <c r="C1465" s="84"/>
      <c r="D1465" s="85"/>
      <c r="E1465" s="85"/>
      <c r="F1465" s="85"/>
      <c r="G1465" s="85"/>
      <c r="H1465" s="85"/>
      <c r="I1465" s="92"/>
      <c r="J1465" s="40"/>
      <c r="K1465" s="49" t="s">
        <v>86</v>
      </c>
      <c r="L1465" s="81"/>
      <c r="M1465" s="81"/>
      <c r="N1465" s="83"/>
      <c r="O1465" s="40"/>
      <c r="P1465" s="106" t="str">
        <f>IF(AND($R1465="x1",$K1465=Basisblatt!$A$85),IF(OR($L1465=Basisblatt!$A$38,AND('Modernisierung 3.2.4'!$M1465&lt;&gt;"",'Modernisierung 3.2.4'!$M1465&lt;='Modernisierung 3.2.4'!$U1465),'Modernisierung 3.2.4'!$N1465=Basisblatt!$A1493)=TRUE,"ja","nein"),"")</f>
        <v/>
      </c>
      <c r="Q1465" s="157"/>
      <c r="R1465" s="102" t="str">
        <f t="shared" si="22"/>
        <v>x2</v>
      </c>
      <c r="S1465" s="53"/>
      <c r="T1465" s="40"/>
      <c r="U1465" s="139" t="str">
        <f>IF(AND($R1465="x1",$K1465=Basisblatt!$A$85),VLOOKUP('EMob_Segmente 3.2.5_3.2.6'!$F1465,Basisblatt!$A$2:$B$5,2,FALSE),"")</f>
        <v/>
      </c>
    </row>
    <row r="1466" spans="1:21" ht="15.75" thickBot="1" x14ac:dyDescent="0.3">
      <c r="A1466" s="121" t="str">
        <f>IF($R1466="x2","",IF($R1466="x1",IF(OR($K1466=Basisblatt!$A$84,$P1466="ja"),"ja","nein"),"N/A"))</f>
        <v/>
      </c>
      <c r="B1466" s="40"/>
      <c r="C1466" s="84"/>
      <c r="D1466" s="85"/>
      <c r="E1466" s="85"/>
      <c r="F1466" s="85"/>
      <c r="G1466" s="85"/>
      <c r="H1466" s="85"/>
      <c r="I1466" s="92"/>
      <c r="J1466" s="40"/>
      <c r="K1466" s="49" t="s">
        <v>86</v>
      </c>
      <c r="L1466" s="81"/>
      <c r="M1466" s="81"/>
      <c r="N1466" s="83"/>
      <c r="O1466" s="40"/>
      <c r="P1466" s="106" t="str">
        <f>IF(AND($R1466="x1",$K1466=Basisblatt!$A$85),IF(OR($L1466=Basisblatt!$A$38,AND('Modernisierung 3.2.4'!$M1466&lt;&gt;"",'Modernisierung 3.2.4'!$M1466&lt;='Modernisierung 3.2.4'!$U1466),'Modernisierung 3.2.4'!$N1466=Basisblatt!$A1494)=TRUE,"ja","nein"),"")</f>
        <v/>
      </c>
      <c r="Q1466" s="157"/>
      <c r="R1466" s="102" t="str">
        <f t="shared" si="22"/>
        <v>x2</v>
      </c>
      <c r="S1466" s="53"/>
      <c r="T1466" s="40"/>
      <c r="U1466" s="139" t="str">
        <f>IF(AND($R1466="x1",$K1466=Basisblatt!$A$85),VLOOKUP('EMob_Segmente 3.2.5_3.2.6'!$F1466,Basisblatt!$A$2:$B$5,2,FALSE),"")</f>
        <v/>
      </c>
    </row>
    <row r="1467" spans="1:21" ht="15.75" thickBot="1" x14ac:dyDescent="0.3">
      <c r="A1467" s="121" t="str">
        <f>IF($R1467="x2","",IF($R1467="x1",IF(OR($K1467=Basisblatt!$A$84,$P1467="ja"),"ja","nein"),"N/A"))</f>
        <v/>
      </c>
      <c r="B1467" s="40"/>
      <c r="C1467" s="84"/>
      <c r="D1467" s="85"/>
      <c r="E1467" s="85"/>
      <c r="F1467" s="85"/>
      <c r="G1467" s="85"/>
      <c r="H1467" s="85"/>
      <c r="I1467" s="92"/>
      <c r="J1467" s="40"/>
      <c r="K1467" s="49" t="s">
        <v>86</v>
      </c>
      <c r="L1467" s="81"/>
      <c r="M1467" s="81"/>
      <c r="N1467" s="83"/>
      <c r="O1467" s="40"/>
      <c r="P1467" s="106" t="str">
        <f>IF(AND($R1467="x1",$K1467=Basisblatt!$A$85),IF(OR($L1467=Basisblatt!$A$38,AND('Modernisierung 3.2.4'!$M1467&lt;&gt;"",'Modernisierung 3.2.4'!$M1467&lt;='Modernisierung 3.2.4'!$U1467),'Modernisierung 3.2.4'!$N1467=Basisblatt!$A1495)=TRUE,"ja","nein"),"")</f>
        <v/>
      </c>
      <c r="Q1467" s="157"/>
      <c r="R1467" s="102" t="str">
        <f t="shared" si="22"/>
        <v>x2</v>
      </c>
      <c r="S1467" s="53"/>
      <c r="T1467" s="40"/>
      <c r="U1467" s="139" t="str">
        <f>IF(AND($R1467="x1",$K1467=Basisblatt!$A$85),VLOOKUP('EMob_Segmente 3.2.5_3.2.6'!$F1467,Basisblatt!$A$2:$B$5,2,FALSE),"")</f>
        <v/>
      </c>
    </row>
    <row r="1468" spans="1:21" ht="15.75" thickBot="1" x14ac:dyDescent="0.3">
      <c r="A1468" s="121" t="str">
        <f>IF($R1468="x2","",IF($R1468="x1",IF(OR($K1468=Basisblatt!$A$84,$P1468="ja"),"ja","nein"),"N/A"))</f>
        <v/>
      </c>
      <c r="B1468" s="40"/>
      <c r="C1468" s="84"/>
      <c r="D1468" s="85"/>
      <c r="E1468" s="85"/>
      <c r="F1468" s="85"/>
      <c r="G1468" s="85"/>
      <c r="H1468" s="85"/>
      <c r="I1468" s="92"/>
      <c r="J1468" s="40"/>
      <c r="K1468" s="49" t="s">
        <v>86</v>
      </c>
      <c r="L1468" s="81"/>
      <c r="M1468" s="81"/>
      <c r="N1468" s="83"/>
      <c r="O1468" s="40"/>
      <c r="P1468" s="106" t="str">
        <f>IF(AND($R1468="x1",$K1468=Basisblatt!$A$85),IF(OR($L1468=Basisblatt!$A$38,AND('Modernisierung 3.2.4'!$M1468&lt;&gt;"",'Modernisierung 3.2.4'!$M1468&lt;='Modernisierung 3.2.4'!$U1468),'Modernisierung 3.2.4'!$N1468=Basisblatt!$A1496)=TRUE,"ja","nein"),"")</f>
        <v/>
      </c>
      <c r="Q1468" s="157"/>
      <c r="R1468" s="102" t="str">
        <f t="shared" si="22"/>
        <v>x2</v>
      </c>
      <c r="S1468" s="53"/>
      <c r="T1468" s="40"/>
      <c r="U1468" s="139" t="str">
        <f>IF(AND($R1468="x1",$K1468=Basisblatt!$A$85),VLOOKUP('EMob_Segmente 3.2.5_3.2.6'!$F1468,Basisblatt!$A$2:$B$5,2,FALSE),"")</f>
        <v/>
      </c>
    </row>
    <row r="1469" spans="1:21" ht="15.75" thickBot="1" x14ac:dyDescent="0.3">
      <c r="A1469" s="121" t="str">
        <f>IF($R1469="x2","",IF($R1469="x1",IF(OR($K1469=Basisblatt!$A$84,$P1469="ja"),"ja","nein"),"N/A"))</f>
        <v/>
      </c>
      <c r="B1469" s="40"/>
      <c r="C1469" s="84"/>
      <c r="D1469" s="85"/>
      <c r="E1469" s="85"/>
      <c r="F1469" s="85"/>
      <c r="G1469" s="85"/>
      <c r="H1469" s="85"/>
      <c r="I1469" s="92"/>
      <c r="J1469" s="40"/>
      <c r="K1469" s="49" t="s">
        <v>86</v>
      </c>
      <c r="L1469" s="81"/>
      <c r="M1469" s="81"/>
      <c r="N1469" s="83"/>
      <c r="O1469" s="40"/>
      <c r="P1469" s="106" t="str">
        <f>IF(AND($R1469="x1",$K1469=Basisblatt!$A$85),IF(OR($L1469=Basisblatt!$A$38,AND('Modernisierung 3.2.4'!$M1469&lt;&gt;"",'Modernisierung 3.2.4'!$M1469&lt;='Modernisierung 3.2.4'!$U1469),'Modernisierung 3.2.4'!$N1469=Basisblatt!$A1497)=TRUE,"ja","nein"),"")</f>
        <v/>
      </c>
      <c r="Q1469" s="157"/>
      <c r="R1469" s="102" t="str">
        <f t="shared" si="22"/>
        <v>x2</v>
      </c>
      <c r="S1469" s="53"/>
      <c r="T1469" s="40"/>
      <c r="U1469" s="139" t="str">
        <f>IF(AND($R1469="x1",$K1469=Basisblatt!$A$85),VLOOKUP('EMob_Segmente 3.2.5_3.2.6'!$F1469,Basisblatt!$A$2:$B$5,2,FALSE),"")</f>
        <v/>
      </c>
    </row>
    <row r="1470" spans="1:21" ht="15.75" thickBot="1" x14ac:dyDescent="0.3">
      <c r="A1470" s="121" t="str">
        <f>IF($R1470="x2","",IF($R1470="x1",IF(OR($K1470=Basisblatt!$A$84,$P1470="ja"),"ja","nein"),"N/A"))</f>
        <v/>
      </c>
      <c r="B1470" s="40"/>
      <c r="C1470" s="84"/>
      <c r="D1470" s="85"/>
      <c r="E1470" s="85"/>
      <c r="F1470" s="85"/>
      <c r="G1470" s="85"/>
      <c r="H1470" s="85"/>
      <c r="I1470" s="92"/>
      <c r="J1470" s="40"/>
      <c r="K1470" s="49" t="s">
        <v>86</v>
      </c>
      <c r="L1470" s="81"/>
      <c r="M1470" s="81"/>
      <c r="N1470" s="83"/>
      <c r="O1470" s="40"/>
      <c r="P1470" s="106" t="str">
        <f>IF(AND($R1470="x1",$K1470=Basisblatt!$A$85),IF(OR($L1470=Basisblatt!$A$38,AND('Modernisierung 3.2.4'!$M1470&lt;&gt;"",'Modernisierung 3.2.4'!$M1470&lt;='Modernisierung 3.2.4'!$U1470),'Modernisierung 3.2.4'!$N1470=Basisblatt!$A1498)=TRUE,"ja","nein"),"")</f>
        <v/>
      </c>
      <c r="Q1470" s="157"/>
      <c r="R1470" s="102" t="str">
        <f t="shared" si="22"/>
        <v>x2</v>
      </c>
      <c r="S1470" s="53"/>
      <c r="T1470" s="40"/>
      <c r="U1470" s="139" t="str">
        <f>IF(AND($R1470="x1",$K1470=Basisblatt!$A$85),VLOOKUP('EMob_Segmente 3.2.5_3.2.6'!$F1470,Basisblatt!$A$2:$B$5,2,FALSE),"")</f>
        <v/>
      </c>
    </row>
    <row r="1471" spans="1:21" ht="15.75" thickBot="1" x14ac:dyDescent="0.3">
      <c r="A1471" s="121" t="str">
        <f>IF($R1471="x2","",IF($R1471="x1",IF(OR($K1471=Basisblatt!$A$84,$P1471="ja"),"ja","nein"),"N/A"))</f>
        <v/>
      </c>
      <c r="B1471" s="40"/>
      <c r="C1471" s="84"/>
      <c r="D1471" s="85"/>
      <c r="E1471" s="85"/>
      <c r="F1471" s="85"/>
      <c r="G1471" s="85"/>
      <c r="H1471" s="85"/>
      <c r="I1471" s="92"/>
      <c r="J1471" s="40"/>
      <c r="K1471" s="49" t="s">
        <v>86</v>
      </c>
      <c r="L1471" s="81"/>
      <c r="M1471" s="81"/>
      <c r="N1471" s="83"/>
      <c r="O1471" s="40"/>
      <c r="P1471" s="106" t="str">
        <f>IF(AND($R1471="x1",$K1471=Basisblatt!$A$85),IF(OR($L1471=Basisblatt!$A$38,AND('Modernisierung 3.2.4'!$M1471&lt;&gt;"",'Modernisierung 3.2.4'!$M1471&lt;='Modernisierung 3.2.4'!$U1471),'Modernisierung 3.2.4'!$N1471=Basisblatt!$A1499)=TRUE,"ja","nein"),"")</f>
        <v/>
      </c>
      <c r="Q1471" s="157"/>
      <c r="R1471" s="102" t="str">
        <f t="shared" si="22"/>
        <v>x2</v>
      </c>
      <c r="S1471" s="53"/>
      <c r="T1471" s="40"/>
      <c r="U1471" s="139" t="str">
        <f>IF(AND($R1471="x1",$K1471=Basisblatt!$A$85),VLOOKUP('EMob_Segmente 3.2.5_3.2.6'!$F1471,Basisblatt!$A$2:$B$5,2,FALSE),"")</f>
        <v/>
      </c>
    </row>
    <row r="1472" spans="1:21" ht="15.75" thickBot="1" x14ac:dyDescent="0.3">
      <c r="A1472" s="121" t="str">
        <f>IF($R1472="x2","",IF($R1472="x1",IF(OR($K1472=Basisblatt!$A$84,$P1472="ja"),"ja","nein"),"N/A"))</f>
        <v/>
      </c>
      <c r="B1472" s="40"/>
      <c r="C1472" s="84"/>
      <c r="D1472" s="85"/>
      <c r="E1472" s="85"/>
      <c r="F1472" s="85"/>
      <c r="G1472" s="85"/>
      <c r="H1472" s="85"/>
      <c r="I1472" s="92"/>
      <c r="J1472" s="40"/>
      <c r="K1472" s="49" t="s">
        <v>86</v>
      </c>
      <c r="L1472" s="81"/>
      <c r="M1472" s="81"/>
      <c r="N1472" s="83"/>
      <c r="O1472" s="40"/>
      <c r="P1472" s="106" t="str">
        <f>IF(AND($R1472="x1",$K1472=Basisblatt!$A$85),IF(OR($L1472=Basisblatt!$A$38,AND('Modernisierung 3.2.4'!$M1472&lt;&gt;"",'Modernisierung 3.2.4'!$M1472&lt;='Modernisierung 3.2.4'!$U1472),'Modernisierung 3.2.4'!$N1472=Basisblatt!$A1500)=TRUE,"ja","nein"),"")</f>
        <v/>
      </c>
      <c r="Q1472" s="157"/>
      <c r="R1472" s="102" t="str">
        <f t="shared" si="22"/>
        <v>x2</v>
      </c>
      <c r="S1472" s="53"/>
      <c r="T1472" s="40"/>
      <c r="U1472" s="139" t="str">
        <f>IF(AND($R1472="x1",$K1472=Basisblatt!$A$85),VLOOKUP('EMob_Segmente 3.2.5_3.2.6'!$F1472,Basisblatt!$A$2:$B$5,2,FALSE),"")</f>
        <v/>
      </c>
    </row>
    <row r="1473" spans="1:21" ht="15.75" thickBot="1" x14ac:dyDescent="0.3">
      <c r="A1473" s="121" t="str">
        <f>IF($R1473="x2","",IF($R1473="x1",IF(OR($K1473=Basisblatt!$A$84,$P1473="ja"),"ja","nein"),"N/A"))</f>
        <v/>
      </c>
      <c r="B1473" s="40"/>
      <c r="C1473" s="84"/>
      <c r="D1473" s="85"/>
      <c r="E1473" s="85"/>
      <c r="F1473" s="85"/>
      <c r="G1473" s="85"/>
      <c r="H1473" s="85"/>
      <c r="I1473" s="92"/>
      <c r="J1473" s="40"/>
      <c r="K1473" s="49" t="s">
        <v>86</v>
      </c>
      <c r="L1473" s="81"/>
      <c r="M1473" s="81"/>
      <c r="N1473" s="83"/>
      <c r="O1473" s="40"/>
      <c r="P1473" s="106" t="str">
        <f>IF(AND($R1473="x1",$K1473=Basisblatt!$A$85),IF(OR($L1473=Basisblatt!$A$38,AND('Modernisierung 3.2.4'!$M1473&lt;&gt;"",'Modernisierung 3.2.4'!$M1473&lt;='Modernisierung 3.2.4'!$U1473),'Modernisierung 3.2.4'!$N1473=Basisblatt!$A1501)=TRUE,"ja","nein"),"")</f>
        <v/>
      </c>
      <c r="Q1473" s="157"/>
      <c r="R1473" s="102" t="str">
        <f t="shared" si="22"/>
        <v>x2</v>
      </c>
      <c r="S1473" s="53"/>
      <c r="T1473" s="40"/>
      <c r="U1473" s="139" t="str">
        <f>IF(AND($R1473="x1",$K1473=Basisblatt!$A$85),VLOOKUP('EMob_Segmente 3.2.5_3.2.6'!$F1473,Basisblatt!$A$2:$B$5,2,FALSE),"")</f>
        <v/>
      </c>
    </row>
    <row r="1474" spans="1:21" ht="15.75" thickBot="1" x14ac:dyDescent="0.3">
      <c r="A1474" s="121" t="str">
        <f>IF($R1474="x2","",IF($R1474="x1",IF(OR($K1474=Basisblatt!$A$84,$P1474="ja"),"ja","nein"),"N/A"))</f>
        <v/>
      </c>
      <c r="B1474" s="40"/>
      <c r="C1474" s="84"/>
      <c r="D1474" s="85"/>
      <c r="E1474" s="85"/>
      <c r="F1474" s="85"/>
      <c r="G1474" s="85"/>
      <c r="H1474" s="85"/>
      <c r="I1474" s="92"/>
      <c r="J1474" s="40"/>
      <c r="K1474" s="49" t="s">
        <v>86</v>
      </c>
      <c r="L1474" s="81"/>
      <c r="M1474" s="81"/>
      <c r="N1474" s="83"/>
      <c r="O1474" s="40"/>
      <c r="P1474" s="106" t="str">
        <f>IF(AND($R1474="x1",$K1474=Basisblatt!$A$85),IF(OR($L1474=Basisblatt!$A$38,AND('Modernisierung 3.2.4'!$M1474&lt;&gt;"",'Modernisierung 3.2.4'!$M1474&lt;='Modernisierung 3.2.4'!$U1474),'Modernisierung 3.2.4'!$N1474=Basisblatt!$A1502)=TRUE,"ja","nein"),"")</f>
        <v/>
      </c>
      <c r="Q1474" s="157"/>
      <c r="R1474" s="102" t="str">
        <f t="shared" si="22"/>
        <v>x2</v>
      </c>
      <c r="S1474" s="53"/>
      <c r="T1474" s="40"/>
      <c r="U1474" s="139" t="str">
        <f>IF(AND($R1474="x1",$K1474=Basisblatt!$A$85),VLOOKUP('EMob_Segmente 3.2.5_3.2.6'!$F1474,Basisblatt!$A$2:$B$5,2,FALSE),"")</f>
        <v/>
      </c>
    </row>
    <row r="1475" spans="1:21" ht="15.75" thickBot="1" x14ac:dyDescent="0.3">
      <c r="A1475" s="121" t="str">
        <f>IF($R1475="x2","",IF($R1475="x1",IF(OR($K1475=Basisblatt!$A$84,$P1475="ja"),"ja","nein"),"N/A"))</f>
        <v/>
      </c>
      <c r="B1475" s="40"/>
      <c r="C1475" s="84"/>
      <c r="D1475" s="85"/>
      <c r="E1475" s="85"/>
      <c r="F1475" s="85"/>
      <c r="G1475" s="85"/>
      <c r="H1475" s="85"/>
      <c r="I1475" s="92"/>
      <c r="J1475" s="40"/>
      <c r="K1475" s="49" t="s">
        <v>86</v>
      </c>
      <c r="L1475" s="81"/>
      <c r="M1475" s="81"/>
      <c r="N1475" s="83"/>
      <c r="O1475" s="40"/>
      <c r="P1475" s="106" t="str">
        <f>IF(AND($R1475="x1",$K1475=Basisblatt!$A$85),IF(OR($L1475=Basisblatt!$A$38,AND('Modernisierung 3.2.4'!$M1475&lt;&gt;"",'Modernisierung 3.2.4'!$M1475&lt;='Modernisierung 3.2.4'!$U1475),'Modernisierung 3.2.4'!$N1475=Basisblatt!$A1503)=TRUE,"ja","nein"),"")</f>
        <v/>
      </c>
      <c r="Q1475" s="157"/>
      <c r="R1475" s="102" t="str">
        <f t="shared" si="22"/>
        <v>x2</v>
      </c>
      <c r="S1475" s="53"/>
      <c r="T1475" s="40"/>
      <c r="U1475" s="139" t="str">
        <f>IF(AND($R1475="x1",$K1475=Basisblatt!$A$85),VLOOKUP('EMob_Segmente 3.2.5_3.2.6'!$F1475,Basisblatt!$A$2:$B$5,2,FALSE),"")</f>
        <v/>
      </c>
    </row>
    <row r="1476" spans="1:21" ht="15.75" thickBot="1" x14ac:dyDescent="0.3">
      <c r="A1476" s="121" t="str">
        <f>IF($R1476="x2","",IF($R1476="x1",IF(OR($K1476=Basisblatt!$A$84,$P1476="ja"),"ja","nein"),"N/A"))</f>
        <v/>
      </c>
      <c r="B1476" s="40"/>
      <c r="C1476" s="84"/>
      <c r="D1476" s="85"/>
      <c r="E1476" s="85"/>
      <c r="F1476" s="85"/>
      <c r="G1476" s="85"/>
      <c r="H1476" s="85"/>
      <c r="I1476" s="92"/>
      <c r="J1476" s="40"/>
      <c r="K1476" s="49" t="s">
        <v>86</v>
      </c>
      <c r="L1476" s="81"/>
      <c r="M1476" s="81"/>
      <c r="N1476" s="83"/>
      <c r="O1476" s="40"/>
      <c r="P1476" s="106" t="str">
        <f>IF(AND($R1476="x1",$K1476=Basisblatt!$A$85),IF(OR($L1476=Basisblatt!$A$38,AND('Modernisierung 3.2.4'!$M1476&lt;&gt;"",'Modernisierung 3.2.4'!$M1476&lt;='Modernisierung 3.2.4'!$U1476),'Modernisierung 3.2.4'!$N1476=Basisblatt!$A1504)=TRUE,"ja","nein"),"")</f>
        <v/>
      </c>
      <c r="Q1476" s="157"/>
      <c r="R1476" s="102" t="str">
        <f t="shared" si="22"/>
        <v>x2</v>
      </c>
      <c r="S1476" s="53"/>
      <c r="T1476" s="40"/>
      <c r="U1476" s="139" t="str">
        <f>IF(AND($R1476="x1",$K1476=Basisblatt!$A$85),VLOOKUP('EMob_Segmente 3.2.5_3.2.6'!$F1476,Basisblatt!$A$2:$B$5,2,FALSE),"")</f>
        <v/>
      </c>
    </row>
    <row r="1477" spans="1:21" ht="15.75" thickBot="1" x14ac:dyDescent="0.3">
      <c r="A1477" s="121" t="str">
        <f>IF($R1477="x2","",IF($R1477="x1",IF(OR($K1477=Basisblatt!$A$84,$P1477="ja"),"ja","nein"),"N/A"))</f>
        <v/>
      </c>
      <c r="B1477" s="40"/>
      <c r="C1477" s="84"/>
      <c r="D1477" s="85"/>
      <c r="E1477" s="85"/>
      <c r="F1477" s="85"/>
      <c r="G1477" s="85"/>
      <c r="H1477" s="85"/>
      <c r="I1477" s="92"/>
      <c r="J1477" s="40"/>
      <c r="K1477" s="49" t="s">
        <v>86</v>
      </c>
      <c r="L1477" s="81"/>
      <c r="M1477" s="81"/>
      <c r="N1477" s="83"/>
      <c r="O1477" s="40"/>
      <c r="P1477" s="106" t="str">
        <f>IF(AND($R1477="x1",$K1477=Basisblatt!$A$85),IF(OR($L1477=Basisblatt!$A$38,AND('Modernisierung 3.2.4'!$M1477&lt;&gt;"",'Modernisierung 3.2.4'!$M1477&lt;='Modernisierung 3.2.4'!$U1477),'Modernisierung 3.2.4'!$N1477=Basisblatt!$A1505)=TRUE,"ja","nein"),"")</f>
        <v/>
      </c>
      <c r="Q1477" s="157"/>
      <c r="R1477" s="102" t="str">
        <f t="shared" si="22"/>
        <v>x2</v>
      </c>
      <c r="S1477" s="53"/>
      <c r="T1477" s="40"/>
      <c r="U1477" s="139" t="str">
        <f>IF(AND($R1477="x1",$K1477=Basisblatt!$A$85),VLOOKUP('EMob_Segmente 3.2.5_3.2.6'!$F1477,Basisblatt!$A$2:$B$5,2,FALSE),"")</f>
        <v/>
      </c>
    </row>
    <row r="1478" spans="1:21" ht="15.75" thickBot="1" x14ac:dyDescent="0.3">
      <c r="A1478" s="121" t="str">
        <f>IF($R1478="x2","",IF($R1478="x1",IF(OR($K1478=Basisblatt!$A$84,$P1478="ja"),"ja","nein"),"N/A"))</f>
        <v/>
      </c>
      <c r="B1478" s="40"/>
      <c r="C1478" s="84"/>
      <c r="D1478" s="85"/>
      <c r="E1478" s="85"/>
      <c r="F1478" s="85"/>
      <c r="G1478" s="85"/>
      <c r="H1478" s="85"/>
      <c r="I1478" s="92"/>
      <c r="J1478" s="40"/>
      <c r="K1478" s="49" t="s">
        <v>86</v>
      </c>
      <c r="L1478" s="81"/>
      <c r="M1478" s="81"/>
      <c r="N1478" s="83"/>
      <c r="O1478" s="40"/>
      <c r="P1478" s="106" t="str">
        <f>IF(AND($R1478="x1",$K1478=Basisblatt!$A$85),IF(OR($L1478=Basisblatt!$A$38,AND('Modernisierung 3.2.4'!$M1478&lt;&gt;"",'Modernisierung 3.2.4'!$M1478&lt;='Modernisierung 3.2.4'!$U1478),'Modernisierung 3.2.4'!$N1478=Basisblatt!$A1506)=TRUE,"ja","nein"),"")</f>
        <v/>
      </c>
      <c r="Q1478" s="157"/>
      <c r="R1478" s="102" t="str">
        <f t="shared" si="22"/>
        <v>x2</v>
      </c>
      <c r="S1478" s="53"/>
      <c r="T1478" s="40"/>
      <c r="U1478" s="139" t="str">
        <f>IF(AND($R1478="x1",$K1478=Basisblatt!$A$85),VLOOKUP('EMob_Segmente 3.2.5_3.2.6'!$F1478,Basisblatt!$A$2:$B$5,2,FALSE),"")</f>
        <v/>
      </c>
    </row>
    <row r="1479" spans="1:21" ht="15.75" thickBot="1" x14ac:dyDescent="0.3">
      <c r="A1479" s="121" t="str">
        <f>IF($R1479="x2","",IF($R1479="x1",IF(OR($K1479=Basisblatt!$A$84,$P1479="ja"),"ja","nein"),"N/A"))</f>
        <v/>
      </c>
      <c r="B1479" s="40"/>
      <c r="C1479" s="84"/>
      <c r="D1479" s="85"/>
      <c r="E1479" s="85"/>
      <c r="F1479" s="85"/>
      <c r="G1479" s="85"/>
      <c r="H1479" s="85"/>
      <c r="I1479" s="92"/>
      <c r="J1479" s="40"/>
      <c r="K1479" s="49" t="s">
        <v>86</v>
      </c>
      <c r="L1479" s="81"/>
      <c r="M1479" s="81"/>
      <c r="N1479" s="83"/>
      <c r="O1479" s="40"/>
      <c r="P1479" s="106" t="str">
        <f>IF(AND($R1479="x1",$K1479=Basisblatt!$A$85),IF(OR($L1479=Basisblatt!$A$38,AND('Modernisierung 3.2.4'!$M1479&lt;&gt;"",'Modernisierung 3.2.4'!$M1479&lt;='Modernisierung 3.2.4'!$U1479),'Modernisierung 3.2.4'!$N1479=Basisblatt!$A1507)=TRUE,"ja","nein"),"")</f>
        <v/>
      </c>
      <c r="Q1479" s="157"/>
      <c r="R1479" s="102" t="str">
        <f t="shared" si="22"/>
        <v>x2</v>
      </c>
      <c r="S1479" s="53"/>
      <c r="T1479" s="40"/>
      <c r="U1479" s="139" t="str">
        <f>IF(AND($R1479="x1",$K1479=Basisblatt!$A$85),VLOOKUP('EMob_Segmente 3.2.5_3.2.6'!$F1479,Basisblatt!$A$2:$B$5,2,FALSE),"")</f>
        <v/>
      </c>
    </row>
    <row r="1480" spans="1:21" ht="15.75" thickBot="1" x14ac:dyDescent="0.3">
      <c r="A1480" s="121" t="str">
        <f>IF($R1480="x2","",IF($R1480="x1",IF(OR($K1480=Basisblatt!$A$84,$P1480="ja"),"ja","nein"),"N/A"))</f>
        <v/>
      </c>
      <c r="B1480" s="40"/>
      <c r="C1480" s="84"/>
      <c r="D1480" s="85"/>
      <c r="E1480" s="85"/>
      <c r="F1480" s="85"/>
      <c r="G1480" s="85"/>
      <c r="H1480" s="85"/>
      <c r="I1480" s="92"/>
      <c r="J1480" s="40"/>
      <c r="K1480" s="49" t="s">
        <v>86</v>
      </c>
      <c r="L1480" s="81"/>
      <c r="M1480" s="81"/>
      <c r="N1480" s="83"/>
      <c r="O1480" s="40"/>
      <c r="P1480" s="106" t="str">
        <f>IF(AND($R1480="x1",$K1480=Basisblatt!$A$85),IF(OR($L1480=Basisblatt!$A$38,AND('Modernisierung 3.2.4'!$M1480&lt;&gt;"",'Modernisierung 3.2.4'!$M1480&lt;='Modernisierung 3.2.4'!$U1480),'Modernisierung 3.2.4'!$N1480=Basisblatt!$A1508)=TRUE,"ja","nein"),"")</f>
        <v/>
      </c>
      <c r="Q1480" s="157"/>
      <c r="R1480" s="102" t="str">
        <f t="shared" si="22"/>
        <v>x2</v>
      </c>
      <c r="S1480" s="53"/>
      <c r="T1480" s="40"/>
      <c r="U1480" s="139" t="str">
        <f>IF(AND($R1480="x1",$K1480=Basisblatt!$A$85),VLOOKUP('EMob_Segmente 3.2.5_3.2.6'!$F1480,Basisblatt!$A$2:$B$5,2,FALSE),"")</f>
        <v/>
      </c>
    </row>
    <row r="1481" spans="1:21" ht="15.75" thickBot="1" x14ac:dyDescent="0.3">
      <c r="A1481" s="121" t="str">
        <f>IF($R1481="x2","",IF($R1481="x1",IF(OR($K1481=Basisblatt!$A$84,$P1481="ja"),"ja","nein"),"N/A"))</f>
        <v/>
      </c>
      <c r="B1481" s="40"/>
      <c r="C1481" s="84"/>
      <c r="D1481" s="85"/>
      <c r="E1481" s="85"/>
      <c r="F1481" s="85"/>
      <c r="G1481" s="85"/>
      <c r="H1481" s="85"/>
      <c r="I1481" s="92"/>
      <c r="J1481" s="40"/>
      <c r="K1481" s="49" t="s">
        <v>86</v>
      </c>
      <c r="L1481" s="81"/>
      <c r="M1481" s="81"/>
      <c r="N1481" s="83"/>
      <c r="O1481" s="40"/>
      <c r="P1481" s="106" t="str">
        <f>IF(AND($R1481="x1",$K1481=Basisblatt!$A$85),IF(OR($L1481=Basisblatt!$A$38,AND('Modernisierung 3.2.4'!$M1481&lt;&gt;"",'Modernisierung 3.2.4'!$M1481&lt;='Modernisierung 3.2.4'!$U1481),'Modernisierung 3.2.4'!$N1481=Basisblatt!$A1509)=TRUE,"ja","nein"),"")</f>
        <v/>
      </c>
      <c r="Q1481" s="157"/>
      <c r="R1481" s="102" t="str">
        <f t="shared" si="22"/>
        <v>x2</v>
      </c>
      <c r="S1481" s="53"/>
      <c r="T1481" s="40"/>
      <c r="U1481" s="139" t="str">
        <f>IF(AND($R1481="x1",$K1481=Basisblatt!$A$85),VLOOKUP('EMob_Segmente 3.2.5_3.2.6'!$F1481,Basisblatt!$A$2:$B$5,2,FALSE),"")</f>
        <v/>
      </c>
    </row>
    <row r="1482" spans="1:21" ht="15.75" thickBot="1" x14ac:dyDescent="0.3">
      <c r="A1482" s="121" t="str">
        <f>IF($R1482="x2","",IF($R1482="x1",IF(OR($K1482=Basisblatt!$A$84,$P1482="ja"),"ja","nein"),"N/A"))</f>
        <v/>
      </c>
      <c r="B1482" s="40"/>
      <c r="C1482" s="84"/>
      <c r="D1482" s="85"/>
      <c r="E1482" s="85"/>
      <c r="F1482" s="85"/>
      <c r="G1482" s="85"/>
      <c r="H1482" s="85"/>
      <c r="I1482" s="92"/>
      <c r="J1482" s="40"/>
      <c r="K1482" s="49" t="s">
        <v>86</v>
      </c>
      <c r="L1482" s="81"/>
      <c r="M1482" s="81"/>
      <c r="N1482" s="83"/>
      <c r="O1482" s="40"/>
      <c r="P1482" s="106" t="str">
        <f>IF(AND($R1482="x1",$K1482=Basisblatt!$A$85),IF(OR($L1482=Basisblatt!$A$38,AND('Modernisierung 3.2.4'!$M1482&lt;&gt;"",'Modernisierung 3.2.4'!$M1482&lt;='Modernisierung 3.2.4'!$U1482),'Modernisierung 3.2.4'!$N1482=Basisblatt!$A1510)=TRUE,"ja","nein"),"")</f>
        <v/>
      </c>
      <c r="Q1482" s="157"/>
      <c r="R1482" s="102" t="str">
        <f t="shared" si="22"/>
        <v>x2</v>
      </c>
      <c r="S1482" s="53"/>
      <c r="T1482" s="40"/>
      <c r="U1482" s="139" t="str">
        <f>IF(AND($R1482="x1",$K1482=Basisblatt!$A$85),VLOOKUP('EMob_Segmente 3.2.5_3.2.6'!$F1482,Basisblatt!$A$2:$B$5,2,FALSE),"")</f>
        <v/>
      </c>
    </row>
    <row r="1483" spans="1:21" ht="15.75" thickBot="1" x14ac:dyDescent="0.3">
      <c r="A1483" s="121" t="str">
        <f>IF($R1483="x2","",IF($R1483="x1",IF(OR($K1483=Basisblatt!$A$84,$P1483="ja"),"ja","nein"),"N/A"))</f>
        <v/>
      </c>
      <c r="B1483" s="40"/>
      <c r="C1483" s="84"/>
      <c r="D1483" s="85"/>
      <c r="E1483" s="85"/>
      <c r="F1483" s="85"/>
      <c r="G1483" s="85"/>
      <c r="H1483" s="85"/>
      <c r="I1483" s="92"/>
      <c r="J1483" s="40"/>
      <c r="K1483" s="49" t="s">
        <v>86</v>
      </c>
      <c r="L1483" s="81"/>
      <c r="M1483" s="81"/>
      <c r="N1483" s="83"/>
      <c r="O1483" s="40"/>
      <c r="P1483" s="106" t="str">
        <f>IF(AND($R1483="x1",$K1483=Basisblatt!$A$85),IF(OR($L1483=Basisblatt!$A$38,AND('Modernisierung 3.2.4'!$M1483&lt;&gt;"",'Modernisierung 3.2.4'!$M1483&lt;='Modernisierung 3.2.4'!$U1483),'Modernisierung 3.2.4'!$N1483=Basisblatt!$A1511)=TRUE,"ja","nein"),"")</f>
        <v/>
      </c>
      <c r="Q1483" s="157"/>
      <c r="R1483" s="102" t="str">
        <f t="shared" si="22"/>
        <v>x2</v>
      </c>
      <c r="S1483" s="53"/>
      <c r="T1483" s="40"/>
      <c r="U1483" s="139" t="str">
        <f>IF(AND($R1483="x1",$K1483=Basisblatt!$A$85),VLOOKUP('EMob_Segmente 3.2.5_3.2.6'!$F1483,Basisblatt!$A$2:$B$5,2,FALSE),"")</f>
        <v/>
      </c>
    </row>
    <row r="1484" spans="1:21" ht="15.75" thickBot="1" x14ac:dyDescent="0.3">
      <c r="A1484" s="121" t="str">
        <f>IF($R1484="x2","",IF($R1484="x1",IF(OR($K1484=Basisblatt!$A$84,$P1484="ja"),"ja","nein"),"N/A"))</f>
        <v/>
      </c>
      <c r="B1484" s="40"/>
      <c r="C1484" s="84"/>
      <c r="D1484" s="85"/>
      <c r="E1484" s="85"/>
      <c r="F1484" s="85"/>
      <c r="G1484" s="85"/>
      <c r="H1484" s="85"/>
      <c r="I1484" s="92"/>
      <c r="J1484" s="40"/>
      <c r="K1484" s="49" t="s">
        <v>86</v>
      </c>
      <c r="L1484" s="81"/>
      <c r="M1484" s="81"/>
      <c r="N1484" s="83"/>
      <c r="O1484" s="40"/>
      <c r="P1484" s="106" t="str">
        <f>IF(AND($R1484="x1",$K1484=Basisblatt!$A$85),IF(OR($L1484=Basisblatt!$A$38,AND('Modernisierung 3.2.4'!$M1484&lt;&gt;"",'Modernisierung 3.2.4'!$M1484&lt;='Modernisierung 3.2.4'!$U1484),'Modernisierung 3.2.4'!$N1484=Basisblatt!$A1512)=TRUE,"ja","nein"),"")</f>
        <v/>
      </c>
      <c r="Q1484" s="157"/>
      <c r="R1484" s="102" t="str">
        <f t="shared" si="22"/>
        <v>x2</v>
      </c>
      <c r="S1484" s="53"/>
      <c r="T1484" s="40"/>
      <c r="U1484" s="139" t="str">
        <f>IF(AND($R1484="x1",$K1484=Basisblatt!$A$85),VLOOKUP('EMob_Segmente 3.2.5_3.2.6'!$F1484,Basisblatt!$A$2:$B$5,2,FALSE),"")</f>
        <v/>
      </c>
    </row>
    <row r="1485" spans="1:21" ht="15.75" thickBot="1" x14ac:dyDescent="0.3">
      <c r="A1485" s="121" t="str">
        <f>IF($R1485="x2","",IF($R1485="x1",IF(OR($K1485=Basisblatt!$A$84,$P1485="ja"),"ja","nein"),"N/A"))</f>
        <v/>
      </c>
      <c r="B1485" s="40"/>
      <c r="C1485" s="84"/>
      <c r="D1485" s="85"/>
      <c r="E1485" s="85"/>
      <c r="F1485" s="85"/>
      <c r="G1485" s="85"/>
      <c r="H1485" s="85"/>
      <c r="I1485" s="92"/>
      <c r="J1485" s="40"/>
      <c r="K1485" s="49" t="s">
        <v>86</v>
      </c>
      <c r="L1485" s="81"/>
      <c r="M1485" s="81"/>
      <c r="N1485" s="83"/>
      <c r="O1485" s="40"/>
      <c r="P1485" s="106" t="str">
        <f>IF(AND($R1485="x1",$K1485=Basisblatt!$A$85),IF(OR($L1485=Basisblatt!$A$38,AND('Modernisierung 3.2.4'!$M1485&lt;&gt;"",'Modernisierung 3.2.4'!$M1485&lt;='Modernisierung 3.2.4'!$U1485),'Modernisierung 3.2.4'!$N1485=Basisblatt!$A1513)=TRUE,"ja","nein"),"")</f>
        <v/>
      </c>
      <c r="Q1485" s="157"/>
      <c r="R1485" s="102" t="str">
        <f t="shared" si="22"/>
        <v>x2</v>
      </c>
      <c r="S1485" s="53"/>
      <c r="T1485" s="40"/>
      <c r="U1485" s="139" t="str">
        <f>IF(AND($R1485="x1",$K1485=Basisblatt!$A$85),VLOOKUP('EMob_Segmente 3.2.5_3.2.6'!$F1485,Basisblatt!$A$2:$B$5,2,FALSE),"")</f>
        <v/>
      </c>
    </row>
    <row r="1486" spans="1:21" ht="15.75" thickBot="1" x14ac:dyDescent="0.3">
      <c r="A1486" s="121" t="str">
        <f>IF($R1486="x2","",IF($R1486="x1",IF(OR($K1486=Basisblatt!$A$84,$P1486="ja"),"ja","nein"),"N/A"))</f>
        <v/>
      </c>
      <c r="B1486" s="40"/>
      <c r="C1486" s="84"/>
      <c r="D1486" s="85"/>
      <c r="E1486" s="85"/>
      <c r="F1486" s="85"/>
      <c r="G1486" s="85"/>
      <c r="H1486" s="85"/>
      <c r="I1486" s="92"/>
      <c r="J1486" s="40"/>
      <c r="K1486" s="49" t="s">
        <v>86</v>
      </c>
      <c r="L1486" s="81"/>
      <c r="M1486" s="81"/>
      <c r="N1486" s="83"/>
      <c r="O1486" s="40"/>
      <c r="P1486" s="106" t="str">
        <f>IF(AND($R1486="x1",$K1486=Basisblatt!$A$85),IF(OR($L1486=Basisblatt!$A$38,AND('Modernisierung 3.2.4'!$M1486&lt;&gt;"",'Modernisierung 3.2.4'!$M1486&lt;='Modernisierung 3.2.4'!$U1486),'Modernisierung 3.2.4'!$N1486=Basisblatt!$A1514)=TRUE,"ja","nein"),"")</f>
        <v/>
      </c>
      <c r="Q1486" s="157"/>
      <c r="R1486" s="102" t="str">
        <f t="shared" si="22"/>
        <v>x2</v>
      </c>
      <c r="S1486" s="53"/>
      <c r="T1486" s="40"/>
      <c r="U1486" s="139" t="str">
        <f>IF(AND($R1486="x1",$K1486=Basisblatt!$A$85),VLOOKUP('EMob_Segmente 3.2.5_3.2.6'!$F1486,Basisblatt!$A$2:$B$5,2,FALSE),"")</f>
        <v/>
      </c>
    </row>
    <row r="1487" spans="1:21" ht="15.75" thickBot="1" x14ac:dyDescent="0.3">
      <c r="A1487" s="121" t="str">
        <f>IF($R1487="x2","",IF($R1487="x1",IF(OR($K1487=Basisblatt!$A$84,$P1487="ja"),"ja","nein"),"N/A"))</f>
        <v/>
      </c>
      <c r="B1487" s="40"/>
      <c r="C1487" s="84"/>
      <c r="D1487" s="85"/>
      <c r="E1487" s="85"/>
      <c r="F1487" s="85"/>
      <c r="G1487" s="85"/>
      <c r="H1487" s="85"/>
      <c r="I1487" s="92"/>
      <c r="J1487" s="40"/>
      <c r="K1487" s="49" t="s">
        <v>86</v>
      </c>
      <c r="L1487" s="81"/>
      <c r="M1487" s="81"/>
      <c r="N1487" s="83"/>
      <c r="O1487" s="40"/>
      <c r="P1487" s="106" t="str">
        <f>IF(AND($R1487="x1",$K1487=Basisblatt!$A$85),IF(OR($L1487=Basisblatt!$A$38,AND('Modernisierung 3.2.4'!$M1487&lt;&gt;"",'Modernisierung 3.2.4'!$M1487&lt;='Modernisierung 3.2.4'!$U1487),'Modernisierung 3.2.4'!$N1487=Basisblatt!$A1515)=TRUE,"ja","nein"),"")</f>
        <v/>
      </c>
      <c r="Q1487" s="157"/>
      <c r="R1487" s="102" t="str">
        <f t="shared" si="22"/>
        <v>x2</v>
      </c>
      <c r="S1487" s="53"/>
      <c r="T1487" s="40"/>
      <c r="U1487" s="139" t="str">
        <f>IF(AND($R1487="x1",$K1487=Basisblatt!$A$85),VLOOKUP('EMob_Segmente 3.2.5_3.2.6'!$F1487,Basisblatt!$A$2:$B$5,2,FALSE),"")</f>
        <v/>
      </c>
    </row>
    <row r="1488" spans="1:21" ht="15.75" thickBot="1" x14ac:dyDescent="0.3">
      <c r="A1488" s="121" t="str">
        <f>IF($R1488="x2","",IF($R1488="x1",IF(OR($K1488=Basisblatt!$A$84,$P1488="ja"),"ja","nein"),"N/A"))</f>
        <v/>
      </c>
      <c r="B1488" s="40"/>
      <c r="C1488" s="84"/>
      <c r="D1488" s="85"/>
      <c r="E1488" s="85"/>
      <c r="F1488" s="85"/>
      <c r="G1488" s="85"/>
      <c r="H1488" s="85"/>
      <c r="I1488" s="92"/>
      <c r="J1488" s="40"/>
      <c r="K1488" s="49" t="s">
        <v>86</v>
      </c>
      <c r="L1488" s="81"/>
      <c r="M1488" s="81"/>
      <c r="N1488" s="83"/>
      <c r="O1488" s="40"/>
      <c r="P1488" s="106" t="str">
        <f>IF(AND($R1488="x1",$K1488=Basisblatt!$A$85),IF(OR($L1488=Basisblatt!$A$38,AND('Modernisierung 3.2.4'!$M1488&lt;&gt;"",'Modernisierung 3.2.4'!$M1488&lt;='Modernisierung 3.2.4'!$U1488),'Modernisierung 3.2.4'!$N1488=Basisblatt!$A1516)=TRUE,"ja","nein"),"")</f>
        <v/>
      </c>
      <c r="Q1488" s="157"/>
      <c r="R1488" s="102" t="str">
        <f t="shared" si="22"/>
        <v>x2</v>
      </c>
      <c r="S1488" s="53"/>
      <c r="T1488" s="40"/>
      <c r="U1488" s="139" t="str">
        <f>IF(AND($R1488="x1",$K1488=Basisblatt!$A$85),VLOOKUP('EMob_Segmente 3.2.5_3.2.6'!$F1488,Basisblatt!$A$2:$B$5,2,FALSE),"")</f>
        <v/>
      </c>
    </row>
    <row r="1489" spans="1:21" ht="15.75" thickBot="1" x14ac:dyDescent="0.3">
      <c r="A1489" s="121" t="str">
        <f>IF($R1489="x2","",IF($R1489="x1",IF(OR($K1489=Basisblatt!$A$84,$P1489="ja"),"ja","nein"),"N/A"))</f>
        <v/>
      </c>
      <c r="B1489" s="40"/>
      <c r="C1489" s="84"/>
      <c r="D1489" s="85"/>
      <c r="E1489" s="85"/>
      <c r="F1489" s="85"/>
      <c r="G1489" s="85"/>
      <c r="H1489" s="85"/>
      <c r="I1489" s="92"/>
      <c r="J1489" s="40"/>
      <c r="K1489" s="49" t="s">
        <v>86</v>
      </c>
      <c r="L1489" s="81"/>
      <c r="M1489" s="81"/>
      <c r="N1489" s="83"/>
      <c r="O1489" s="40"/>
      <c r="P1489" s="106" t="str">
        <f>IF(AND($R1489="x1",$K1489=Basisblatt!$A$85),IF(OR($L1489=Basisblatt!$A$38,AND('Modernisierung 3.2.4'!$M1489&lt;&gt;"",'Modernisierung 3.2.4'!$M1489&lt;='Modernisierung 3.2.4'!$U1489),'Modernisierung 3.2.4'!$N1489=Basisblatt!$A1517)=TRUE,"ja","nein"),"")</f>
        <v/>
      </c>
      <c r="Q1489" s="157"/>
      <c r="R1489" s="102" t="str">
        <f t="shared" ref="R1489:R1552" si="23">IF(COUNTA($C1489:$I1489)=7,"x1",IF(COUNTA($C1489:$I1489)=0,"x2","o"))</f>
        <v>x2</v>
      </c>
      <c r="S1489" s="53"/>
      <c r="T1489" s="40"/>
      <c r="U1489" s="139" t="str">
        <f>IF(AND($R1489="x1",$K1489=Basisblatt!$A$85),VLOOKUP('EMob_Segmente 3.2.5_3.2.6'!$F1489,Basisblatt!$A$2:$B$5,2,FALSE),"")</f>
        <v/>
      </c>
    </row>
    <row r="1490" spans="1:21" ht="15.75" thickBot="1" x14ac:dyDescent="0.3">
      <c r="A1490" s="121" t="str">
        <f>IF($R1490="x2","",IF($R1490="x1",IF(OR($K1490=Basisblatt!$A$84,$P1490="ja"),"ja","nein"),"N/A"))</f>
        <v/>
      </c>
      <c r="B1490" s="40"/>
      <c r="C1490" s="84"/>
      <c r="D1490" s="85"/>
      <c r="E1490" s="85"/>
      <c r="F1490" s="85"/>
      <c r="G1490" s="85"/>
      <c r="H1490" s="85"/>
      <c r="I1490" s="92"/>
      <c r="J1490" s="40"/>
      <c r="K1490" s="49" t="s">
        <v>86</v>
      </c>
      <c r="L1490" s="81"/>
      <c r="M1490" s="81"/>
      <c r="N1490" s="83"/>
      <c r="O1490" s="40"/>
      <c r="P1490" s="106" t="str">
        <f>IF(AND($R1490="x1",$K1490=Basisblatt!$A$85),IF(OR($L1490=Basisblatt!$A$38,AND('Modernisierung 3.2.4'!$M1490&lt;&gt;"",'Modernisierung 3.2.4'!$M1490&lt;='Modernisierung 3.2.4'!$U1490),'Modernisierung 3.2.4'!$N1490=Basisblatt!$A1518)=TRUE,"ja","nein"),"")</f>
        <v/>
      </c>
      <c r="Q1490" s="157"/>
      <c r="R1490" s="102" t="str">
        <f t="shared" si="23"/>
        <v>x2</v>
      </c>
      <c r="S1490" s="53"/>
      <c r="T1490" s="40"/>
      <c r="U1490" s="139" t="str">
        <f>IF(AND($R1490="x1",$K1490=Basisblatt!$A$85),VLOOKUP('EMob_Segmente 3.2.5_3.2.6'!$F1490,Basisblatt!$A$2:$B$5,2,FALSE),"")</f>
        <v/>
      </c>
    </row>
    <row r="1491" spans="1:21" ht="15.75" thickBot="1" x14ac:dyDescent="0.3">
      <c r="A1491" s="121" t="str">
        <f>IF($R1491="x2","",IF($R1491="x1",IF(OR($K1491=Basisblatt!$A$84,$P1491="ja"),"ja","nein"),"N/A"))</f>
        <v/>
      </c>
      <c r="B1491" s="40"/>
      <c r="C1491" s="84"/>
      <c r="D1491" s="85"/>
      <c r="E1491" s="85"/>
      <c r="F1491" s="85"/>
      <c r="G1491" s="85"/>
      <c r="H1491" s="85"/>
      <c r="I1491" s="92"/>
      <c r="J1491" s="40"/>
      <c r="K1491" s="49" t="s">
        <v>86</v>
      </c>
      <c r="L1491" s="81"/>
      <c r="M1491" s="81"/>
      <c r="N1491" s="83"/>
      <c r="O1491" s="40"/>
      <c r="P1491" s="106" t="str">
        <f>IF(AND($R1491="x1",$K1491=Basisblatt!$A$85),IF(OR($L1491=Basisblatt!$A$38,AND('Modernisierung 3.2.4'!$M1491&lt;&gt;"",'Modernisierung 3.2.4'!$M1491&lt;='Modernisierung 3.2.4'!$U1491),'Modernisierung 3.2.4'!$N1491=Basisblatt!$A1519)=TRUE,"ja","nein"),"")</f>
        <v/>
      </c>
      <c r="Q1491" s="157"/>
      <c r="R1491" s="102" t="str">
        <f t="shared" si="23"/>
        <v>x2</v>
      </c>
      <c r="S1491" s="53"/>
      <c r="T1491" s="40"/>
      <c r="U1491" s="139" t="str">
        <f>IF(AND($R1491="x1",$K1491=Basisblatt!$A$85),VLOOKUP('EMob_Segmente 3.2.5_3.2.6'!$F1491,Basisblatt!$A$2:$B$5,2,FALSE),"")</f>
        <v/>
      </c>
    </row>
    <row r="1492" spans="1:21" ht="15.75" thickBot="1" x14ac:dyDescent="0.3">
      <c r="A1492" s="121" t="str">
        <f>IF($R1492="x2","",IF($R1492="x1",IF(OR($K1492=Basisblatt!$A$84,$P1492="ja"),"ja","nein"),"N/A"))</f>
        <v/>
      </c>
      <c r="B1492" s="40"/>
      <c r="C1492" s="84"/>
      <c r="D1492" s="85"/>
      <c r="E1492" s="85"/>
      <c r="F1492" s="85"/>
      <c r="G1492" s="85"/>
      <c r="H1492" s="85"/>
      <c r="I1492" s="92"/>
      <c r="J1492" s="40"/>
      <c r="K1492" s="49" t="s">
        <v>86</v>
      </c>
      <c r="L1492" s="81"/>
      <c r="M1492" s="81"/>
      <c r="N1492" s="83"/>
      <c r="O1492" s="40"/>
      <c r="P1492" s="106" t="str">
        <f>IF(AND($R1492="x1",$K1492=Basisblatt!$A$85),IF(OR($L1492=Basisblatt!$A$38,AND('Modernisierung 3.2.4'!$M1492&lt;&gt;"",'Modernisierung 3.2.4'!$M1492&lt;='Modernisierung 3.2.4'!$U1492),'Modernisierung 3.2.4'!$N1492=Basisblatt!$A1520)=TRUE,"ja","nein"),"")</f>
        <v/>
      </c>
      <c r="Q1492" s="157"/>
      <c r="R1492" s="102" t="str">
        <f t="shared" si="23"/>
        <v>x2</v>
      </c>
      <c r="S1492" s="53"/>
      <c r="T1492" s="40"/>
      <c r="U1492" s="139" t="str">
        <f>IF(AND($R1492="x1",$K1492=Basisblatt!$A$85),VLOOKUP('EMob_Segmente 3.2.5_3.2.6'!$F1492,Basisblatt!$A$2:$B$5,2,FALSE),"")</f>
        <v/>
      </c>
    </row>
    <row r="1493" spans="1:21" ht="15.75" thickBot="1" x14ac:dyDescent="0.3">
      <c r="A1493" s="121" t="str">
        <f>IF($R1493="x2","",IF($R1493="x1",IF(OR($K1493=Basisblatt!$A$84,$P1493="ja"),"ja","nein"),"N/A"))</f>
        <v/>
      </c>
      <c r="B1493" s="40"/>
      <c r="C1493" s="84"/>
      <c r="D1493" s="85"/>
      <c r="E1493" s="85"/>
      <c r="F1493" s="85"/>
      <c r="G1493" s="85"/>
      <c r="H1493" s="85"/>
      <c r="I1493" s="92"/>
      <c r="J1493" s="40"/>
      <c r="K1493" s="49" t="s">
        <v>86</v>
      </c>
      <c r="L1493" s="81"/>
      <c r="M1493" s="81"/>
      <c r="N1493" s="83"/>
      <c r="O1493" s="40"/>
      <c r="P1493" s="106" t="str">
        <f>IF(AND($R1493="x1",$K1493=Basisblatt!$A$85),IF(OR($L1493=Basisblatt!$A$38,AND('Modernisierung 3.2.4'!$M1493&lt;&gt;"",'Modernisierung 3.2.4'!$M1493&lt;='Modernisierung 3.2.4'!$U1493),'Modernisierung 3.2.4'!$N1493=Basisblatt!$A1521)=TRUE,"ja","nein"),"")</f>
        <v/>
      </c>
      <c r="Q1493" s="157"/>
      <c r="R1493" s="102" t="str">
        <f t="shared" si="23"/>
        <v>x2</v>
      </c>
      <c r="S1493" s="53"/>
      <c r="T1493" s="40"/>
      <c r="U1493" s="139" t="str">
        <f>IF(AND($R1493="x1",$K1493=Basisblatt!$A$85),VLOOKUP('EMob_Segmente 3.2.5_3.2.6'!$F1493,Basisblatt!$A$2:$B$5,2,FALSE),"")</f>
        <v/>
      </c>
    </row>
    <row r="1494" spans="1:21" ht="15.75" thickBot="1" x14ac:dyDescent="0.3">
      <c r="A1494" s="121" t="str">
        <f>IF($R1494="x2","",IF($R1494="x1",IF(OR($K1494=Basisblatt!$A$84,$P1494="ja"),"ja","nein"),"N/A"))</f>
        <v/>
      </c>
      <c r="B1494" s="40"/>
      <c r="C1494" s="84"/>
      <c r="D1494" s="85"/>
      <c r="E1494" s="85"/>
      <c r="F1494" s="85"/>
      <c r="G1494" s="85"/>
      <c r="H1494" s="85"/>
      <c r="I1494" s="92"/>
      <c r="J1494" s="40"/>
      <c r="K1494" s="49" t="s">
        <v>86</v>
      </c>
      <c r="L1494" s="81"/>
      <c r="M1494" s="81"/>
      <c r="N1494" s="83"/>
      <c r="O1494" s="40"/>
      <c r="P1494" s="106" t="str">
        <f>IF(AND($R1494="x1",$K1494=Basisblatt!$A$85),IF(OR($L1494=Basisblatt!$A$38,AND('Modernisierung 3.2.4'!$M1494&lt;&gt;"",'Modernisierung 3.2.4'!$M1494&lt;='Modernisierung 3.2.4'!$U1494),'Modernisierung 3.2.4'!$N1494=Basisblatt!$A1522)=TRUE,"ja","nein"),"")</f>
        <v/>
      </c>
      <c r="Q1494" s="157"/>
      <c r="R1494" s="102" t="str">
        <f t="shared" si="23"/>
        <v>x2</v>
      </c>
      <c r="S1494" s="53"/>
      <c r="T1494" s="40"/>
      <c r="U1494" s="139" t="str">
        <f>IF(AND($R1494="x1",$K1494=Basisblatt!$A$85),VLOOKUP('EMob_Segmente 3.2.5_3.2.6'!$F1494,Basisblatt!$A$2:$B$5,2,FALSE),"")</f>
        <v/>
      </c>
    </row>
    <row r="1495" spans="1:21" ht="15.75" thickBot="1" x14ac:dyDescent="0.3">
      <c r="A1495" s="121" t="str">
        <f>IF($R1495="x2","",IF($R1495="x1",IF(OR($K1495=Basisblatt!$A$84,$P1495="ja"),"ja","nein"),"N/A"))</f>
        <v/>
      </c>
      <c r="B1495" s="40"/>
      <c r="C1495" s="84"/>
      <c r="D1495" s="85"/>
      <c r="E1495" s="85"/>
      <c r="F1495" s="85"/>
      <c r="G1495" s="85"/>
      <c r="H1495" s="85"/>
      <c r="I1495" s="92"/>
      <c r="J1495" s="40"/>
      <c r="K1495" s="49" t="s">
        <v>86</v>
      </c>
      <c r="L1495" s="81"/>
      <c r="M1495" s="81"/>
      <c r="N1495" s="83"/>
      <c r="O1495" s="40"/>
      <c r="P1495" s="106" t="str">
        <f>IF(AND($R1495="x1",$K1495=Basisblatt!$A$85),IF(OR($L1495=Basisblatt!$A$38,AND('Modernisierung 3.2.4'!$M1495&lt;&gt;"",'Modernisierung 3.2.4'!$M1495&lt;='Modernisierung 3.2.4'!$U1495),'Modernisierung 3.2.4'!$N1495=Basisblatt!$A1523)=TRUE,"ja","nein"),"")</f>
        <v/>
      </c>
      <c r="Q1495" s="157"/>
      <c r="R1495" s="102" t="str">
        <f t="shared" si="23"/>
        <v>x2</v>
      </c>
      <c r="S1495" s="53"/>
      <c r="T1495" s="40"/>
      <c r="U1495" s="139" t="str">
        <f>IF(AND($R1495="x1",$K1495=Basisblatt!$A$85),VLOOKUP('EMob_Segmente 3.2.5_3.2.6'!$F1495,Basisblatt!$A$2:$B$5,2,FALSE),"")</f>
        <v/>
      </c>
    </row>
    <row r="1496" spans="1:21" ht="15.75" thickBot="1" x14ac:dyDescent="0.3">
      <c r="A1496" s="121" t="str">
        <f>IF($R1496="x2","",IF($R1496="x1",IF(OR($K1496=Basisblatt!$A$84,$P1496="ja"),"ja","nein"),"N/A"))</f>
        <v/>
      </c>
      <c r="B1496" s="40"/>
      <c r="C1496" s="84"/>
      <c r="D1496" s="85"/>
      <c r="E1496" s="85"/>
      <c r="F1496" s="85"/>
      <c r="G1496" s="85"/>
      <c r="H1496" s="85"/>
      <c r="I1496" s="92"/>
      <c r="J1496" s="40"/>
      <c r="K1496" s="49" t="s">
        <v>86</v>
      </c>
      <c r="L1496" s="81"/>
      <c r="M1496" s="81"/>
      <c r="N1496" s="83"/>
      <c r="O1496" s="40"/>
      <c r="P1496" s="106" t="str">
        <f>IF(AND($R1496="x1",$K1496=Basisblatt!$A$85),IF(OR($L1496=Basisblatt!$A$38,AND('Modernisierung 3.2.4'!$M1496&lt;&gt;"",'Modernisierung 3.2.4'!$M1496&lt;='Modernisierung 3.2.4'!$U1496),'Modernisierung 3.2.4'!$N1496=Basisblatt!$A1524)=TRUE,"ja","nein"),"")</f>
        <v/>
      </c>
      <c r="Q1496" s="157"/>
      <c r="R1496" s="102" t="str">
        <f t="shared" si="23"/>
        <v>x2</v>
      </c>
      <c r="S1496" s="53"/>
      <c r="T1496" s="40"/>
      <c r="U1496" s="139" t="str">
        <f>IF(AND($R1496="x1",$K1496=Basisblatt!$A$85),VLOOKUP('EMob_Segmente 3.2.5_3.2.6'!$F1496,Basisblatt!$A$2:$B$5,2,FALSE),"")</f>
        <v/>
      </c>
    </row>
    <row r="1497" spans="1:21" ht="15.75" thickBot="1" x14ac:dyDescent="0.3">
      <c r="A1497" s="121" t="str">
        <f>IF($R1497="x2","",IF($R1497="x1",IF(OR($K1497=Basisblatt!$A$84,$P1497="ja"),"ja","nein"),"N/A"))</f>
        <v/>
      </c>
      <c r="B1497" s="40"/>
      <c r="C1497" s="84"/>
      <c r="D1497" s="85"/>
      <c r="E1497" s="85"/>
      <c r="F1497" s="85"/>
      <c r="G1497" s="85"/>
      <c r="H1497" s="85"/>
      <c r="I1497" s="92"/>
      <c r="J1497" s="40"/>
      <c r="K1497" s="49" t="s">
        <v>86</v>
      </c>
      <c r="L1497" s="81"/>
      <c r="M1497" s="81"/>
      <c r="N1497" s="83"/>
      <c r="O1497" s="40"/>
      <c r="P1497" s="106" t="str">
        <f>IF(AND($R1497="x1",$K1497=Basisblatt!$A$85),IF(OR($L1497=Basisblatt!$A$38,AND('Modernisierung 3.2.4'!$M1497&lt;&gt;"",'Modernisierung 3.2.4'!$M1497&lt;='Modernisierung 3.2.4'!$U1497),'Modernisierung 3.2.4'!$N1497=Basisblatt!$A1525)=TRUE,"ja","nein"),"")</f>
        <v/>
      </c>
      <c r="Q1497" s="157"/>
      <c r="R1497" s="102" t="str">
        <f t="shared" si="23"/>
        <v>x2</v>
      </c>
      <c r="S1497" s="53"/>
      <c r="T1497" s="40"/>
      <c r="U1497" s="139" t="str">
        <f>IF(AND($R1497="x1",$K1497=Basisblatt!$A$85),VLOOKUP('EMob_Segmente 3.2.5_3.2.6'!$F1497,Basisblatt!$A$2:$B$5,2,FALSE),"")</f>
        <v/>
      </c>
    </row>
    <row r="1498" spans="1:21" ht="15.75" thickBot="1" x14ac:dyDescent="0.3">
      <c r="A1498" s="121" t="str">
        <f>IF($R1498="x2","",IF($R1498="x1",IF(OR($K1498=Basisblatt!$A$84,$P1498="ja"),"ja","nein"),"N/A"))</f>
        <v/>
      </c>
      <c r="B1498" s="40"/>
      <c r="C1498" s="84"/>
      <c r="D1498" s="85"/>
      <c r="E1498" s="85"/>
      <c r="F1498" s="85"/>
      <c r="G1498" s="85"/>
      <c r="H1498" s="85"/>
      <c r="I1498" s="92"/>
      <c r="J1498" s="40"/>
      <c r="K1498" s="49" t="s">
        <v>86</v>
      </c>
      <c r="L1498" s="81"/>
      <c r="M1498" s="81"/>
      <c r="N1498" s="83"/>
      <c r="O1498" s="40"/>
      <c r="P1498" s="106" t="str">
        <f>IF(AND($R1498="x1",$K1498=Basisblatt!$A$85),IF(OR($L1498=Basisblatt!$A$38,AND('Modernisierung 3.2.4'!$M1498&lt;&gt;"",'Modernisierung 3.2.4'!$M1498&lt;='Modernisierung 3.2.4'!$U1498),'Modernisierung 3.2.4'!$N1498=Basisblatt!$A1526)=TRUE,"ja","nein"),"")</f>
        <v/>
      </c>
      <c r="Q1498" s="157"/>
      <c r="R1498" s="102" t="str">
        <f t="shared" si="23"/>
        <v>x2</v>
      </c>
      <c r="S1498" s="53"/>
      <c r="T1498" s="40"/>
      <c r="U1498" s="139" t="str">
        <f>IF(AND($R1498="x1",$K1498=Basisblatt!$A$85),VLOOKUP('EMob_Segmente 3.2.5_3.2.6'!$F1498,Basisblatt!$A$2:$B$5,2,FALSE),"")</f>
        <v/>
      </c>
    </row>
    <row r="1499" spans="1:21" ht="15.75" thickBot="1" x14ac:dyDescent="0.3">
      <c r="A1499" s="121" t="str">
        <f>IF($R1499="x2","",IF($R1499="x1",IF(OR($K1499=Basisblatt!$A$84,$P1499="ja"),"ja","nein"),"N/A"))</f>
        <v/>
      </c>
      <c r="B1499" s="40"/>
      <c r="C1499" s="84"/>
      <c r="D1499" s="85"/>
      <c r="E1499" s="85"/>
      <c r="F1499" s="85"/>
      <c r="G1499" s="85"/>
      <c r="H1499" s="85"/>
      <c r="I1499" s="92"/>
      <c r="J1499" s="40"/>
      <c r="K1499" s="49" t="s">
        <v>86</v>
      </c>
      <c r="L1499" s="81"/>
      <c r="M1499" s="81"/>
      <c r="N1499" s="83"/>
      <c r="O1499" s="40"/>
      <c r="P1499" s="106" t="str">
        <f>IF(AND($R1499="x1",$K1499=Basisblatt!$A$85),IF(OR($L1499=Basisblatt!$A$38,AND('Modernisierung 3.2.4'!$M1499&lt;&gt;"",'Modernisierung 3.2.4'!$M1499&lt;='Modernisierung 3.2.4'!$U1499),'Modernisierung 3.2.4'!$N1499=Basisblatt!$A1527)=TRUE,"ja","nein"),"")</f>
        <v/>
      </c>
      <c r="Q1499" s="157"/>
      <c r="R1499" s="102" t="str">
        <f t="shared" si="23"/>
        <v>x2</v>
      </c>
      <c r="S1499" s="53"/>
      <c r="T1499" s="40"/>
      <c r="U1499" s="139" t="str">
        <f>IF(AND($R1499="x1",$K1499=Basisblatt!$A$85),VLOOKUP('EMob_Segmente 3.2.5_3.2.6'!$F1499,Basisblatt!$A$2:$B$5,2,FALSE),"")</f>
        <v/>
      </c>
    </row>
    <row r="1500" spans="1:21" ht="15.75" thickBot="1" x14ac:dyDescent="0.3">
      <c r="A1500" s="121" t="str">
        <f>IF($R1500="x2","",IF($R1500="x1",IF(OR($K1500=Basisblatt!$A$84,$P1500="ja"),"ja","nein"),"N/A"))</f>
        <v/>
      </c>
      <c r="B1500" s="40"/>
      <c r="C1500" s="84"/>
      <c r="D1500" s="85"/>
      <c r="E1500" s="85"/>
      <c r="F1500" s="85"/>
      <c r="G1500" s="85"/>
      <c r="H1500" s="85"/>
      <c r="I1500" s="92"/>
      <c r="J1500" s="40"/>
      <c r="K1500" s="49" t="s">
        <v>86</v>
      </c>
      <c r="L1500" s="81"/>
      <c r="M1500" s="81"/>
      <c r="N1500" s="83"/>
      <c r="O1500" s="40"/>
      <c r="P1500" s="106" t="str">
        <f>IF(AND($R1500="x1",$K1500=Basisblatt!$A$85),IF(OR($L1500=Basisblatt!$A$38,AND('Modernisierung 3.2.4'!$M1500&lt;&gt;"",'Modernisierung 3.2.4'!$M1500&lt;='Modernisierung 3.2.4'!$U1500),'Modernisierung 3.2.4'!$N1500=Basisblatt!$A1528)=TRUE,"ja","nein"),"")</f>
        <v/>
      </c>
      <c r="Q1500" s="157"/>
      <c r="R1500" s="102" t="str">
        <f t="shared" si="23"/>
        <v>x2</v>
      </c>
      <c r="S1500" s="53"/>
      <c r="T1500" s="40"/>
      <c r="U1500" s="139" t="str">
        <f>IF(AND($R1500="x1",$K1500=Basisblatt!$A$85),VLOOKUP('EMob_Segmente 3.2.5_3.2.6'!$F1500,Basisblatt!$A$2:$B$5,2,FALSE),"")</f>
        <v/>
      </c>
    </row>
    <row r="1501" spans="1:21" ht="15.75" thickBot="1" x14ac:dyDescent="0.3">
      <c r="A1501" s="121" t="str">
        <f>IF($R1501="x2","",IF($R1501="x1",IF(OR($K1501=Basisblatt!$A$84,$P1501="ja"),"ja","nein"),"N/A"))</f>
        <v/>
      </c>
      <c r="B1501" s="40"/>
      <c r="C1501" s="84"/>
      <c r="D1501" s="85"/>
      <c r="E1501" s="85"/>
      <c r="F1501" s="85"/>
      <c r="G1501" s="85"/>
      <c r="H1501" s="85"/>
      <c r="I1501" s="92"/>
      <c r="J1501" s="40"/>
      <c r="K1501" s="49" t="s">
        <v>86</v>
      </c>
      <c r="L1501" s="81"/>
      <c r="M1501" s="81"/>
      <c r="N1501" s="83"/>
      <c r="O1501" s="40"/>
      <c r="P1501" s="106" t="str">
        <f>IF(AND($R1501="x1",$K1501=Basisblatt!$A$85),IF(OR($L1501=Basisblatt!$A$38,AND('Modernisierung 3.2.4'!$M1501&lt;&gt;"",'Modernisierung 3.2.4'!$M1501&lt;='Modernisierung 3.2.4'!$U1501),'Modernisierung 3.2.4'!$N1501=Basisblatt!$A1529)=TRUE,"ja","nein"),"")</f>
        <v/>
      </c>
      <c r="Q1501" s="157"/>
      <c r="R1501" s="102" t="str">
        <f t="shared" si="23"/>
        <v>x2</v>
      </c>
      <c r="S1501" s="53"/>
      <c r="T1501" s="40"/>
      <c r="U1501" s="139" t="str">
        <f>IF(AND($R1501="x1",$K1501=Basisblatt!$A$85),VLOOKUP('EMob_Segmente 3.2.5_3.2.6'!$F1501,Basisblatt!$A$2:$B$5,2,FALSE),"")</f>
        <v/>
      </c>
    </row>
    <row r="1502" spans="1:21" ht="15.75" thickBot="1" x14ac:dyDescent="0.3">
      <c r="A1502" s="121" t="str">
        <f>IF($R1502="x2","",IF($R1502="x1",IF(OR($K1502=Basisblatt!$A$84,$P1502="ja"),"ja","nein"),"N/A"))</f>
        <v/>
      </c>
      <c r="B1502" s="40"/>
      <c r="C1502" s="84"/>
      <c r="D1502" s="85"/>
      <c r="E1502" s="85"/>
      <c r="F1502" s="85"/>
      <c r="G1502" s="85"/>
      <c r="H1502" s="85"/>
      <c r="I1502" s="92"/>
      <c r="J1502" s="40"/>
      <c r="K1502" s="49" t="s">
        <v>86</v>
      </c>
      <c r="L1502" s="81"/>
      <c r="M1502" s="81"/>
      <c r="N1502" s="83"/>
      <c r="O1502" s="40"/>
      <c r="P1502" s="106" t="str">
        <f>IF(AND($R1502="x1",$K1502=Basisblatt!$A$85),IF(OR($L1502=Basisblatt!$A$38,AND('Modernisierung 3.2.4'!$M1502&lt;&gt;"",'Modernisierung 3.2.4'!$M1502&lt;='Modernisierung 3.2.4'!$U1502),'Modernisierung 3.2.4'!$N1502=Basisblatt!$A1530)=TRUE,"ja","nein"),"")</f>
        <v/>
      </c>
      <c r="Q1502" s="157"/>
      <c r="R1502" s="102" t="str">
        <f t="shared" si="23"/>
        <v>x2</v>
      </c>
      <c r="S1502" s="53"/>
      <c r="T1502" s="40"/>
      <c r="U1502" s="139" t="str">
        <f>IF(AND($R1502="x1",$K1502=Basisblatt!$A$85),VLOOKUP('EMob_Segmente 3.2.5_3.2.6'!$F1502,Basisblatt!$A$2:$B$5,2,FALSE),"")</f>
        <v/>
      </c>
    </row>
    <row r="1503" spans="1:21" ht="15.75" thickBot="1" x14ac:dyDescent="0.3">
      <c r="A1503" s="121" t="str">
        <f>IF($R1503="x2","",IF($R1503="x1",IF(OR($K1503=Basisblatt!$A$84,$P1503="ja"),"ja","nein"),"N/A"))</f>
        <v/>
      </c>
      <c r="B1503" s="40"/>
      <c r="C1503" s="84"/>
      <c r="D1503" s="85"/>
      <c r="E1503" s="85"/>
      <c r="F1503" s="85"/>
      <c r="G1503" s="85"/>
      <c r="H1503" s="85"/>
      <c r="I1503" s="92"/>
      <c r="J1503" s="40"/>
      <c r="K1503" s="49" t="s">
        <v>86</v>
      </c>
      <c r="L1503" s="81"/>
      <c r="M1503" s="81"/>
      <c r="N1503" s="83"/>
      <c r="O1503" s="40"/>
      <c r="P1503" s="106" t="str">
        <f>IF(AND($R1503="x1",$K1503=Basisblatt!$A$85),IF(OR($L1503=Basisblatt!$A$38,AND('Modernisierung 3.2.4'!$M1503&lt;&gt;"",'Modernisierung 3.2.4'!$M1503&lt;='Modernisierung 3.2.4'!$U1503),'Modernisierung 3.2.4'!$N1503=Basisblatt!$A1531)=TRUE,"ja","nein"),"")</f>
        <v/>
      </c>
      <c r="Q1503" s="157"/>
      <c r="R1503" s="102" t="str">
        <f t="shared" si="23"/>
        <v>x2</v>
      </c>
      <c r="S1503" s="53"/>
      <c r="T1503" s="40"/>
      <c r="U1503" s="139" t="str">
        <f>IF(AND($R1503="x1",$K1503=Basisblatt!$A$85),VLOOKUP('EMob_Segmente 3.2.5_3.2.6'!$F1503,Basisblatt!$A$2:$B$5,2,FALSE),"")</f>
        <v/>
      </c>
    </row>
    <row r="1504" spans="1:21" ht="15.75" thickBot="1" x14ac:dyDescent="0.3">
      <c r="A1504" s="121" t="str">
        <f>IF($R1504="x2","",IF($R1504="x1",IF(OR($K1504=Basisblatt!$A$84,$P1504="ja"),"ja","nein"),"N/A"))</f>
        <v/>
      </c>
      <c r="B1504" s="40"/>
      <c r="C1504" s="84"/>
      <c r="D1504" s="85"/>
      <c r="E1504" s="85"/>
      <c r="F1504" s="85"/>
      <c r="G1504" s="85"/>
      <c r="H1504" s="85"/>
      <c r="I1504" s="92"/>
      <c r="J1504" s="40"/>
      <c r="K1504" s="49" t="s">
        <v>86</v>
      </c>
      <c r="L1504" s="81"/>
      <c r="M1504" s="81"/>
      <c r="N1504" s="83"/>
      <c r="O1504" s="40"/>
      <c r="P1504" s="106" t="str">
        <f>IF(AND($R1504="x1",$K1504=Basisblatt!$A$85),IF(OR($L1504=Basisblatt!$A$38,AND('Modernisierung 3.2.4'!$M1504&lt;&gt;"",'Modernisierung 3.2.4'!$M1504&lt;='Modernisierung 3.2.4'!$U1504),'Modernisierung 3.2.4'!$N1504=Basisblatt!$A1532)=TRUE,"ja","nein"),"")</f>
        <v/>
      </c>
      <c r="Q1504" s="157"/>
      <c r="R1504" s="102" t="str">
        <f t="shared" si="23"/>
        <v>x2</v>
      </c>
      <c r="S1504" s="53"/>
      <c r="T1504" s="40"/>
      <c r="U1504" s="139" t="str">
        <f>IF(AND($R1504="x1",$K1504=Basisblatt!$A$85),VLOOKUP('EMob_Segmente 3.2.5_3.2.6'!$F1504,Basisblatt!$A$2:$B$5,2,FALSE),"")</f>
        <v/>
      </c>
    </row>
    <row r="1505" spans="1:21" ht="15.75" thickBot="1" x14ac:dyDescent="0.3">
      <c r="A1505" s="121" t="str">
        <f>IF($R1505="x2","",IF($R1505="x1",IF(OR($K1505=Basisblatt!$A$84,$P1505="ja"),"ja","nein"),"N/A"))</f>
        <v/>
      </c>
      <c r="B1505" s="40"/>
      <c r="C1505" s="84"/>
      <c r="D1505" s="85"/>
      <c r="E1505" s="85"/>
      <c r="F1505" s="85"/>
      <c r="G1505" s="85"/>
      <c r="H1505" s="85"/>
      <c r="I1505" s="92"/>
      <c r="J1505" s="40"/>
      <c r="K1505" s="49" t="s">
        <v>86</v>
      </c>
      <c r="L1505" s="81"/>
      <c r="M1505" s="81"/>
      <c r="N1505" s="83"/>
      <c r="O1505" s="40"/>
      <c r="P1505" s="106" t="str">
        <f>IF(AND($R1505="x1",$K1505=Basisblatt!$A$85),IF(OR($L1505=Basisblatt!$A$38,AND('Modernisierung 3.2.4'!$M1505&lt;&gt;"",'Modernisierung 3.2.4'!$M1505&lt;='Modernisierung 3.2.4'!$U1505),'Modernisierung 3.2.4'!$N1505=Basisblatt!$A1533)=TRUE,"ja","nein"),"")</f>
        <v/>
      </c>
      <c r="Q1505" s="157"/>
      <c r="R1505" s="102" t="str">
        <f t="shared" si="23"/>
        <v>x2</v>
      </c>
      <c r="S1505" s="53"/>
      <c r="T1505" s="40"/>
      <c r="U1505" s="139" t="str">
        <f>IF(AND($R1505="x1",$K1505=Basisblatt!$A$85),VLOOKUP('EMob_Segmente 3.2.5_3.2.6'!$F1505,Basisblatt!$A$2:$B$5,2,FALSE),"")</f>
        <v/>
      </c>
    </row>
    <row r="1506" spans="1:21" ht="15.75" thickBot="1" x14ac:dyDescent="0.3">
      <c r="A1506" s="121" t="str">
        <f>IF($R1506="x2","",IF($R1506="x1",IF(OR($K1506=Basisblatt!$A$84,$P1506="ja"),"ja","nein"),"N/A"))</f>
        <v/>
      </c>
      <c r="B1506" s="40"/>
      <c r="C1506" s="84"/>
      <c r="D1506" s="85"/>
      <c r="E1506" s="85"/>
      <c r="F1506" s="85"/>
      <c r="G1506" s="85"/>
      <c r="H1506" s="85"/>
      <c r="I1506" s="92"/>
      <c r="J1506" s="40"/>
      <c r="K1506" s="49" t="s">
        <v>86</v>
      </c>
      <c r="L1506" s="81"/>
      <c r="M1506" s="81"/>
      <c r="N1506" s="83"/>
      <c r="O1506" s="40"/>
      <c r="P1506" s="106" t="str">
        <f>IF(AND($R1506="x1",$K1506=Basisblatt!$A$85),IF(OR($L1506=Basisblatt!$A$38,AND('Modernisierung 3.2.4'!$M1506&lt;&gt;"",'Modernisierung 3.2.4'!$M1506&lt;='Modernisierung 3.2.4'!$U1506),'Modernisierung 3.2.4'!$N1506=Basisblatt!$A1534)=TRUE,"ja","nein"),"")</f>
        <v/>
      </c>
      <c r="Q1506" s="157"/>
      <c r="R1506" s="102" t="str">
        <f t="shared" si="23"/>
        <v>x2</v>
      </c>
      <c r="S1506" s="53"/>
      <c r="T1506" s="40"/>
      <c r="U1506" s="139" t="str">
        <f>IF(AND($R1506="x1",$K1506=Basisblatt!$A$85),VLOOKUP('EMob_Segmente 3.2.5_3.2.6'!$F1506,Basisblatt!$A$2:$B$5,2,FALSE),"")</f>
        <v/>
      </c>
    </row>
    <row r="1507" spans="1:21" ht="15.75" thickBot="1" x14ac:dyDescent="0.3">
      <c r="A1507" s="121" t="str">
        <f>IF($R1507="x2","",IF($R1507="x1",IF(OR($K1507=Basisblatt!$A$84,$P1507="ja"),"ja","nein"),"N/A"))</f>
        <v/>
      </c>
      <c r="B1507" s="40"/>
      <c r="C1507" s="84"/>
      <c r="D1507" s="85"/>
      <c r="E1507" s="85"/>
      <c r="F1507" s="85"/>
      <c r="G1507" s="85"/>
      <c r="H1507" s="85"/>
      <c r="I1507" s="92"/>
      <c r="J1507" s="40"/>
      <c r="K1507" s="49" t="s">
        <v>86</v>
      </c>
      <c r="L1507" s="81"/>
      <c r="M1507" s="81"/>
      <c r="N1507" s="83"/>
      <c r="O1507" s="40"/>
      <c r="P1507" s="106" t="str">
        <f>IF(AND($R1507="x1",$K1507=Basisblatt!$A$85),IF(OR($L1507=Basisblatt!$A$38,AND('Modernisierung 3.2.4'!$M1507&lt;&gt;"",'Modernisierung 3.2.4'!$M1507&lt;='Modernisierung 3.2.4'!$U1507),'Modernisierung 3.2.4'!$N1507=Basisblatt!$A1535)=TRUE,"ja","nein"),"")</f>
        <v/>
      </c>
      <c r="Q1507" s="157"/>
      <c r="R1507" s="102" t="str">
        <f t="shared" si="23"/>
        <v>x2</v>
      </c>
      <c r="S1507" s="53"/>
      <c r="T1507" s="40"/>
      <c r="U1507" s="139" t="str">
        <f>IF(AND($R1507="x1",$K1507=Basisblatt!$A$85),VLOOKUP('EMob_Segmente 3.2.5_3.2.6'!$F1507,Basisblatt!$A$2:$B$5,2,FALSE),"")</f>
        <v/>
      </c>
    </row>
    <row r="1508" spans="1:21" ht="15.75" thickBot="1" x14ac:dyDescent="0.3">
      <c r="A1508" s="121" t="str">
        <f>IF($R1508="x2","",IF($R1508="x1",IF(OR($K1508=Basisblatt!$A$84,$P1508="ja"),"ja","nein"),"N/A"))</f>
        <v/>
      </c>
      <c r="B1508" s="40"/>
      <c r="C1508" s="84"/>
      <c r="D1508" s="85"/>
      <c r="E1508" s="85"/>
      <c r="F1508" s="85"/>
      <c r="G1508" s="85"/>
      <c r="H1508" s="85"/>
      <c r="I1508" s="92"/>
      <c r="J1508" s="40"/>
      <c r="K1508" s="49" t="s">
        <v>86</v>
      </c>
      <c r="L1508" s="81"/>
      <c r="M1508" s="81"/>
      <c r="N1508" s="83"/>
      <c r="O1508" s="40"/>
      <c r="P1508" s="106" t="str">
        <f>IF(AND($R1508="x1",$K1508=Basisblatt!$A$85),IF(OR($L1508=Basisblatt!$A$38,AND('Modernisierung 3.2.4'!$M1508&lt;&gt;"",'Modernisierung 3.2.4'!$M1508&lt;='Modernisierung 3.2.4'!$U1508),'Modernisierung 3.2.4'!$N1508=Basisblatt!$A1536)=TRUE,"ja","nein"),"")</f>
        <v/>
      </c>
      <c r="Q1508" s="157"/>
      <c r="R1508" s="102" t="str">
        <f t="shared" si="23"/>
        <v>x2</v>
      </c>
      <c r="S1508" s="53"/>
      <c r="T1508" s="40"/>
      <c r="U1508" s="139" t="str">
        <f>IF(AND($R1508="x1",$K1508=Basisblatt!$A$85),VLOOKUP('EMob_Segmente 3.2.5_3.2.6'!$F1508,Basisblatt!$A$2:$B$5,2,FALSE),"")</f>
        <v/>
      </c>
    </row>
    <row r="1509" spans="1:21" ht="15.75" thickBot="1" x14ac:dyDescent="0.3">
      <c r="A1509" s="121" t="str">
        <f>IF($R1509="x2","",IF($R1509="x1",IF(OR($K1509=Basisblatt!$A$84,$P1509="ja"),"ja","nein"),"N/A"))</f>
        <v/>
      </c>
      <c r="B1509" s="40"/>
      <c r="C1509" s="84"/>
      <c r="D1509" s="85"/>
      <c r="E1509" s="85"/>
      <c r="F1509" s="85"/>
      <c r="G1509" s="85"/>
      <c r="H1509" s="85"/>
      <c r="I1509" s="92"/>
      <c r="J1509" s="40"/>
      <c r="K1509" s="49" t="s">
        <v>86</v>
      </c>
      <c r="L1509" s="81"/>
      <c r="M1509" s="81"/>
      <c r="N1509" s="83"/>
      <c r="O1509" s="40"/>
      <c r="P1509" s="106" t="str">
        <f>IF(AND($R1509="x1",$K1509=Basisblatt!$A$85),IF(OR($L1509=Basisblatt!$A$38,AND('Modernisierung 3.2.4'!$M1509&lt;&gt;"",'Modernisierung 3.2.4'!$M1509&lt;='Modernisierung 3.2.4'!$U1509),'Modernisierung 3.2.4'!$N1509=Basisblatt!$A1537)=TRUE,"ja","nein"),"")</f>
        <v/>
      </c>
      <c r="Q1509" s="157"/>
      <c r="R1509" s="102" t="str">
        <f t="shared" si="23"/>
        <v>x2</v>
      </c>
      <c r="S1509" s="53"/>
      <c r="T1509" s="40"/>
      <c r="U1509" s="139" t="str">
        <f>IF(AND($R1509="x1",$K1509=Basisblatt!$A$85),VLOOKUP('EMob_Segmente 3.2.5_3.2.6'!$F1509,Basisblatt!$A$2:$B$5,2,FALSE),"")</f>
        <v/>
      </c>
    </row>
    <row r="1510" spans="1:21" ht="15.75" thickBot="1" x14ac:dyDescent="0.3">
      <c r="A1510" s="121" t="str">
        <f>IF($R1510="x2","",IF($R1510="x1",IF(OR($K1510=Basisblatt!$A$84,$P1510="ja"),"ja","nein"),"N/A"))</f>
        <v/>
      </c>
      <c r="B1510" s="40"/>
      <c r="C1510" s="84"/>
      <c r="D1510" s="85"/>
      <c r="E1510" s="85"/>
      <c r="F1510" s="85"/>
      <c r="G1510" s="85"/>
      <c r="H1510" s="85"/>
      <c r="I1510" s="92"/>
      <c r="J1510" s="40"/>
      <c r="K1510" s="49" t="s">
        <v>86</v>
      </c>
      <c r="L1510" s="81"/>
      <c r="M1510" s="81"/>
      <c r="N1510" s="83"/>
      <c r="O1510" s="40"/>
      <c r="P1510" s="106" t="str">
        <f>IF(AND($R1510="x1",$K1510=Basisblatt!$A$85),IF(OR($L1510=Basisblatt!$A$38,AND('Modernisierung 3.2.4'!$M1510&lt;&gt;"",'Modernisierung 3.2.4'!$M1510&lt;='Modernisierung 3.2.4'!$U1510),'Modernisierung 3.2.4'!$N1510=Basisblatt!$A1538)=TRUE,"ja","nein"),"")</f>
        <v/>
      </c>
      <c r="Q1510" s="157"/>
      <c r="R1510" s="102" t="str">
        <f t="shared" si="23"/>
        <v>x2</v>
      </c>
      <c r="S1510" s="53"/>
      <c r="T1510" s="40"/>
      <c r="U1510" s="139" t="str">
        <f>IF(AND($R1510="x1",$K1510=Basisblatt!$A$85),VLOOKUP('EMob_Segmente 3.2.5_3.2.6'!$F1510,Basisblatt!$A$2:$B$5,2,FALSE),"")</f>
        <v/>
      </c>
    </row>
    <row r="1511" spans="1:21" ht="15.75" thickBot="1" x14ac:dyDescent="0.3">
      <c r="A1511" s="121" t="str">
        <f>IF($R1511="x2","",IF($R1511="x1",IF(OR($K1511=Basisblatt!$A$84,$P1511="ja"),"ja","nein"),"N/A"))</f>
        <v/>
      </c>
      <c r="B1511" s="40"/>
      <c r="C1511" s="84"/>
      <c r="D1511" s="85"/>
      <c r="E1511" s="85"/>
      <c r="F1511" s="85"/>
      <c r="G1511" s="85"/>
      <c r="H1511" s="85"/>
      <c r="I1511" s="92"/>
      <c r="J1511" s="40"/>
      <c r="K1511" s="49" t="s">
        <v>86</v>
      </c>
      <c r="L1511" s="81"/>
      <c r="M1511" s="81"/>
      <c r="N1511" s="83"/>
      <c r="O1511" s="40"/>
      <c r="P1511" s="106" t="str">
        <f>IF(AND($R1511="x1",$K1511=Basisblatt!$A$85),IF(OR($L1511=Basisblatt!$A$38,AND('Modernisierung 3.2.4'!$M1511&lt;&gt;"",'Modernisierung 3.2.4'!$M1511&lt;='Modernisierung 3.2.4'!$U1511),'Modernisierung 3.2.4'!$N1511=Basisblatt!$A1539)=TRUE,"ja","nein"),"")</f>
        <v/>
      </c>
      <c r="Q1511" s="157"/>
      <c r="R1511" s="102" t="str">
        <f t="shared" si="23"/>
        <v>x2</v>
      </c>
      <c r="S1511" s="53"/>
      <c r="T1511" s="40"/>
      <c r="U1511" s="139" t="str">
        <f>IF(AND($R1511="x1",$K1511=Basisblatt!$A$85),VLOOKUP('EMob_Segmente 3.2.5_3.2.6'!$F1511,Basisblatt!$A$2:$B$5,2,FALSE),"")</f>
        <v/>
      </c>
    </row>
    <row r="1512" spans="1:21" ht="15.75" thickBot="1" x14ac:dyDescent="0.3">
      <c r="A1512" s="121" t="str">
        <f>IF($R1512="x2","",IF($R1512="x1",IF(OR($K1512=Basisblatt!$A$84,$P1512="ja"),"ja","nein"),"N/A"))</f>
        <v/>
      </c>
      <c r="B1512" s="40"/>
      <c r="C1512" s="84"/>
      <c r="D1512" s="85"/>
      <c r="E1512" s="85"/>
      <c r="F1512" s="85"/>
      <c r="G1512" s="85"/>
      <c r="H1512" s="85"/>
      <c r="I1512" s="92"/>
      <c r="J1512" s="40"/>
      <c r="K1512" s="49" t="s">
        <v>86</v>
      </c>
      <c r="L1512" s="81"/>
      <c r="M1512" s="81"/>
      <c r="N1512" s="83"/>
      <c r="O1512" s="40"/>
      <c r="P1512" s="106" t="str">
        <f>IF(AND($R1512="x1",$K1512=Basisblatt!$A$85),IF(OR($L1512=Basisblatt!$A$38,AND('Modernisierung 3.2.4'!$M1512&lt;&gt;"",'Modernisierung 3.2.4'!$M1512&lt;='Modernisierung 3.2.4'!$U1512),'Modernisierung 3.2.4'!$N1512=Basisblatt!$A1540)=TRUE,"ja","nein"),"")</f>
        <v/>
      </c>
      <c r="Q1512" s="157"/>
      <c r="R1512" s="102" t="str">
        <f t="shared" si="23"/>
        <v>x2</v>
      </c>
      <c r="S1512" s="53"/>
      <c r="T1512" s="40"/>
      <c r="U1512" s="139" t="str">
        <f>IF(AND($R1512="x1",$K1512=Basisblatt!$A$85),VLOOKUP('EMob_Segmente 3.2.5_3.2.6'!$F1512,Basisblatt!$A$2:$B$5,2,FALSE),"")</f>
        <v/>
      </c>
    </row>
    <row r="1513" spans="1:21" ht="15.75" thickBot="1" x14ac:dyDescent="0.3">
      <c r="A1513" s="121" t="str">
        <f>IF($R1513="x2","",IF($R1513="x1",IF(OR($K1513=Basisblatt!$A$84,$P1513="ja"),"ja","nein"),"N/A"))</f>
        <v/>
      </c>
      <c r="B1513" s="40"/>
      <c r="C1513" s="84"/>
      <c r="D1513" s="85"/>
      <c r="E1513" s="85"/>
      <c r="F1513" s="85"/>
      <c r="G1513" s="85"/>
      <c r="H1513" s="85"/>
      <c r="I1513" s="92"/>
      <c r="J1513" s="40"/>
      <c r="K1513" s="49" t="s">
        <v>86</v>
      </c>
      <c r="L1513" s="81"/>
      <c r="M1513" s="81"/>
      <c r="N1513" s="83"/>
      <c r="O1513" s="40"/>
      <c r="P1513" s="106" t="str">
        <f>IF(AND($R1513="x1",$K1513=Basisblatt!$A$85),IF(OR($L1513=Basisblatt!$A$38,AND('Modernisierung 3.2.4'!$M1513&lt;&gt;"",'Modernisierung 3.2.4'!$M1513&lt;='Modernisierung 3.2.4'!$U1513),'Modernisierung 3.2.4'!$N1513=Basisblatt!$A1541)=TRUE,"ja","nein"),"")</f>
        <v/>
      </c>
      <c r="Q1513" s="157"/>
      <c r="R1513" s="102" t="str">
        <f t="shared" si="23"/>
        <v>x2</v>
      </c>
      <c r="S1513" s="53"/>
      <c r="T1513" s="40"/>
      <c r="U1513" s="139" t="str">
        <f>IF(AND($R1513="x1",$K1513=Basisblatt!$A$85),VLOOKUP('EMob_Segmente 3.2.5_3.2.6'!$F1513,Basisblatt!$A$2:$B$5,2,FALSE),"")</f>
        <v/>
      </c>
    </row>
    <row r="1514" spans="1:21" ht="15.75" thickBot="1" x14ac:dyDescent="0.3">
      <c r="A1514" s="121" t="str">
        <f>IF($R1514="x2","",IF($R1514="x1",IF(OR($K1514=Basisblatt!$A$84,$P1514="ja"),"ja","nein"),"N/A"))</f>
        <v/>
      </c>
      <c r="B1514" s="40"/>
      <c r="C1514" s="84"/>
      <c r="D1514" s="85"/>
      <c r="E1514" s="85"/>
      <c r="F1514" s="85"/>
      <c r="G1514" s="85"/>
      <c r="H1514" s="85"/>
      <c r="I1514" s="92"/>
      <c r="J1514" s="40"/>
      <c r="K1514" s="49" t="s">
        <v>86</v>
      </c>
      <c r="L1514" s="81"/>
      <c r="M1514" s="81"/>
      <c r="N1514" s="83"/>
      <c r="O1514" s="40"/>
      <c r="P1514" s="106" t="str">
        <f>IF(AND($R1514="x1",$K1514=Basisblatt!$A$85),IF(OR($L1514=Basisblatt!$A$38,AND('Modernisierung 3.2.4'!$M1514&lt;&gt;"",'Modernisierung 3.2.4'!$M1514&lt;='Modernisierung 3.2.4'!$U1514),'Modernisierung 3.2.4'!$N1514=Basisblatt!$A1542)=TRUE,"ja","nein"),"")</f>
        <v/>
      </c>
      <c r="Q1514" s="157"/>
      <c r="R1514" s="102" t="str">
        <f t="shared" si="23"/>
        <v>x2</v>
      </c>
      <c r="S1514" s="53"/>
      <c r="T1514" s="40"/>
      <c r="U1514" s="139" t="str">
        <f>IF(AND($R1514="x1",$K1514=Basisblatt!$A$85),VLOOKUP('EMob_Segmente 3.2.5_3.2.6'!$F1514,Basisblatt!$A$2:$B$5,2,FALSE),"")</f>
        <v/>
      </c>
    </row>
    <row r="1515" spans="1:21" ht="15.75" thickBot="1" x14ac:dyDescent="0.3">
      <c r="A1515" s="121" t="str">
        <f>IF($R1515="x2","",IF($R1515="x1",IF(OR($K1515=Basisblatt!$A$84,$P1515="ja"),"ja","nein"),"N/A"))</f>
        <v/>
      </c>
      <c r="B1515" s="40"/>
      <c r="C1515" s="84"/>
      <c r="D1515" s="85"/>
      <c r="E1515" s="85"/>
      <c r="F1515" s="85"/>
      <c r="G1515" s="85"/>
      <c r="H1515" s="85"/>
      <c r="I1515" s="92"/>
      <c r="J1515" s="40"/>
      <c r="K1515" s="49" t="s">
        <v>86</v>
      </c>
      <c r="L1515" s="81"/>
      <c r="M1515" s="81"/>
      <c r="N1515" s="83"/>
      <c r="O1515" s="40"/>
      <c r="P1515" s="106" t="str">
        <f>IF(AND($R1515="x1",$K1515=Basisblatt!$A$85),IF(OR($L1515=Basisblatt!$A$38,AND('Modernisierung 3.2.4'!$M1515&lt;&gt;"",'Modernisierung 3.2.4'!$M1515&lt;='Modernisierung 3.2.4'!$U1515),'Modernisierung 3.2.4'!$N1515=Basisblatt!$A1543)=TRUE,"ja","nein"),"")</f>
        <v/>
      </c>
      <c r="Q1515" s="157"/>
      <c r="R1515" s="102" t="str">
        <f t="shared" si="23"/>
        <v>x2</v>
      </c>
      <c r="S1515" s="53"/>
      <c r="T1515" s="40"/>
      <c r="U1515" s="139" t="str">
        <f>IF(AND($R1515="x1",$K1515=Basisblatt!$A$85),VLOOKUP('EMob_Segmente 3.2.5_3.2.6'!$F1515,Basisblatt!$A$2:$B$5,2,FALSE),"")</f>
        <v/>
      </c>
    </row>
    <row r="1516" spans="1:21" ht="15.75" thickBot="1" x14ac:dyDescent="0.3">
      <c r="A1516" s="121" t="str">
        <f>IF($R1516="x2","",IF($R1516="x1",IF(OR($K1516=Basisblatt!$A$84,$P1516="ja"),"ja","nein"),"N/A"))</f>
        <v/>
      </c>
      <c r="B1516" s="40"/>
      <c r="C1516" s="84"/>
      <c r="D1516" s="85"/>
      <c r="E1516" s="85"/>
      <c r="F1516" s="85"/>
      <c r="G1516" s="85"/>
      <c r="H1516" s="85"/>
      <c r="I1516" s="92"/>
      <c r="J1516" s="40"/>
      <c r="K1516" s="49" t="s">
        <v>86</v>
      </c>
      <c r="L1516" s="81"/>
      <c r="M1516" s="81"/>
      <c r="N1516" s="83"/>
      <c r="O1516" s="40"/>
      <c r="P1516" s="106" t="str">
        <f>IF(AND($R1516="x1",$K1516=Basisblatt!$A$85),IF(OR($L1516=Basisblatt!$A$38,AND('Modernisierung 3.2.4'!$M1516&lt;&gt;"",'Modernisierung 3.2.4'!$M1516&lt;='Modernisierung 3.2.4'!$U1516),'Modernisierung 3.2.4'!$N1516=Basisblatt!$A1544)=TRUE,"ja","nein"),"")</f>
        <v/>
      </c>
      <c r="Q1516" s="157"/>
      <c r="R1516" s="102" t="str">
        <f t="shared" si="23"/>
        <v>x2</v>
      </c>
      <c r="S1516" s="53"/>
      <c r="T1516" s="40"/>
      <c r="U1516" s="139" t="str">
        <f>IF(AND($R1516="x1",$K1516=Basisblatt!$A$85),VLOOKUP('EMob_Segmente 3.2.5_3.2.6'!$F1516,Basisblatt!$A$2:$B$5,2,FALSE),"")</f>
        <v/>
      </c>
    </row>
    <row r="1517" spans="1:21" ht="15.75" thickBot="1" x14ac:dyDescent="0.3">
      <c r="A1517" s="121" t="str">
        <f>IF($R1517="x2","",IF($R1517="x1",IF(OR($K1517=Basisblatt!$A$84,$P1517="ja"),"ja","nein"),"N/A"))</f>
        <v/>
      </c>
      <c r="B1517" s="40"/>
      <c r="C1517" s="84"/>
      <c r="D1517" s="85"/>
      <c r="E1517" s="85"/>
      <c r="F1517" s="85"/>
      <c r="G1517" s="85"/>
      <c r="H1517" s="85"/>
      <c r="I1517" s="92"/>
      <c r="J1517" s="40"/>
      <c r="K1517" s="49" t="s">
        <v>86</v>
      </c>
      <c r="L1517" s="81"/>
      <c r="M1517" s="81"/>
      <c r="N1517" s="83"/>
      <c r="O1517" s="40"/>
      <c r="P1517" s="106" t="str">
        <f>IF(AND($R1517="x1",$K1517=Basisblatt!$A$85),IF(OR($L1517=Basisblatt!$A$38,AND('Modernisierung 3.2.4'!$M1517&lt;&gt;"",'Modernisierung 3.2.4'!$M1517&lt;='Modernisierung 3.2.4'!$U1517),'Modernisierung 3.2.4'!$N1517=Basisblatt!$A1545)=TRUE,"ja","nein"),"")</f>
        <v/>
      </c>
      <c r="Q1517" s="157"/>
      <c r="R1517" s="102" t="str">
        <f t="shared" si="23"/>
        <v>x2</v>
      </c>
      <c r="S1517" s="53"/>
      <c r="T1517" s="40"/>
      <c r="U1517" s="139" t="str">
        <f>IF(AND($R1517="x1",$K1517=Basisblatt!$A$85),VLOOKUP('EMob_Segmente 3.2.5_3.2.6'!$F1517,Basisblatt!$A$2:$B$5,2,FALSE),"")</f>
        <v/>
      </c>
    </row>
    <row r="1518" spans="1:21" ht="15.75" thickBot="1" x14ac:dyDescent="0.3">
      <c r="A1518" s="121" t="str">
        <f>IF($R1518="x2","",IF($R1518="x1",IF(OR($K1518=Basisblatt!$A$84,$P1518="ja"),"ja","nein"),"N/A"))</f>
        <v/>
      </c>
      <c r="B1518" s="40"/>
      <c r="C1518" s="84"/>
      <c r="D1518" s="85"/>
      <c r="E1518" s="85"/>
      <c r="F1518" s="85"/>
      <c r="G1518" s="85"/>
      <c r="H1518" s="85"/>
      <c r="I1518" s="92"/>
      <c r="J1518" s="40"/>
      <c r="K1518" s="49" t="s">
        <v>86</v>
      </c>
      <c r="L1518" s="81"/>
      <c r="M1518" s="81"/>
      <c r="N1518" s="83"/>
      <c r="O1518" s="40"/>
      <c r="P1518" s="106" t="str">
        <f>IF(AND($R1518="x1",$K1518=Basisblatt!$A$85),IF(OR($L1518=Basisblatt!$A$38,AND('Modernisierung 3.2.4'!$M1518&lt;&gt;"",'Modernisierung 3.2.4'!$M1518&lt;='Modernisierung 3.2.4'!$U1518),'Modernisierung 3.2.4'!$N1518=Basisblatt!$A1546)=TRUE,"ja","nein"),"")</f>
        <v/>
      </c>
      <c r="Q1518" s="157"/>
      <c r="R1518" s="102" t="str">
        <f t="shared" si="23"/>
        <v>x2</v>
      </c>
      <c r="S1518" s="53"/>
      <c r="T1518" s="40"/>
      <c r="U1518" s="139" t="str">
        <f>IF(AND($R1518="x1",$K1518=Basisblatt!$A$85),VLOOKUP('EMob_Segmente 3.2.5_3.2.6'!$F1518,Basisblatt!$A$2:$B$5,2,FALSE),"")</f>
        <v/>
      </c>
    </row>
    <row r="1519" spans="1:21" ht="15.75" thickBot="1" x14ac:dyDescent="0.3">
      <c r="A1519" s="121" t="str">
        <f>IF($R1519="x2","",IF($R1519="x1",IF(OR($K1519=Basisblatt!$A$84,$P1519="ja"),"ja","nein"),"N/A"))</f>
        <v/>
      </c>
      <c r="B1519" s="40"/>
      <c r="C1519" s="84"/>
      <c r="D1519" s="85"/>
      <c r="E1519" s="85"/>
      <c r="F1519" s="85"/>
      <c r="G1519" s="85"/>
      <c r="H1519" s="85"/>
      <c r="I1519" s="92"/>
      <c r="J1519" s="40"/>
      <c r="K1519" s="49" t="s">
        <v>86</v>
      </c>
      <c r="L1519" s="81"/>
      <c r="M1519" s="81"/>
      <c r="N1519" s="83"/>
      <c r="O1519" s="40"/>
      <c r="P1519" s="106" t="str">
        <f>IF(AND($R1519="x1",$K1519=Basisblatt!$A$85),IF(OR($L1519=Basisblatt!$A$38,AND('Modernisierung 3.2.4'!$M1519&lt;&gt;"",'Modernisierung 3.2.4'!$M1519&lt;='Modernisierung 3.2.4'!$U1519),'Modernisierung 3.2.4'!$N1519=Basisblatt!$A1547)=TRUE,"ja","nein"),"")</f>
        <v/>
      </c>
      <c r="Q1519" s="157"/>
      <c r="R1519" s="102" t="str">
        <f t="shared" si="23"/>
        <v>x2</v>
      </c>
      <c r="S1519" s="53"/>
      <c r="T1519" s="40"/>
      <c r="U1519" s="139" t="str">
        <f>IF(AND($R1519="x1",$K1519=Basisblatt!$A$85),VLOOKUP('EMob_Segmente 3.2.5_3.2.6'!$F1519,Basisblatt!$A$2:$B$5,2,FALSE),"")</f>
        <v/>
      </c>
    </row>
    <row r="1520" spans="1:21" ht="15.75" thickBot="1" x14ac:dyDescent="0.3">
      <c r="A1520" s="121" t="str">
        <f>IF($R1520="x2","",IF($R1520="x1",IF(OR($K1520=Basisblatt!$A$84,$P1520="ja"),"ja","nein"),"N/A"))</f>
        <v/>
      </c>
      <c r="B1520" s="40"/>
      <c r="C1520" s="84"/>
      <c r="D1520" s="85"/>
      <c r="E1520" s="85"/>
      <c r="F1520" s="85"/>
      <c r="G1520" s="85"/>
      <c r="H1520" s="85"/>
      <c r="I1520" s="92"/>
      <c r="J1520" s="40"/>
      <c r="K1520" s="49" t="s">
        <v>86</v>
      </c>
      <c r="L1520" s="81"/>
      <c r="M1520" s="81"/>
      <c r="N1520" s="83"/>
      <c r="O1520" s="40"/>
      <c r="P1520" s="106" t="str">
        <f>IF(AND($R1520="x1",$K1520=Basisblatt!$A$85),IF(OR($L1520=Basisblatt!$A$38,AND('Modernisierung 3.2.4'!$M1520&lt;&gt;"",'Modernisierung 3.2.4'!$M1520&lt;='Modernisierung 3.2.4'!$U1520),'Modernisierung 3.2.4'!$N1520=Basisblatt!$A1548)=TRUE,"ja","nein"),"")</f>
        <v/>
      </c>
      <c r="Q1520" s="157"/>
      <c r="R1520" s="102" t="str">
        <f t="shared" si="23"/>
        <v>x2</v>
      </c>
      <c r="S1520" s="53"/>
      <c r="T1520" s="40"/>
      <c r="U1520" s="139" t="str">
        <f>IF(AND($R1520="x1",$K1520=Basisblatt!$A$85),VLOOKUP('EMob_Segmente 3.2.5_3.2.6'!$F1520,Basisblatt!$A$2:$B$5,2,FALSE),"")</f>
        <v/>
      </c>
    </row>
    <row r="1521" spans="1:21" ht="15.75" thickBot="1" x14ac:dyDescent="0.3">
      <c r="A1521" s="121" t="str">
        <f>IF($R1521="x2","",IF($R1521="x1",IF(OR($K1521=Basisblatt!$A$84,$P1521="ja"),"ja","nein"),"N/A"))</f>
        <v/>
      </c>
      <c r="B1521" s="40"/>
      <c r="C1521" s="84"/>
      <c r="D1521" s="85"/>
      <c r="E1521" s="85"/>
      <c r="F1521" s="85"/>
      <c r="G1521" s="85"/>
      <c r="H1521" s="85"/>
      <c r="I1521" s="92"/>
      <c r="J1521" s="40"/>
      <c r="K1521" s="49" t="s">
        <v>86</v>
      </c>
      <c r="L1521" s="81"/>
      <c r="M1521" s="81"/>
      <c r="N1521" s="83"/>
      <c r="O1521" s="40"/>
      <c r="P1521" s="106" t="str">
        <f>IF(AND($R1521="x1",$K1521=Basisblatt!$A$85),IF(OR($L1521=Basisblatt!$A$38,AND('Modernisierung 3.2.4'!$M1521&lt;&gt;"",'Modernisierung 3.2.4'!$M1521&lt;='Modernisierung 3.2.4'!$U1521),'Modernisierung 3.2.4'!$N1521=Basisblatt!$A1549)=TRUE,"ja","nein"),"")</f>
        <v/>
      </c>
      <c r="Q1521" s="157"/>
      <c r="R1521" s="102" t="str">
        <f t="shared" si="23"/>
        <v>x2</v>
      </c>
      <c r="S1521" s="53"/>
      <c r="T1521" s="40"/>
      <c r="U1521" s="139" t="str">
        <f>IF(AND($R1521="x1",$K1521=Basisblatt!$A$85),VLOOKUP('EMob_Segmente 3.2.5_3.2.6'!$F1521,Basisblatt!$A$2:$B$5,2,FALSE),"")</f>
        <v/>
      </c>
    </row>
    <row r="1522" spans="1:21" ht="15.75" thickBot="1" x14ac:dyDescent="0.3">
      <c r="A1522" s="121" t="str">
        <f>IF($R1522="x2","",IF($R1522="x1",IF(OR($K1522=Basisblatt!$A$84,$P1522="ja"),"ja","nein"),"N/A"))</f>
        <v/>
      </c>
      <c r="B1522" s="40"/>
      <c r="C1522" s="84"/>
      <c r="D1522" s="85"/>
      <c r="E1522" s="85"/>
      <c r="F1522" s="85"/>
      <c r="G1522" s="85"/>
      <c r="H1522" s="85"/>
      <c r="I1522" s="92"/>
      <c r="J1522" s="40"/>
      <c r="K1522" s="49" t="s">
        <v>86</v>
      </c>
      <c r="L1522" s="81"/>
      <c r="M1522" s="81"/>
      <c r="N1522" s="83"/>
      <c r="O1522" s="40"/>
      <c r="P1522" s="106" t="str">
        <f>IF(AND($R1522="x1",$K1522=Basisblatt!$A$85),IF(OR($L1522=Basisblatt!$A$38,AND('Modernisierung 3.2.4'!$M1522&lt;&gt;"",'Modernisierung 3.2.4'!$M1522&lt;='Modernisierung 3.2.4'!$U1522),'Modernisierung 3.2.4'!$N1522=Basisblatt!$A1550)=TRUE,"ja","nein"),"")</f>
        <v/>
      </c>
      <c r="Q1522" s="157"/>
      <c r="R1522" s="102" t="str">
        <f t="shared" si="23"/>
        <v>x2</v>
      </c>
      <c r="S1522" s="53"/>
      <c r="T1522" s="40"/>
      <c r="U1522" s="139" t="str">
        <f>IF(AND($R1522="x1",$K1522=Basisblatt!$A$85),VLOOKUP('EMob_Segmente 3.2.5_3.2.6'!$F1522,Basisblatt!$A$2:$B$5,2,FALSE),"")</f>
        <v/>
      </c>
    </row>
    <row r="1523" spans="1:21" ht="15.75" thickBot="1" x14ac:dyDescent="0.3">
      <c r="A1523" s="121" t="str">
        <f>IF($R1523="x2","",IF($R1523="x1",IF(OR($K1523=Basisblatt!$A$84,$P1523="ja"),"ja","nein"),"N/A"))</f>
        <v/>
      </c>
      <c r="B1523" s="40"/>
      <c r="C1523" s="84"/>
      <c r="D1523" s="85"/>
      <c r="E1523" s="85"/>
      <c r="F1523" s="85"/>
      <c r="G1523" s="85"/>
      <c r="H1523" s="85"/>
      <c r="I1523" s="92"/>
      <c r="J1523" s="40"/>
      <c r="K1523" s="49" t="s">
        <v>86</v>
      </c>
      <c r="L1523" s="81"/>
      <c r="M1523" s="81"/>
      <c r="N1523" s="83"/>
      <c r="O1523" s="40"/>
      <c r="P1523" s="106" t="str">
        <f>IF(AND($R1523="x1",$K1523=Basisblatt!$A$85),IF(OR($L1523=Basisblatt!$A$38,AND('Modernisierung 3.2.4'!$M1523&lt;&gt;"",'Modernisierung 3.2.4'!$M1523&lt;='Modernisierung 3.2.4'!$U1523),'Modernisierung 3.2.4'!$N1523=Basisblatt!$A1551)=TRUE,"ja","nein"),"")</f>
        <v/>
      </c>
      <c r="Q1523" s="157"/>
      <c r="R1523" s="102" t="str">
        <f t="shared" si="23"/>
        <v>x2</v>
      </c>
      <c r="S1523" s="53"/>
      <c r="T1523" s="40"/>
      <c r="U1523" s="139" t="str">
        <f>IF(AND($R1523="x1",$K1523=Basisblatt!$A$85),VLOOKUP('EMob_Segmente 3.2.5_3.2.6'!$F1523,Basisblatt!$A$2:$B$5,2,FALSE),"")</f>
        <v/>
      </c>
    </row>
    <row r="1524" spans="1:21" ht="15.75" thickBot="1" x14ac:dyDescent="0.3">
      <c r="A1524" s="121" t="str">
        <f>IF($R1524="x2","",IF($R1524="x1",IF(OR($K1524=Basisblatt!$A$84,$P1524="ja"),"ja","nein"),"N/A"))</f>
        <v/>
      </c>
      <c r="B1524" s="40"/>
      <c r="C1524" s="84"/>
      <c r="D1524" s="85"/>
      <c r="E1524" s="85"/>
      <c r="F1524" s="85"/>
      <c r="G1524" s="85"/>
      <c r="H1524" s="85"/>
      <c r="I1524" s="92"/>
      <c r="J1524" s="40"/>
      <c r="K1524" s="49" t="s">
        <v>86</v>
      </c>
      <c r="L1524" s="81"/>
      <c r="M1524" s="81"/>
      <c r="N1524" s="83"/>
      <c r="O1524" s="40"/>
      <c r="P1524" s="106" t="str">
        <f>IF(AND($R1524="x1",$K1524=Basisblatt!$A$85),IF(OR($L1524=Basisblatt!$A$38,AND('Modernisierung 3.2.4'!$M1524&lt;&gt;"",'Modernisierung 3.2.4'!$M1524&lt;='Modernisierung 3.2.4'!$U1524),'Modernisierung 3.2.4'!$N1524=Basisblatt!$A1552)=TRUE,"ja","nein"),"")</f>
        <v/>
      </c>
      <c r="Q1524" s="157"/>
      <c r="R1524" s="102" t="str">
        <f t="shared" si="23"/>
        <v>x2</v>
      </c>
      <c r="S1524" s="53"/>
      <c r="T1524" s="40"/>
      <c r="U1524" s="139" t="str">
        <f>IF(AND($R1524="x1",$K1524=Basisblatt!$A$85),VLOOKUP('EMob_Segmente 3.2.5_3.2.6'!$F1524,Basisblatt!$A$2:$B$5,2,FALSE),"")</f>
        <v/>
      </c>
    </row>
    <row r="1525" spans="1:21" ht="15.75" thickBot="1" x14ac:dyDescent="0.3">
      <c r="A1525" s="121" t="str">
        <f>IF($R1525="x2","",IF($R1525="x1",IF(OR($K1525=Basisblatt!$A$84,$P1525="ja"),"ja","nein"),"N/A"))</f>
        <v/>
      </c>
      <c r="B1525" s="40"/>
      <c r="C1525" s="84"/>
      <c r="D1525" s="85"/>
      <c r="E1525" s="85"/>
      <c r="F1525" s="85"/>
      <c r="G1525" s="85"/>
      <c r="H1525" s="85"/>
      <c r="I1525" s="92"/>
      <c r="J1525" s="40"/>
      <c r="K1525" s="49" t="s">
        <v>86</v>
      </c>
      <c r="L1525" s="81"/>
      <c r="M1525" s="81"/>
      <c r="N1525" s="83"/>
      <c r="O1525" s="40"/>
      <c r="P1525" s="106" t="str">
        <f>IF(AND($R1525="x1",$K1525=Basisblatt!$A$85),IF(OR($L1525=Basisblatt!$A$38,AND('Modernisierung 3.2.4'!$M1525&lt;&gt;"",'Modernisierung 3.2.4'!$M1525&lt;='Modernisierung 3.2.4'!$U1525),'Modernisierung 3.2.4'!$N1525=Basisblatt!$A1553)=TRUE,"ja","nein"),"")</f>
        <v/>
      </c>
      <c r="Q1525" s="157"/>
      <c r="R1525" s="102" t="str">
        <f t="shared" si="23"/>
        <v>x2</v>
      </c>
      <c r="S1525" s="53"/>
      <c r="T1525" s="40"/>
      <c r="U1525" s="139" t="str">
        <f>IF(AND($R1525="x1",$K1525=Basisblatt!$A$85),VLOOKUP('EMob_Segmente 3.2.5_3.2.6'!$F1525,Basisblatt!$A$2:$B$5,2,FALSE),"")</f>
        <v/>
      </c>
    </row>
    <row r="1526" spans="1:21" ht="15.75" thickBot="1" x14ac:dyDescent="0.3">
      <c r="A1526" s="121" t="str">
        <f>IF($R1526="x2","",IF($R1526="x1",IF(OR($K1526=Basisblatt!$A$84,$P1526="ja"),"ja","nein"),"N/A"))</f>
        <v/>
      </c>
      <c r="B1526" s="40"/>
      <c r="C1526" s="84"/>
      <c r="D1526" s="85"/>
      <c r="E1526" s="85"/>
      <c r="F1526" s="85"/>
      <c r="G1526" s="85"/>
      <c r="H1526" s="85"/>
      <c r="I1526" s="92"/>
      <c r="J1526" s="40"/>
      <c r="K1526" s="49" t="s">
        <v>86</v>
      </c>
      <c r="L1526" s="81"/>
      <c r="M1526" s="81"/>
      <c r="N1526" s="83"/>
      <c r="O1526" s="40"/>
      <c r="P1526" s="106" t="str">
        <f>IF(AND($R1526="x1",$K1526=Basisblatt!$A$85),IF(OR($L1526=Basisblatt!$A$38,AND('Modernisierung 3.2.4'!$M1526&lt;&gt;"",'Modernisierung 3.2.4'!$M1526&lt;='Modernisierung 3.2.4'!$U1526),'Modernisierung 3.2.4'!$N1526=Basisblatt!$A1554)=TRUE,"ja","nein"),"")</f>
        <v/>
      </c>
      <c r="Q1526" s="157"/>
      <c r="R1526" s="102" t="str">
        <f t="shared" si="23"/>
        <v>x2</v>
      </c>
      <c r="S1526" s="53"/>
      <c r="T1526" s="40"/>
      <c r="U1526" s="139" t="str">
        <f>IF(AND($R1526="x1",$K1526=Basisblatt!$A$85),VLOOKUP('EMob_Segmente 3.2.5_3.2.6'!$F1526,Basisblatt!$A$2:$B$5,2,FALSE),"")</f>
        <v/>
      </c>
    </row>
    <row r="1527" spans="1:21" ht="15.75" thickBot="1" x14ac:dyDescent="0.3">
      <c r="A1527" s="121" t="str">
        <f>IF($R1527="x2","",IF($R1527="x1",IF(OR($K1527=Basisblatt!$A$84,$P1527="ja"),"ja","nein"),"N/A"))</f>
        <v/>
      </c>
      <c r="B1527" s="40"/>
      <c r="C1527" s="84"/>
      <c r="D1527" s="85"/>
      <c r="E1527" s="85"/>
      <c r="F1527" s="85"/>
      <c r="G1527" s="85"/>
      <c r="H1527" s="85"/>
      <c r="I1527" s="92"/>
      <c r="J1527" s="40"/>
      <c r="K1527" s="49" t="s">
        <v>86</v>
      </c>
      <c r="L1527" s="81"/>
      <c r="M1527" s="81"/>
      <c r="N1527" s="83"/>
      <c r="O1527" s="40"/>
      <c r="P1527" s="106" t="str">
        <f>IF(AND($R1527="x1",$K1527=Basisblatt!$A$85),IF(OR($L1527=Basisblatt!$A$38,AND('Modernisierung 3.2.4'!$M1527&lt;&gt;"",'Modernisierung 3.2.4'!$M1527&lt;='Modernisierung 3.2.4'!$U1527),'Modernisierung 3.2.4'!$N1527=Basisblatt!$A1555)=TRUE,"ja","nein"),"")</f>
        <v/>
      </c>
      <c r="Q1527" s="157"/>
      <c r="R1527" s="102" t="str">
        <f t="shared" si="23"/>
        <v>x2</v>
      </c>
      <c r="S1527" s="53"/>
      <c r="T1527" s="40"/>
      <c r="U1527" s="139" t="str">
        <f>IF(AND($R1527="x1",$K1527=Basisblatt!$A$85),VLOOKUP('EMob_Segmente 3.2.5_3.2.6'!$F1527,Basisblatt!$A$2:$B$5,2,FALSE),"")</f>
        <v/>
      </c>
    </row>
    <row r="1528" spans="1:21" ht="15.75" thickBot="1" x14ac:dyDescent="0.3">
      <c r="A1528" s="121" t="str">
        <f>IF($R1528="x2","",IF($R1528="x1",IF(OR($K1528=Basisblatt!$A$84,$P1528="ja"),"ja","nein"),"N/A"))</f>
        <v/>
      </c>
      <c r="B1528" s="40"/>
      <c r="C1528" s="84"/>
      <c r="D1528" s="85"/>
      <c r="E1528" s="85"/>
      <c r="F1528" s="85"/>
      <c r="G1528" s="85"/>
      <c r="H1528" s="85"/>
      <c r="I1528" s="92"/>
      <c r="J1528" s="40"/>
      <c r="K1528" s="49" t="s">
        <v>86</v>
      </c>
      <c r="L1528" s="81"/>
      <c r="M1528" s="81"/>
      <c r="N1528" s="83"/>
      <c r="O1528" s="40"/>
      <c r="P1528" s="106" t="str">
        <f>IF(AND($R1528="x1",$K1528=Basisblatt!$A$85),IF(OR($L1528=Basisblatt!$A$38,AND('Modernisierung 3.2.4'!$M1528&lt;&gt;"",'Modernisierung 3.2.4'!$M1528&lt;='Modernisierung 3.2.4'!$U1528),'Modernisierung 3.2.4'!$N1528=Basisblatt!$A1556)=TRUE,"ja","nein"),"")</f>
        <v/>
      </c>
      <c r="Q1528" s="157"/>
      <c r="R1528" s="102" t="str">
        <f t="shared" si="23"/>
        <v>x2</v>
      </c>
      <c r="S1528" s="53"/>
      <c r="T1528" s="40"/>
      <c r="U1528" s="139" t="str">
        <f>IF(AND($R1528="x1",$K1528=Basisblatt!$A$85),VLOOKUP('EMob_Segmente 3.2.5_3.2.6'!$F1528,Basisblatt!$A$2:$B$5,2,FALSE),"")</f>
        <v/>
      </c>
    </row>
    <row r="1529" spans="1:21" ht="15.75" thickBot="1" x14ac:dyDescent="0.3">
      <c r="A1529" s="121" t="str">
        <f>IF($R1529="x2","",IF($R1529="x1",IF(OR($K1529=Basisblatt!$A$84,$P1529="ja"),"ja","nein"),"N/A"))</f>
        <v/>
      </c>
      <c r="B1529" s="40"/>
      <c r="C1529" s="84"/>
      <c r="D1529" s="85"/>
      <c r="E1529" s="85"/>
      <c r="F1529" s="85"/>
      <c r="G1529" s="85"/>
      <c r="H1529" s="85"/>
      <c r="I1529" s="92"/>
      <c r="J1529" s="40"/>
      <c r="K1529" s="49" t="s">
        <v>86</v>
      </c>
      <c r="L1529" s="81"/>
      <c r="M1529" s="81"/>
      <c r="N1529" s="83"/>
      <c r="O1529" s="40"/>
      <c r="P1529" s="106" t="str">
        <f>IF(AND($R1529="x1",$K1529=Basisblatt!$A$85),IF(OR($L1529=Basisblatt!$A$38,AND('Modernisierung 3.2.4'!$M1529&lt;&gt;"",'Modernisierung 3.2.4'!$M1529&lt;='Modernisierung 3.2.4'!$U1529),'Modernisierung 3.2.4'!$N1529=Basisblatt!$A1557)=TRUE,"ja","nein"),"")</f>
        <v/>
      </c>
      <c r="Q1529" s="157"/>
      <c r="R1529" s="102" t="str">
        <f t="shared" si="23"/>
        <v>x2</v>
      </c>
      <c r="S1529" s="53"/>
      <c r="T1529" s="40"/>
      <c r="U1529" s="139" t="str">
        <f>IF(AND($R1529="x1",$K1529=Basisblatt!$A$85),VLOOKUP('EMob_Segmente 3.2.5_3.2.6'!$F1529,Basisblatt!$A$2:$B$5,2,FALSE),"")</f>
        <v/>
      </c>
    </row>
    <row r="1530" spans="1:21" ht="15.75" thickBot="1" x14ac:dyDescent="0.3">
      <c r="A1530" s="121" t="str">
        <f>IF($R1530="x2","",IF($R1530="x1",IF(OR($K1530=Basisblatt!$A$84,$P1530="ja"),"ja","nein"),"N/A"))</f>
        <v/>
      </c>
      <c r="B1530" s="40"/>
      <c r="C1530" s="84"/>
      <c r="D1530" s="85"/>
      <c r="E1530" s="85"/>
      <c r="F1530" s="85"/>
      <c r="G1530" s="85"/>
      <c r="H1530" s="85"/>
      <c r="I1530" s="92"/>
      <c r="J1530" s="40"/>
      <c r="K1530" s="49" t="s">
        <v>86</v>
      </c>
      <c r="L1530" s="81"/>
      <c r="M1530" s="81"/>
      <c r="N1530" s="83"/>
      <c r="O1530" s="40"/>
      <c r="P1530" s="106" t="str">
        <f>IF(AND($R1530="x1",$K1530=Basisblatt!$A$85),IF(OR($L1530=Basisblatt!$A$38,AND('Modernisierung 3.2.4'!$M1530&lt;&gt;"",'Modernisierung 3.2.4'!$M1530&lt;='Modernisierung 3.2.4'!$U1530),'Modernisierung 3.2.4'!$N1530=Basisblatt!$A1558)=TRUE,"ja","nein"),"")</f>
        <v/>
      </c>
      <c r="Q1530" s="157"/>
      <c r="R1530" s="102" t="str">
        <f t="shared" si="23"/>
        <v>x2</v>
      </c>
      <c r="S1530" s="53"/>
      <c r="T1530" s="40"/>
      <c r="U1530" s="139" t="str">
        <f>IF(AND($R1530="x1",$K1530=Basisblatt!$A$85),VLOOKUP('EMob_Segmente 3.2.5_3.2.6'!$F1530,Basisblatt!$A$2:$B$5,2,FALSE),"")</f>
        <v/>
      </c>
    </row>
    <row r="1531" spans="1:21" ht="15.75" thickBot="1" x14ac:dyDescent="0.3">
      <c r="A1531" s="121" t="str">
        <f>IF($R1531="x2","",IF($R1531="x1",IF(OR($K1531=Basisblatt!$A$84,$P1531="ja"),"ja","nein"),"N/A"))</f>
        <v/>
      </c>
      <c r="B1531" s="40"/>
      <c r="C1531" s="84"/>
      <c r="D1531" s="85"/>
      <c r="E1531" s="85"/>
      <c r="F1531" s="85"/>
      <c r="G1531" s="85"/>
      <c r="H1531" s="85"/>
      <c r="I1531" s="92"/>
      <c r="J1531" s="40"/>
      <c r="K1531" s="49" t="s">
        <v>86</v>
      </c>
      <c r="L1531" s="81"/>
      <c r="M1531" s="81"/>
      <c r="N1531" s="83"/>
      <c r="O1531" s="40"/>
      <c r="P1531" s="106" t="str">
        <f>IF(AND($R1531="x1",$K1531=Basisblatt!$A$85),IF(OR($L1531=Basisblatt!$A$38,AND('Modernisierung 3.2.4'!$M1531&lt;&gt;"",'Modernisierung 3.2.4'!$M1531&lt;='Modernisierung 3.2.4'!$U1531),'Modernisierung 3.2.4'!$N1531=Basisblatt!$A1559)=TRUE,"ja","nein"),"")</f>
        <v/>
      </c>
      <c r="Q1531" s="157"/>
      <c r="R1531" s="102" t="str">
        <f t="shared" si="23"/>
        <v>x2</v>
      </c>
      <c r="S1531" s="53"/>
      <c r="T1531" s="40"/>
      <c r="U1531" s="139" t="str">
        <f>IF(AND($R1531="x1",$K1531=Basisblatt!$A$85),VLOOKUP('EMob_Segmente 3.2.5_3.2.6'!$F1531,Basisblatt!$A$2:$B$5,2,FALSE),"")</f>
        <v/>
      </c>
    </row>
    <row r="1532" spans="1:21" ht="15.75" thickBot="1" x14ac:dyDescent="0.3">
      <c r="A1532" s="121" t="str">
        <f>IF($R1532="x2","",IF($R1532="x1",IF(OR($K1532=Basisblatt!$A$84,$P1532="ja"),"ja","nein"),"N/A"))</f>
        <v/>
      </c>
      <c r="B1532" s="40"/>
      <c r="C1532" s="84"/>
      <c r="D1532" s="85"/>
      <c r="E1532" s="85"/>
      <c r="F1532" s="85"/>
      <c r="G1532" s="85"/>
      <c r="H1532" s="85"/>
      <c r="I1532" s="92"/>
      <c r="J1532" s="40"/>
      <c r="K1532" s="49" t="s">
        <v>86</v>
      </c>
      <c r="L1532" s="81"/>
      <c r="M1532" s="81"/>
      <c r="N1532" s="83"/>
      <c r="O1532" s="40"/>
      <c r="P1532" s="106" t="str">
        <f>IF(AND($R1532="x1",$K1532=Basisblatt!$A$85),IF(OR($L1532=Basisblatt!$A$38,AND('Modernisierung 3.2.4'!$M1532&lt;&gt;"",'Modernisierung 3.2.4'!$M1532&lt;='Modernisierung 3.2.4'!$U1532),'Modernisierung 3.2.4'!$N1532=Basisblatt!$A1560)=TRUE,"ja","nein"),"")</f>
        <v/>
      </c>
      <c r="Q1532" s="157"/>
      <c r="R1532" s="102" t="str">
        <f t="shared" si="23"/>
        <v>x2</v>
      </c>
      <c r="S1532" s="53"/>
      <c r="T1532" s="40"/>
      <c r="U1532" s="139" t="str">
        <f>IF(AND($R1532="x1",$K1532=Basisblatt!$A$85),VLOOKUP('EMob_Segmente 3.2.5_3.2.6'!$F1532,Basisblatt!$A$2:$B$5,2,FALSE),"")</f>
        <v/>
      </c>
    </row>
    <row r="1533" spans="1:21" ht="15.75" thickBot="1" x14ac:dyDescent="0.3">
      <c r="A1533" s="121" t="str">
        <f>IF($R1533="x2","",IF($R1533="x1",IF(OR($K1533=Basisblatt!$A$84,$P1533="ja"),"ja","nein"),"N/A"))</f>
        <v/>
      </c>
      <c r="B1533" s="40"/>
      <c r="C1533" s="84"/>
      <c r="D1533" s="85"/>
      <c r="E1533" s="85"/>
      <c r="F1533" s="85"/>
      <c r="G1533" s="85"/>
      <c r="H1533" s="85"/>
      <c r="I1533" s="92"/>
      <c r="J1533" s="40"/>
      <c r="K1533" s="49" t="s">
        <v>86</v>
      </c>
      <c r="L1533" s="81"/>
      <c r="M1533" s="81"/>
      <c r="N1533" s="83"/>
      <c r="O1533" s="40"/>
      <c r="P1533" s="106" t="str">
        <f>IF(AND($R1533="x1",$K1533=Basisblatt!$A$85),IF(OR($L1533=Basisblatt!$A$38,AND('Modernisierung 3.2.4'!$M1533&lt;&gt;"",'Modernisierung 3.2.4'!$M1533&lt;='Modernisierung 3.2.4'!$U1533),'Modernisierung 3.2.4'!$N1533=Basisblatt!$A1561)=TRUE,"ja","nein"),"")</f>
        <v/>
      </c>
      <c r="Q1533" s="157"/>
      <c r="R1533" s="102" t="str">
        <f t="shared" si="23"/>
        <v>x2</v>
      </c>
      <c r="S1533" s="53"/>
      <c r="T1533" s="40"/>
      <c r="U1533" s="139" t="str">
        <f>IF(AND($R1533="x1",$K1533=Basisblatt!$A$85),VLOOKUP('EMob_Segmente 3.2.5_3.2.6'!$F1533,Basisblatt!$A$2:$B$5,2,FALSE),"")</f>
        <v/>
      </c>
    </row>
    <row r="1534" spans="1:21" ht="15.75" thickBot="1" x14ac:dyDescent="0.3">
      <c r="A1534" s="121" t="str">
        <f>IF($R1534="x2","",IF($R1534="x1",IF(OR($K1534=Basisblatt!$A$84,$P1534="ja"),"ja","nein"),"N/A"))</f>
        <v/>
      </c>
      <c r="B1534" s="40"/>
      <c r="C1534" s="84"/>
      <c r="D1534" s="85"/>
      <c r="E1534" s="85"/>
      <c r="F1534" s="85"/>
      <c r="G1534" s="85"/>
      <c r="H1534" s="85"/>
      <c r="I1534" s="92"/>
      <c r="J1534" s="40"/>
      <c r="K1534" s="49" t="s">
        <v>86</v>
      </c>
      <c r="L1534" s="81"/>
      <c r="M1534" s="81"/>
      <c r="N1534" s="83"/>
      <c r="O1534" s="40"/>
      <c r="P1534" s="106" t="str">
        <f>IF(AND($R1534="x1",$K1534=Basisblatt!$A$85),IF(OR($L1534=Basisblatt!$A$38,AND('Modernisierung 3.2.4'!$M1534&lt;&gt;"",'Modernisierung 3.2.4'!$M1534&lt;='Modernisierung 3.2.4'!$U1534),'Modernisierung 3.2.4'!$N1534=Basisblatt!$A1562)=TRUE,"ja","nein"),"")</f>
        <v/>
      </c>
      <c r="Q1534" s="157"/>
      <c r="R1534" s="102" t="str">
        <f t="shared" si="23"/>
        <v>x2</v>
      </c>
      <c r="S1534" s="53"/>
      <c r="T1534" s="40"/>
      <c r="U1534" s="139" t="str">
        <f>IF(AND($R1534="x1",$K1534=Basisblatt!$A$85),VLOOKUP('EMob_Segmente 3.2.5_3.2.6'!$F1534,Basisblatt!$A$2:$B$5,2,FALSE),"")</f>
        <v/>
      </c>
    </row>
    <row r="1535" spans="1:21" ht="15.75" thickBot="1" x14ac:dyDescent="0.3">
      <c r="A1535" s="121" t="str">
        <f>IF($R1535="x2","",IF($R1535="x1",IF(OR($K1535=Basisblatt!$A$84,$P1535="ja"),"ja","nein"),"N/A"))</f>
        <v/>
      </c>
      <c r="B1535" s="40"/>
      <c r="C1535" s="84"/>
      <c r="D1535" s="85"/>
      <c r="E1535" s="85"/>
      <c r="F1535" s="85"/>
      <c r="G1535" s="85"/>
      <c r="H1535" s="85"/>
      <c r="I1535" s="92"/>
      <c r="J1535" s="40"/>
      <c r="K1535" s="49" t="s">
        <v>86</v>
      </c>
      <c r="L1535" s="81"/>
      <c r="M1535" s="81"/>
      <c r="N1535" s="83"/>
      <c r="O1535" s="40"/>
      <c r="P1535" s="106" t="str">
        <f>IF(AND($R1535="x1",$K1535=Basisblatt!$A$85),IF(OR($L1535=Basisblatt!$A$38,AND('Modernisierung 3.2.4'!$M1535&lt;&gt;"",'Modernisierung 3.2.4'!$M1535&lt;='Modernisierung 3.2.4'!$U1535),'Modernisierung 3.2.4'!$N1535=Basisblatt!$A1563)=TRUE,"ja","nein"),"")</f>
        <v/>
      </c>
      <c r="Q1535" s="157"/>
      <c r="R1535" s="102" t="str">
        <f t="shared" si="23"/>
        <v>x2</v>
      </c>
      <c r="S1535" s="53"/>
      <c r="T1535" s="40"/>
      <c r="U1535" s="139" t="str">
        <f>IF(AND($R1535="x1",$K1535=Basisblatt!$A$85),VLOOKUP('EMob_Segmente 3.2.5_3.2.6'!$F1535,Basisblatt!$A$2:$B$5,2,FALSE),"")</f>
        <v/>
      </c>
    </row>
    <row r="1536" spans="1:21" ht="15.75" thickBot="1" x14ac:dyDescent="0.3">
      <c r="A1536" s="121" t="str">
        <f>IF($R1536="x2","",IF($R1536="x1",IF(OR($K1536=Basisblatt!$A$84,$P1536="ja"),"ja","nein"),"N/A"))</f>
        <v/>
      </c>
      <c r="B1536" s="40"/>
      <c r="C1536" s="84"/>
      <c r="D1536" s="85"/>
      <c r="E1536" s="85"/>
      <c r="F1536" s="85"/>
      <c r="G1536" s="85"/>
      <c r="H1536" s="85"/>
      <c r="I1536" s="92"/>
      <c r="J1536" s="40"/>
      <c r="K1536" s="49" t="s">
        <v>86</v>
      </c>
      <c r="L1536" s="81"/>
      <c r="M1536" s="81"/>
      <c r="N1536" s="83"/>
      <c r="O1536" s="40"/>
      <c r="P1536" s="106" t="str">
        <f>IF(AND($R1536="x1",$K1536=Basisblatt!$A$85),IF(OR($L1536=Basisblatt!$A$38,AND('Modernisierung 3.2.4'!$M1536&lt;&gt;"",'Modernisierung 3.2.4'!$M1536&lt;='Modernisierung 3.2.4'!$U1536),'Modernisierung 3.2.4'!$N1536=Basisblatt!$A1564)=TRUE,"ja","nein"),"")</f>
        <v/>
      </c>
      <c r="Q1536" s="157"/>
      <c r="R1536" s="102" t="str">
        <f t="shared" si="23"/>
        <v>x2</v>
      </c>
      <c r="S1536" s="53"/>
      <c r="T1536" s="40"/>
      <c r="U1536" s="139" t="str">
        <f>IF(AND($R1536="x1",$K1536=Basisblatt!$A$85),VLOOKUP('EMob_Segmente 3.2.5_3.2.6'!$F1536,Basisblatt!$A$2:$B$5,2,FALSE),"")</f>
        <v/>
      </c>
    </row>
    <row r="1537" spans="1:21" ht="15.75" thickBot="1" x14ac:dyDescent="0.3">
      <c r="A1537" s="121" t="str">
        <f>IF($R1537="x2","",IF($R1537="x1",IF(OR($K1537=Basisblatt!$A$84,$P1537="ja"),"ja","nein"),"N/A"))</f>
        <v/>
      </c>
      <c r="B1537" s="40"/>
      <c r="C1537" s="84"/>
      <c r="D1537" s="85"/>
      <c r="E1537" s="85"/>
      <c r="F1537" s="85"/>
      <c r="G1537" s="85"/>
      <c r="H1537" s="85"/>
      <c r="I1537" s="92"/>
      <c r="J1537" s="40"/>
      <c r="K1537" s="49" t="s">
        <v>86</v>
      </c>
      <c r="L1537" s="81"/>
      <c r="M1537" s="81"/>
      <c r="N1537" s="83"/>
      <c r="O1537" s="40"/>
      <c r="P1537" s="106" t="str">
        <f>IF(AND($R1537="x1",$K1537=Basisblatt!$A$85),IF(OR($L1537=Basisblatt!$A$38,AND('Modernisierung 3.2.4'!$M1537&lt;&gt;"",'Modernisierung 3.2.4'!$M1537&lt;='Modernisierung 3.2.4'!$U1537),'Modernisierung 3.2.4'!$N1537=Basisblatt!$A1565)=TRUE,"ja","nein"),"")</f>
        <v/>
      </c>
      <c r="Q1537" s="157"/>
      <c r="R1537" s="102" t="str">
        <f t="shared" si="23"/>
        <v>x2</v>
      </c>
      <c r="S1537" s="53"/>
      <c r="T1537" s="40"/>
      <c r="U1537" s="139" t="str">
        <f>IF(AND($R1537="x1",$K1537=Basisblatt!$A$85),VLOOKUP('EMob_Segmente 3.2.5_3.2.6'!$F1537,Basisblatt!$A$2:$B$5,2,FALSE),"")</f>
        <v/>
      </c>
    </row>
    <row r="1538" spans="1:21" ht="15.75" thickBot="1" x14ac:dyDescent="0.3">
      <c r="A1538" s="121" t="str">
        <f>IF($R1538="x2","",IF($R1538="x1",IF(OR($K1538=Basisblatt!$A$84,$P1538="ja"),"ja","nein"),"N/A"))</f>
        <v/>
      </c>
      <c r="B1538" s="40"/>
      <c r="C1538" s="84"/>
      <c r="D1538" s="85"/>
      <c r="E1538" s="85"/>
      <c r="F1538" s="85"/>
      <c r="G1538" s="85"/>
      <c r="H1538" s="85"/>
      <c r="I1538" s="92"/>
      <c r="J1538" s="40"/>
      <c r="K1538" s="49" t="s">
        <v>86</v>
      </c>
      <c r="L1538" s="81"/>
      <c r="M1538" s="81"/>
      <c r="N1538" s="83"/>
      <c r="O1538" s="40"/>
      <c r="P1538" s="106" t="str">
        <f>IF(AND($R1538="x1",$K1538=Basisblatt!$A$85),IF(OR($L1538=Basisblatt!$A$38,AND('Modernisierung 3.2.4'!$M1538&lt;&gt;"",'Modernisierung 3.2.4'!$M1538&lt;='Modernisierung 3.2.4'!$U1538),'Modernisierung 3.2.4'!$N1538=Basisblatt!$A1566)=TRUE,"ja","nein"),"")</f>
        <v/>
      </c>
      <c r="Q1538" s="157"/>
      <c r="R1538" s="102" t="str">
        <f t="shared" si="23"/>
        <v>x2</v>
      </c>
      <c r="S1538" s="53"/>
      <c r="T1538" s="40"/>
      <c r="U1538" s="139" t="str">
        <f>IF(AND($R1538="x1",$K1538=Basisblatt!$A$85),VLOOKUP('EMob_Segmente 3.2.5_3.2.6'!$F1538,Basisblatt!$A$2:$B$5,2,FALSE),"")</f>
        <v/>
      </c>
    </row>
    <row r="1539" spans="1:21" ht="15.75" thickBot="1" x14ac:dyDescent="0.3">
      <c r="A1539" s="121" t="str">
        <f>IF($R1539="x2","",IF($R1539="x1",IF(OR($K1539=Basisblatt!$A$84,$P1539="ja"),"ja","nein"),"N/A"))</f>
        <v/>
      </c>
      <c r="B1539" s="40"/>
      <c r="C1539" s="84"/>
      <c r="D1539" s="85"/>
      <c r="E1539" s="85"/>
      <c r="F1539" s="85"/>
      <c r="G1539" s="85"/>
      <c r="H1539" s="85"/>
      <c r="I1539" s="92"/>
      <c r="J1539" s="40"/>
      <c r="K1539" s="49" t="s">
        <v>86</v>
      </c>
      <c r="L1539" s="81"/>
      <c r="M1539" s="81"/>
      <c r="N1539" s="83"/>
      <c r="O1539" s="40"/>
      <c r="P1539" s="106" t="str">
        <f>IF(AND($R1539="x1",$K1539=Basisblatt!$A$85),IF(OR($L1539=Basisblatt!$A$38,AND('Modernisierung 3.2.4'!$M1539&lt;&gt;"",'Modernisierung 3.2.4'!$M1539&lt;='Modernisierung 3.2.4'!$U1539),'Modernisierung 3.2.4'!$N1539=Basisblatt!$A1567)=TRUE,"ja","nein"),"")</f>
        <v/>
      </c>
      <c r="Q1539" s="157"/>
      <c r="R1539" s="102" t="str">
        <f t="shared" si="23"/>
        <v>x2</v>
      </c>
      <c r="S1539" s="53"/>
      <c r="T1539" s="40"/>
      <c r="U1539" s="139" t="str">
        <f>IF(AND($R1539="x1",$K1539=Basisblatt!$A$85),VLOOKUP('EMob_Segmente 3.2.5_3.2.6'!$F1539,Basisblatt!$A$2:$B$5,2,FALSE),"")</f>
        <v/>
      </c>
    </row>
    <row r="1540" spans="1:21" ht="15.75" thickBot="1" x14ac:dyDescent="0.3">
      <c r="A1540" s="121" t="str">
        <f>IF($R1540="x2","",IF($R1540="x1",IF(OR($K1540=Basisblatt!$A$84,$P1540="ja"),"ja","nein"),"N/A"))</f>
        <v/>
      </c>
      <c r="B1540" s="40"/>
      <c r="C1540" s="84"/>
      <c r="D1540" s="85"/>
      <c r="E1540" s="85"/>
      <c r="F1540" s="85"/>
      <c r="G1540" s="85"/>
      <c r="H1540" s="85"/>
      <c r="I1540" s="92"/>
      <c r="J1540" s="40"/>
      <c r="K1540" s="49" t="s">
        <v>86</v>
      </c>
      <c r="L1540" s="81"/>
      <c r="M1540" s="81"/>
      <c r="N1540" s="83"/>
      <c r="O1540" s="40"/>
      <c r="P1540" s="106" t="str">
        <f>IF(AND($R1540="x1",$K1540=Basisblatt!$A$85),IF(OR($L1540=Basisblatt!$A$38,AND('Modernisierung 3.2.4'!$M1540&lt;&gt;"",'Modernisierung 3.2.4'!$M1540&lt;='Modernisierung 3.2.4'!$U1540),'Modernisierung 3.2.4'!$N1540=Basisblatt!$A1568)=TRUE,"ja","nein"),"")</f>
        <v/>
      </c>
      <c r="Q1540" s="157"/>
      <c r="R1540" s="102" t="str">
        <f t="shared" si="23"/>
        <v>x2</v>
      </c>
      <c r="S1540" s="53"/>
      <c r="T1540" s="40"/>
      <c r="U1540" s="139" t="str">
        <f>IF(AND($R1540="x1",$K1540=Basisblatt!$A$85),VLOOKUP('EMob_Segmente 3.2.5_3.2.6'!$F1540,Basisblatt!$A$2:$B$5,2,FALSE),"")</f>
        <v/>
      </c>
    </row>
    <row r="1541" spans="1:21" ht="15.75" thickBot="1" x14ac:dyDescent="0.3">
      <c r="A1541" s="121" t="str">
        <f>IF($R1541="x2","",IF($R1541="x1",IF(OR($K1541=Basisblatt!$A$84,$P1541="ja"),"ja","nein"),"N/A"))</f>
        <v/>
      </c>
      <c r="B1541" s="40"/>
      <c r="C1541" s="84"/>
      <c r="D1541" s="85"/>
      <c r="E1541" s="85"/>
      <c r="F1541" s="85"/>
      <c r="G1541" s="85"/>
      <c r="H1541" s="85"/>
      <c r="I1541" s="92"/>
      <c r="J1541" s="40"/>
      <c r="K1541" s="49" t="s">
        <v>86</v>
      </c>
      <c r="L1541" s="81"/>
      <c r="M1541" s="81"/>
      <c r="N1541" s="83"/>
      <c r="O1541" s="40"/>
      <c r="P1541" s="106" t="str">
        <f>IF(AND($R1541="x1",$K1541=Basisblatt!$A$85),IF(OR($L1541=Basisblatt!$A$38,AND('Modernisierung 3.2.4'!$M1541&lt;&gt;"",'Modernisierung 3.2.4'!$M1541&lt;='Modernisierung 3.2.4'!$U1541),'Modernisierung 3.2.4'!$N1541=Basisblatt!$A1569)=TRUE,"ja","nein"),"")</f>
        <v/>
      </c>
      <c r="Q1541" s="157"/>
      <c r="R1541" s="102" t="str">
        <f t="shared" si="23"/>
        <v>x2</v>
      </c>
      <c r="S1541" s="53"/>
      <c r="T1541" s="40"/>
      <c r="U1541" s="139" t="str">
        <f>IF(AND($R1541="x1",$K1541=Basisblatt!$A$85),VLOOKUP('EMob_Segmente 3.2.5_3.2.6'!$F1541,Basisblatt!$A$2:$B$5,2,FALSE),"")</f>
        <v/>
      </c>
    </row>
    <row r="1542" spans="1:21" ht="15.75" thickBot="1" x14ac:dyDescent="0.3">
      <c r="A1542" s="121" t="str">
        <f>IF($R1542="x2","",IF($R1542="x1",IF(OR($K1542=Basisblatt!$A$84,$P1542="ja"),"ja","nein"),"N/A"))</f>
        <v/>
      </c>
      <c r="B1542" s="40"/>
      <c r="C1542" s="84"/>
      <c r="D1542" s="85"/>
      <c r="E1542" s="85"/>
      <c r="F1542" s="85"/>
      <c r="G1542" s="85"/>
      <c r="H1542" s="85"/>
      <c r="I1542" s="92"/>
      <c r="J1542" s="40"/>
      <c r="K1542" s="49" t="s">
        <v>86</v>
      </c>
      <c r="L1542" s="81"/>
      <c r="M1542" s="81"/>
      <c r="N1542" s="83"/>
      <c r="O1542" s="40"/>
      <c r="P1542" s="106" t="str">
        <f>IF(AND($R1542="x1",$K1542=Basisblatt!$A$85),IF(OR($L1542=Basisblatt!$A$38,AND('Modernisierung 3.2.4'!$M1542&lt;&gt;"",'Modernisierung 3.2.4'!$M1542&lt;='Modernisierung 3.2.4'!$U1542),'Modernisierung 3.2.4'!$N1542=Basisblatt!$A1570)=TRUE,"ja","nein"),"")</f>
        <v/>
      </c>
      <c r="Q1542" s="157"/>
      <c r="R1542" s="102" t="str">
        <f t="shared" si="23"/>
        <v>x2</v>
      </c>
      <c r="S1542" s="53"/>
      <c r="T1542" s="40"/>
      <c r="U1542" s="139" t="str">
        <f>IF(AND($R1542="x1",$K1542=Basisblatt!$A$85),VLOOKUP('EMob_Segmente 3.2.5_3.2.6'!$F1542,Basisblatt!$A$2:$B$5,2,FALSE),"")</f>
        <v/>
      </c>
    </row>
    <row r="1543" spans="1:21" ht="15.75" thickBot="1" x14ac:dyDescent="0.3">
      <c r="A1543" s="121" t="str">
        <f>IF($R1543="x2","",IF($R1543="x1",IF(OR($K1543=Basisblatt!$A$84,$P1543="ja"),"ja","nein"),"N/A"))</f>
        <v/>
      </c>
      <c r="B1543" s="40"/>
      <c r="C1543" s="84"/>
      <c r="D1543" s="85"/>
      <c r="E1543" s="85"/>
      <c r="F1543" s="85"/>
      <c r="G1543" s="85"/>
      <c r="H1543" s="85"/>
      <c r="I1543" s="92"/>
      <c r="J1543" s="40"/>
      <c r="K1543" s="49" t="s">
        <v>86</v>
      </c>
      <c r="L1543" s="81"/>
      <c r="M1543" s="81"/>
      <c r="N1543" s="83"/>
      <c r="O1543" s="40"/>
      <c r="P1543" s="106" t="str">
        <f>IF(AND($R1543="x1",$K1543=Basisblatt!$A$85),IF(OR($L1543=Basisblatt!$A$38,AND('Modernisierung 3.2.4'!$M1543&lt;&gt;"",'Modernisierung 3.2.4'!$M1543&lt;='Modernisierung 3.2.4'!$U1543),'Modernisierung 3.2.4'!$N1543=Basisblatt!$A1571)=TRUE,"ja","nein"),"")</f>
        <v/>
      </c>
      <c r="Q1543" s="157"/>
      <c r="R1543" s="102" t="str">
        <f t="shared" si="23"/>
        <v>x2</v>
      </c>
      <c r="S1543" s="53"/>
      <c r="T1543" s="40"/>
      <c r="U1543" s="139" t="str">
        <f>IF(AND($R1543="x1",$K1543=Basisblatt!$A$85),VLOOKUP('EMob_Segmente 3.2.5_3.2.6'!$F1543,Basisblatt!$A$2:$B$5,2,FALSE),"")</f>
        <v/>
      </c>
    </row>
    <row r="1544" spans="1:21" ht="15.75" thickBot="1" x14ac:dyDescent="0.3">
      <c r="A1544" s="121" t="str">
        <f>IF($R1544="x2","",IF($R1544="x1",IF(OR($K1544=Basisblatt!$A$84,$P1544="ja"),"ja","nein"),"N/A"))</f>
        <v/>
      </c>
      <c r="B1544" s="40"/>
      <c r="C1544" s="84"/>
      <c r="D1544" s="85"/>
      <c r="E1544" s="85"/>
      <c r="F1544" s="85"/>
      <c r="G1544" s="85"/>
      <c r="H1544" s="85"/>
      <c r="I1544" s="92"/>
      <c r="J1544" s="40"/>
      <c r="K1544" s="49" t="s">
        <v>86</v>
      </c>
      <c r="L1544" s="81"/>
      <c r="M1544" s="81"/>
      <c r="N1544" s="83"/>
      <c r="O1544" s="40"/>
      <c r="P1544" s="106" t="str">
        <f>IF(AND($R1544="x1",$K1544=Basisblatt!$A$85),IF(OR($L1544=Basisblatt!$A$38,AND('Modernisierung 3.2.4'!$M1544&lt;&gt;"",'Modernisierung 3.2.4'!$M1544&lt;='Modernisierung 3.2.4'!$U1544),'Modernisierung 3.2.4'!$N1544=Basisblatt!$A1572)=TRUE,"ja","nein"),"")</f>
        <v/>
      </c>
      <c r="Q1544" s="157"/>
      <c r="R1544" s="102" t="str">
        <f t="shared" si="23"/>
        <v>x2</v>
      </c>
      <c r="S1544" s="53"/>
      <c r="T1544" s="40"/>
      <c r="U1544" s="139" t="str">
        <f>IF(AND($R1544="x1",$K1544=Basisblatt!$A$85),VLOOKUP('EMob_Segmente 3.2.5_3.2.6'!$F1544,Basisblatt!$A$2:$B$5,2,FALSE),"")</f>
        <v/>
      </c>
    </row>
    <row r="1545" spans="1:21" ht="15.75" thickBot="1" x14ac:dyDescent="0.3">
      <c r="A1545" s="121" t="str">
        <f>IF($R1545="x2","",IF($R1545="x1",IF(OR($K1545=Basisblatt!$A$84,$P1545="ja"),"ja","nein"),"N/A"))</f>
        <v/>
      </c>
      <c r="B1545" s="40"/>
      <c r="C1545" s="84"/>
      <c r="D1545" s="85"/>
      <c r="E1545" s="85"/>
      <c r="F1545" s="85"/>
      <c r="G1545" s="85"/>
      <c r="H1545" s="85"/>
      <c r="I1545" s="92"/>
      <c r="J1545" s="40"/>
      <c r="K1545" s="49" t="s">
        <v>86</v>
      </c>
      <c r="L1545" s="81"/>
      <c r="M1545" s="81"/>
      <c r="N1545" s="83"/>
      <c r="O1545" s="40"/>
      <c r="P1545" s="106" t="str">
        <f>IF(AND($R1545="x1",$K1545=Basisblatt!$A$85),IF(OR($L1545=Basisblatt!$A$38,AND('Modernisierung 3.2.4'!$M1545&lt;&gt;"",'Modernisierung 3.2.4'!$M1545&lt;='Modernisierung 3.2.4'!$U1545),'Modernisierung 3.2.4'!$N1545=Basisblatt!$A1573)=TRUE,"ja","nein"),"")</f>
        <v/>
      </c>
      <c r="Q1545" s="157"/>
      <c r="R1545" s="102" t="str">
        <f t="shared" si="23"/>
        <v>x2</v>
      </c>
      <c r="S1545" s="53"/>
      <c r="T1545" s="40"/>
      <c r="U1545" s="139" t="str">
        <f>IF(AND($R1545="x1",$K1545=Basisblatt!$A$85),VLOOKUP('EMob_Segmente 3.2.5_3.2.6'!$F1545,Basisblatt!$A$2:$B$5,2,FALSE),"")</f>
        <v/>
      </c>
    </row>
    <row r="1546" spans="1:21" ht="15.75" thickBot="1" x14ac:dyDescent="0.3">
      <c r="A1546" s="121" t="str">
        <f>IF($R1546="x2","",IF($R1546="x1",IF(OR($K1546=Basisblatt!$A$84,$P1546="ja"),"ja","nein"),"N/A"))</f>
        <v/>
      </c>
      <c r="B1546" s="40"/>
      <c r="C1546" s="84"/>
      <c r="D1546" s="85"/>
      <c r="E1546" s="85"/>
      <c r="F1546" s="85"/>
      <c r="G1546" s="85"/>
      <c r="H1546" s="85"/>
      <c r="I1546" s="92"/>
      <c r="J1546" s="40"/>
      <c r="K1546" s="49" t="s">
        <v>86</v>
      </c>
      <c r="L1546" s="81"/>
      <c r="M1546" s="81"/>
      <c r="N1546" s="83"/>
      <c r="O1546" s="40"/>
      <c r="P1546" s="106" t="str">
        <f>IF(AND($R1546="x1",$K1546=Basisblatt!$A$85),IF(OR($L1546=Basisblatt!$A$38,AND('Modernisierung 3.2.4'!$M1546&lt;&gt;"",'Modernisierung 3.2.4'!$M1546&lt;='Modernisierung 3.2.4'!$U1546),'Modernisierung 3.2.4'!$N1546=Basisblatt!$A1574)=TRUE,"ja","nein"),"")</f>
        <v/>
      </c>
      <c r="Q1546" s="157"/>
      <c r="R1546" s="102" t="str">
        <f t="shared" si="23"/>
        <v>x2</v>
      </c>
      <c r="S1546" s="53"/>
      <c r="T1546" s="40"/>
      <c r="U1546" s="139" t="str">
        <f>IF(AND($R1546="x1",$K1546=Basisblatt!$A$85),VLOOKUP('EMob_Segmente 3.2.5_3.2.6'!$F1546,Basisblatt!$A$2:$B$5,2,FALSE),"")</f>
        <v/>
      </c>
    </row>
    <row r="1547" spans="1:21" ht="15.75" thickBot="1" x14ac:dyDescent="0.3">
      <c r="A1547" s="121" t="str">
        <f>IF($R1547="x2","",IF($R1547="x1",IF(OR($K1547=Basisblatt!$A$84,$P1547="ja"),"ja","nein"),"N/A"))</f>
        <v/>
      </c>
      <c r="B1547" s="40"/>
      <c r="C1547" s="84"/>
      <c r="D1547" s="85"/>
      <c r="E1547" s="85"/>
      <c r="F1547" s="85"/>
      <c r="G1547" s="85"/>
      <c r="H1547" s="85"/>
      <c r="I1547" s="92"/>
      <c r="J1547" s="40"/>
      <c r="K1547" s="49" t="s">
        <v>86</v>
      </c>
      <c r="L1547" s="81"/>
      <c r="M1547" s="81"/>
      <c r="N1547" s="83"/>
      <c r="O1547" s="40"/>
      <c r="P1547" s="106" t="str">
        <f>IF(AND($R1547="x1",$K1547=Basisblatt!$A$85),IF(OR($L1547=Basisblatt!$A$38,AND('Modernisierung 3.2.4'!$M1547&lt;&gt;"",'Modernisierung 3.2.4'!$M1547&lt;='Modernisierung 3.2.4'!$U1547),'Modernisierung 3.2.4'!$N1547=Basisblatt!$A1575)=TRUE,"ja","nein"),"")</f>
        <v/>
      </c>
      <c r="Q1547" s="157"/>
      <c r="R1547" s="102" t="str">
        <f t="shared" si="23"/>
        <v>x2</v>
      </c>
      <c r="S1547" s="53"/>
      <c r="T1547" s="40"/>
      <c r="U1547" s="139" t="str">
        <f>IF(AND($R1547="x1",$K1547=Basisblatt!$A$85),VLOOKUP('EMob_Segmente 3.2.5_3.2.6'!$F1547,Basisblatt!$A$2:$B$5,2,FALSE),"")</f>
        <v/>
      </c>
    </row>
    <row r="1548" spans="1:21" ht="15.75" thickBot="1" x14ac:dyDescent="0.3">
      <c r="A1548" s="121" t="str">
        <f>IF($R1548="x2","",IF($R1548="x1",IF(OR($K1548=Basisblatt!$A$84,$P1548="ja"),"ja","nein"),"N/A"))</f>
        <v/>
      </c>
      <c r="B1548" s="40"/>
      <c r="C1548" s="84"/>
      <c r="D1548" s="85"/>
      <c r="E1548" s="85"/>
      <c r="F1548" s="85"/>
      <c r="G1548" s="85"/>
      <c r="H1548" s="85"/>
      <c r="I1548" s="92"/>
      <c r="J1548" s="40"/>
      <c r="K1548" s="49" t="s">
        <v>86</v>
      </c>
      <c r="L1548" s="81"/>
      <c r="M1548" s="81"/>
      <c r="N1548" s="83"/>
      <c r="O1548" s="40"/>
      <c r="P1548" s="106" t="str">
        <f>IF(AND($R1548="x1",$K1548=Basisblatt!$A$85),IF(OR($L1548=Basisblatt!$A$38,AND('Modernisierung 3.2.4'!$M1548&lt;&gt;"",'Modernisierung 3.2.4'!$M1548&lt;='Modernisierung 3.2.4'!$U1548),'Modernisierung 3.2.4'!$N1548=Basisblatt!$A1576)=TRUE,"ja","nein"),"")</f>
        <v/>
      </c>
      <c r="Q1548" s="157"/>
      <c r="R1548" s="102" t="str">
        <f t="shared" si="23"/>
        <v>x2</v>
      </c>
      <c r="S1548" s="53"/>
      <c r="T1548" s="40"/>
      <c r="U1548" s="139" t="str">
        <f>IF(AND($R1548="x1",$K1548=Basisblatt!$A$85),VLOOKUP('EMob_Segmente 3.2.5_3.2.6'!$F1548,Basisblatt!$A$2:$B$5,2,FALSE),"")</f>
        <v/>
      </c>
    </row>
    <row r="1549" spans="1:21" ht="15.75" thickBot="1" x14ac:dyDescent="0.3">
      <c r="A1549" s="121" t="str">
        <f>IF($R1549="x2","",IF($R1549="x1",IF(OR($K1549=Basisblatt!$A$84,$P1549="ja"),"ja","nein"),"N/A"))</f>
        <v/>
      </c>
      <c r="B1549" s="40"/>
      <c r="C1549" s="84"/>
      <c r="D1549" s="85"/>
      <c r="E1549" s="85"/>
      <c r="F1549" s="85"/>
      <c r="G1549" s="85"/>
      <c r="H1549" s="85"/>
      <c r="I1549" s="92"/>
      <c r="J1549" s="40"/>
      <c r="K1549" s="49" t="s">
        <v>86</v>
      </c>
      <c r="L1549" s="81"/>
      <c r="M1549" s="81"/>
      <c r="N1549" s="83"/>
      <c r="O1549" s="40"/>
      <c r="P1549" s="106" t="str">
        <f>IF(AND($R1549="x1",$K1549=Basisblatt!$A$85),IF(OR($L1549=Basisblatt!$A$38,AND('Modernisierung 3.2.4'!$M1549&lt;&gt;"",'Modernisierung 3.2.4'!$M1549&lt;='Modernisierung 3.2.4'!$U1549),'Modernisierung 3.2.4'!$N1549=Basisblatt!$A1577)=TRUE,"ja","nein"),"")</f>
        <v/>
      </c>
      <c r="Q1549" s="157"/>
      <c r="R1549" s="102" t="str">
        <f t="shared" si="23"/>
        <v>x2</v>
      </c>
      <c r="S1549" s="53"/>
      <c r="T1549" s="40"/>
      <c r="U1549" s="139" t="str">
        <f>IF(AND($R1549="x1",$K1549=Basisblatt!$A$85),VLOOKUP('EMob_Segmente 3.2.5_3.2.6'!$F1549,Basisblatt!$A$2:$B$5,2,FALSE),"")</f>
        <v/>
      </c>
    </row>
    <row r="1550" spans="1:21" ht="15.75" thickBot="1" x14ac:dyDescent="0.3">
      <c r="A1550" s="121" t="str">
        <f>IF($R1550="x2","",IF($R1550="x1",IF(OR($K1550=Basisblatt!$A$84,$P1550="ja"),"ja","nein"),"N/A"))</f>
        <v/>
      </c>
      <c r="B1550" s="40"/>
      <c r="C1550" s="84"/>
      <c r="D1550" s="85"/>
      <c r="E1550" s="85"/>
      <c r="F1550" s="85"/>
      <c r="G1550" s="85"/>
      <c r="H1550" s="85"/>
      <c r="I1550" s="92"/>
      <c r="J1550" s="40"/>
      <c r="K1550" s="49" t="s">
        <v>86</v>
      </c>
      <c r="L1550" s="81"/>
      <c r="M1550" s="81"/>
      <c r="N1550" s="83"/>
      <c r="O1550" s="40"/>
      <c r="P1550" s="106" t="str">
        <f>IF(AND($R1550="x1",$K1550=Basisblatt!$A$85),IF(OR($L1550=Basisblatt!$A$38,AND('Modernisierung 3.2.4'!$M1550&lt;&gt;"",'Modernisierung 3.2.4'!$M1550&lt;='Modernisierung 3.2.4'!$U1550),'Modernisierung 3.2.4'!$N1550=Basisblatt!$A1578)=TRUE,"ja","nein"),"")</f>
        <v/>
      </c>
      <c r="Q1550" s="157"/>
      <c r="R1550" s="102" t="str">
        <f t="shared" si="23"/>
        <v>x2</v>
      </c>
      <c r="S1550" s="53"/>
      <c r="T1550" s="40"/>
      <c r="U1550" s="139" t="str">
        <f>IF(AND($R1550="x1",$K1550=Basisblatt!$A$85),VLOOKUP('EMob_Segmente 3.2.5_3.2.6'!$F1550,Basisblatt!$A$2:$B$5,2,FALSE),"")</f>
        <v/>
      </c>
    </row>
    <row r="1551" spans="1:21" ht="15.75" thickBot="1" x14ac:dyDescent="0.3">
      <c r="A1551" s="121" t="str">
        <f>IF($R1551="x2","",IF($R1551="x1",IF(OR($K1551=Basisblatt!$A$84,$P1551="ja"),"ja","nein"),"N/A"))</f>
        <v/>
      </c>
      <c r="B1551" s="40"/>
      <c r="C1551" s="84"/>
      <c r="D1551" s="85"/>
      <c r="E1551" s="85"/>
      <c r="F1551" s="85"/>
      <c r="G1551" s="85"/>
      <c r="H1551" s="85"/>
      <c r="I1551" s="92"/>
      <c r="J1551" s="40"/>
      <c r="K1551" s="49" t="s">
        <v>86</v>
      </c>
      <c r="L1551" s="81"/>
      <c r="M1551" s="81"/>
      <c r="N1551" s="83"/>
      <c r="O1551" s="40"/>
      <c r="P1551" s="106" t="str">
        <f>IF(AND($R1551="x1",$K1551=Basisblatt!$A$85),IF(OR($L1551=Basisblatt!$A$38,AND('Modernisierung 3.2.4'!$M1551&lt;&gt;"",'Modernisierung 3.2.4'!$M1551&lt;='Modernisierung 3.2.4'!$U1551),'Modernisierung 3.2.4'!$N1551=Basisblatt!$A1579)=TRUE,"ja","nein"),"")</f>
        <v/>
      </c>
      <c r="Q1551" s="157"/>
      <c r="R1551" s="102" t="str">
        <f t="shared" si="23"/>
        <v>x2</v>
      </c>
      <c r="S1551" s="53"/>
      <c r="T1551" s="40"/>
      <c r="U1551" s="139" t="str">
        <f>IF(AND($R1551="x1",$K1551=Basisblatt!$A$85),VLOOKUP('EMob_Segmente 3.2.5_3.2.6'!$F1551,Basisblatt!$A$2:$B$5,2,FALSE),"")</f>
        <v/>
      </c>
    </row>
    <row r="1552" spans="1:21" ht="15.75" thickBot="1" x14ac:dyDescent="0.3">
      <c r="A1552" s="121" t="str">
        <f>IF($R1552="x2","",IF($R1552="x1",IF(OR($K1552=Basisblatt!$A$84,$P1552="ja"),"ja","nein"),"N/A"))</f>
        <v/>
      </c>
      <c r="B1552" s="40"/>
      <c r="C1552" s="84"/>
      <c r="D1552" s="85"/>
      <c r="E1552" s="85"/>
      <c r="F1552" s="85"/>
      <c r="G1552" s="85"/>
      <c r="H1552" s="85"/>
      <c r="I1552" s="92"/>
      <c r="J1552" s="40"/>
      <c r="K1552" s="49" t="s">
        <v>86</v>
      </c>
      <c r="L1552" s="81"/>
      <c r="M1552" s="81"/>
      <c r="N1552" s="83"/>
      <c r="O1552" s="40"/>
      <c r="P1552" s="106" t="str">
        <f>IF(AND($R1552="x1",$K1552=Basisblatt!$A$85),IF(OR($L1552=Basisblatt!$A$38,AND('Modernisierung 3.2.4'!$M1552&lt;&gt;"",'Modernisierung 3.2.4'!$M1552&lt;='Modernisierung 3.2.4'!$U1552),'Modernisierung 3.2.4'!$N1552=Basisblatt!$A1580)=TRUE,"ja","nein"),"")</f>
        <v/>
      </c>
      <c r="Q1552" s="157"/>
      <c r="R1552" s="102" t="str">
        <f t="shared" si="23"/>
        <v>x2</v>
      </c>
      <c r="S1552" s="53"/>
      <c r="T1552" s="40"/>
      <c r="U1552" s="139" t="str">
        <f>IF(AND($R1552="x1",$K1552=Basisblatt!$A$85),VLOOKUP('EMob_Segmente 3.2.5_3.2.6'!$F1552,Basisblatt!$A$2:$B$5,2,FALSE),"")</f>
        <v/>
      </c>
    </row>
    <row r="1553" spans="1:21" ht="15.75" thickBot="1" x14ac:dyDescent="0.3">
      <c r="A1553" s="121" t="str">
        <f>IF($R1553="x2","",IF($R1553="x1",IF(OR($K1553=Basisblatt!$A$84,$P1553="ja"),"ja","nein"),"N/A"))</f>
        <v/>
      </c>
      <c r="B1553" s="40"/>
      <c r="C1553" s="84"/>
      <c r="D1553" s="85"/>
      <c r="E1553" s="85"/>
      <c r="F1553" s="85"/>
      <c r="G1553" s="85"/>
      <c r="H1553" s="85"/>
      <c r="I1553" s="92"/>
      <c r="J1553" s="40"/>
      <c r="K1553" s="49" t="s">
        <v>86</v>
      </c>
      <c r="L1553" s="81"/>
      <c r="M1553" s="81"/>
      <c r="N1553" s="83"/>
      <c r="O1553" s="40"/>
      <c r="P1553" s="106" t="str">
        <f>IF(AND($R1553="x1",$K1553=Basisblatt!$A$85),IF(OR($L1553=Basisblatt!$A$38,AND('Modernisierung 3.2.4'!$M1553&lt;&gt;"",'Modernisierung 3.2.4'!$M1553&lt;='Modernisierung 3.2.4'!$U1553),'Modernisierung 3.2.4'!$N1553=Basisblatt!$A1581)=TRUE,"ja","nein"),"")</f>
        <v/>
      </c>
      <c r="Q1553" s="157"/>
      <c r="R1553" s="102" t="str">
        <f t="shared" ref="R1553:R1616" si="24">IF(COUNTA($C1553:$I1553)=7,"x1",IF(COUNTA($C1553:$I1553)=0,"x2","o"))</f>
        <v>x2</v>
      </c>
      <c r="S1553" s="53"/>
      <c r="T1553" s="40"/>
      <c r="U1553" s="139" t="str">
        <f>IF(AND($R1553="x1",$K1553=Basisblatt!$A$85),VLOOKUP('EMob_Segmente 3.2.5_3.2.6'!$F1553,Basisblatt!$A$2:$B$5,2,FALSE),"")</f>
        <v/>
      </c>
    </row>
    <row r="1554" spans="1:21" ht="15.75" thickBot="1" x14ac:dyDescent="0.3">
      <c r="A1554" s="121" t="str">
        <f>IF($R1554="x2","",IF($R1554="x1",IF(OR($K1554=Basisblatt!$A$84,$P1554="ja"),"ja","nein"),"N/A"))</f>
        <v/>
      </c>
      <c r="B1554" s="40"/>
      <c r="C1554" s="84"/>
      <c r="D1554" s="85"/>
      <c r="E1554" s="85"/>
      <c r="F1554" s="85"/>
      <c r="G1554" s="85"/>
      <c r="H1554" s="85"/>
      <c r="I1554" s="92"/>
      <c r="J1554" s="40"/>
      <c r="K1554" s="49" t="s">
        <v>86</v>
      </c>
      <c r="L1554" s="81"/>
      <c r="M1554" s="81"/>
      <c r="N1554" s="83"/>
      <c r="O1554" s="40"/>
      <c r="P1554" s="106" t="str">
        <f>IF(AND($R1554="x1",$K1554=Basisblatt!$A$85),IF(OR($L1554=Basisblatt!$A$38,AND('Modernisierung 3.2.4'!$M1554&lt;&gt;"",'Modernisierung 3.2.4'!$M1554&lt;='Modernisierung 3.2.4'!$U1554),'Modernisierung 3.2.4'!$N1554=Basisblatt!$A1582)=TRUE,"ja","nein"),"")</f>
        <v/>
      </c>
      <c r="Q1554" s="157"/>
      <c r="R1554" s="102" t="str">
        <f t="shared" si="24"/>
        <v>x2</v>
      </c>
      <c r="S1554" s="53"/>
      <c r="T1554" s="40"/>
      <c r="U1554" s="139" t="str">
        <f>IF(AND($R1554="x1",$K1554=Basisblatt!$A$85),VLOOKUP('EMob_Segmente 3.2.5_3.2.6'!$F1554,Basisblatt!$A$2:$B$5,2,FALSE),"")</f>
        <v/>
      </c>
    </row>
    <row r="1555" spans="1:21" ht="15.75" thickBot="1" x14ac:dyDescent="0.3">
      <c r="A1555" s="121" t="str">
        <f>IF($R1555="x2","",IF($R1555="x1",IF(OR($K1555=Basisblatt!$A$84,$P1555="ja"),"ja","nein"),"N/A"))</f>
        <v/>
      </c>
      <c r="B1555" s="40"/>
      <c r="C1555" s="84"/>
      <c r="D1555" s="85"/>
      <c r="E1555" s="85"/>
      <c r="F1555" s="85"/>
      <c r="G1555" s="85"/>
      <c r="H1555" s="85"/>
      <c r="I1555" s="92"/>
      <c r="J1555" s="40"/>
      <c r="K1555" s="49" t="s">
        <v>86</v>
      </c>
      <c r="L1555" s="81"/>
      <c r="M1555" s="81"/>
      <c r="N1555" s="83"/>
      <c r="O1555" s="40"/>
      <c r="P1555" s="106" t="str">
        <f>IF(AND($R1555="x1",$K1555=Basisblatt!$A$85),IF(OR($L1555=Basisblatt!$A$38,AND('Modernisierung 3.2.4'!$M1555&lt;&gt;"",'Modernisierung 3.2.4'!$M1555&lt;='Modernisierung 3.2.4'!$U1555),'Modernisierung 3.2.4'!$N1555=Basisblatt!$A1583)=TRUE,"ja","nein"),"")</f>
        <v/>
      </c>
      <c r="Q1555" s="157"/>
      <c r="R1555" s="102" t="str">
        <f t="shared" si="24"/>
        <v>x2</v>
      </c>
      <c r="S1555" s="53"/>
      <c r="T1555" s="40"/>
      <c r="U1555" s="139" t="str">
        <f>IF(AND($R1555="x1",$K1555=Basisblatt!$A$85),VLOOKUP('EMob_Segmente 3.2.5_3.2.6'!$F1555,Basisblatt!$A$2:$B$5,2,FALSE),"")</f>
        <v/>
      </c>
    </row>
    <row r="1556" spans="1:21" ht="15.75" thickBot="1" x14ac:dyDescent="0.3">
      <c r="A1556" s="121" t="str">
        <f>IF($R1556="x2","",IF($R1556="x1",IF(OR($K1556=Basisblatt!$A$84,$P1556="ja"),"ja","nein"),"N/A"))</f>
        <v/>
      </c>
      <c r="B1556" s="40"/>
      <c r="C1556" s="84"/>
      <c r="D1556" s="85"/>
      <c r="E1556" s="85"/>
      <c r="F1556" s="85"/>
      <c r="G1556" s="85"/>
      <c r="H1556" s="85"/>
      <c r="I1556" s="92"/>
      <c r="J1556" s="40"/>
      <c r="K1556" s="49" t="s">
        <v>86</v>
      </c>
      <c r="L1556" s="81"/>
      <c r="M1556" s="81"/>
      <c r="N1556" s="83"/>
      <c r="O1556" s="40"/>
      <c r="P1556" s="106" t="str">
        <f>IF(AND($R1556="x1",$K1556=Basisblatt!$A$85),IF(OR($L1556=Basisblatt!$A$38,AND('Modernisierung 3.2.4'!$M1556&lt;&gt;"",'Modernisierung 3.2.4'!$M1556&lt;='Modernisierung 3.2.4'!$U1556),'Modernisierung 3.2.4'!$N1556=Basisblatt!$A1584)=TRUE,"ja","nein"),"")</f>
        <v/>
      </c>
      <c r="Q1556" s="157"/>
      <c r="R1556" s="102" t="str">
        <f t="shared" si="24"/>
        <v>x2</v>
      </c>
      <c r="S1556" s="53"/>
      <c r="T1556" s="40"/>
      <c r="U1556" s="139" t="str">
        <f>IF(AND($R1556="x1",$K1556=Basisblatt!$A$85),VLOOKUP('EMob_Segmente 3.2.5_3.2.6'!$F1556,Basisblatt!$A$2:$B$5,2,FALSE),"")</f>
        <v/>
      </c>
    </row>
    <row r="1557" spans="1:21" ht="15.75" thickBot="1" x14ac:dyDescent="0.3">
      <c r="A1557" s="121" t="str">
        <f>IF($R1557="x2","",IF($R1557="x1",IF(OR($K1557=Basisblatt!$A$84,$P1557="ja"),"ja","nein"),"N/A"))</f>
        <v/>
      </c>
      <c r="B1557" s="40"/>
      <c r="C1557" s="84"/>
      <c r="D1557" s="85"/>
      <c r="E1557" s="85"/>
      <c r="F1557" s="85"/>
      <c r="G1557" s="85"/>
      <c r="H1557" s="85"/>
      <c r="I1557" s="92"/>
      <c r="J1557" s="40"/>
      <c r="K1557" s="49" t="s">
        <v>86</v>
      </c>
      <c r="L1557" s="81"/>
      <c r="M1557" s="81"/>
      <c r="N1557" s="83"/>
      <c r="O1557" s="40"/>
      <c r="P1557" s="106" t="str">
        <f>IF(AND($R1557="x1",$K1557=Basisblatt!$A$85),IF(OR($L1557=Basisblatt!$A$38,AND('Modernisierung 3.2.4'!$M1557&lt;&gt;"",'Modernisierung 3.2.4'!$M1557&lt;='Modernisierung 3.2.4'!$U1557),'Modernisierung 3.2.4'!$N1557=Basisblatt!$A1585)=TRUE,"ja","nein"),"")</f>
        <v/>
      </c>
      <c r="Q1557" s="157"/>
      <c r="R1557" s="102" t="str">
        <f t="shared" si="24"/>
        <v>x2</v>
      </c>
      <c r="S1557" s="53"/>
      <c r="T1557" s="40"/>
      <c r="U1557" s="139" t="str">
        <f>IF(AND($R1557="x1",$K1557=Basisblatt!$A$85),VLOOKUP('EMob_Segmente 3.2.5_3.2.6'!$F1557,Basisblatt!$A$2:$B$5,2,FALSE),"")</f>
        <v/>
      </c>
    </row>
    <row r="1558" spans="1:21" ht="15.75" thickBot="1" x14ac:dyDescent="0.3">
      <c r="A1558" s="121" t="str">
        <f>IF($R1558="x2","",IF($R1558="x1",IF(OR($K1558=Basisblatt!$A$84,$P1558="ja"),"ja","nein"),"N/A"))</f>
        <v/>
      </c>
      <c r="B1558" s="40"/>
      <c r="C1558" s="84"/>
      <c r="D1558" s="85"/>
      <c r="E1558" s="85"/>
      <c r="F1558" s="85"/>
      <c r="G1558" s="85"/>
      <c r="H1558" s="85"/>
      <c r="I1558" s="92"/>
      <c r="J1558" s="40"/>
      <c r="K1558" s="49" t="s">
        <v>86</v>
      </c>
      <c r="L1558" s="81"/>
      <c r="M1558" s="81"/>
      <c r="N1558" s="83"/>
      <c r="O1558" s="40"/>
      <c r="P1558" s="106" t="str">
        <f>IF(AND($R1558="x1",$K1558=Basisblatt!$A$85),IF(OR($L1558=Basisblatt!$A$38,AND('Modernisierung 3.2.4'!$M1558&lt;&gt;"",'Modernisierung 3.2.4'!$M1558&lt;='Modernisierung 3.2.4'!$U1558),'Modernisierung 3.2.4'!$N1558=Basisblatt!$A1586)=TRUE,"ja","nein"),"")</f>
        <v/>
      </c>
      <c r="Q1558" s="157"/>
      <c r="R1558" s="102" t="str">
        <f t="shared" si="24"/>
        <v>x2</v>
      </c>
      <c r="S1558" s="53"/>
      <c r="T1558" s="40"/>
      <c r="U1558" s="139" t="str">
        <f>IF(AND($R1558="x1",$K1558=Basisblatt!$A$85),VLOOKUP('EMob_Segmente 3.2.5_3.2.6'!$F1558,Basisblatt!$A$2:$B$5,2,FALSE),"")</f>
        <v/>
      </c>
    </row>
    <row r="1559" spans="1:21" ht="15.75" thickBot="1" x14ac:dyDescent="0.3">
      <c r="A1559" s="121" t="str">
        <f>IF($R1559="x2","",IF($R1559="x1",IF(OR($K1559=Basisblatt!$A$84,$P1559="ja"),"ja","nein"),"N/A"))</f>
        <v/>
      </c>
      <c r="B1559" s="40"/>
      <c r="C1559" s="84"/>
      <c r="D1559" s="85"/>
      <c r="E1559" s="85"/>
      <c r="F1559" s="85"/>
      <c r="G1559" s="85"/>
      <c r="H1559" s="85"/>
      <c r="I1559" s="92"/>
      <c r="J1559" s="40"/>
      <c r="K1559" s="49" t="s">
        <v>86</v>
      </c>
      <c r="L1559" s="81"/>
      <c r="M1559" s="81"/>
      <c r="N1559" s="83"/>
      <c r="O1559" s="40"/>
      <c r="P1559" s="106" t="str">
        <f>IF(AND($R1559="x1",$K1559=Basisblatt!$A$85),IF(OR($L1559=Basisblatt!$A$38,AND('Modernisierung 3.2.4'!$M1559&lt;&gt;"",'Modernisierung 3.2.4'!$M1559&lt;='Modernisierung 3.2.4'!$U1559),'Modernisierung 3.2.4'!$N1559=Basisblatt!$A1587)=TRUE,"ja","nein"),"")</f>
        <v/>
      </c>
      <c r="Q1559" s="157"/>
      <c r="R1559" s="102" t="str">
        <f t="shared" si="24"/>
        <v>x2</v>
      </c>
      <c r="S1559" s="53"/>
      <c r="T1559" s="40"/>
      <c r="U1559" s="139" t="str">
        <f>IF(AND($R1559="x1",$K1559=Basisblatt!$A$85),VLOOKUP('EMob_Segmente 3.2.5_3.2.6'!$F1559,Basisblatt!$A$2:$B$5,2,FALSE),"")</f>
        <v/>
      </c>
    </row>
    <row r="1560" spans="1:21" ht="15.75" thickBot="1" x14ac:dyDescent="0.3">
      <c r="A1560" s="121" t="str">
        <f>IF($R1560="x2","",IF($R1560="x1",IF(OR($K1560=Basisblatt!$A$84,$P1560="ja"),"ja","nein"),"N/A"))</f>
        <v/>
      </c>
      <c r="B1560" s="40"/>
      <c r="C1560" s="84"/>
      <c r="D1560" s="85"/>
      <c r="E1560" s="85"/>
      <c r="F1560" s="85"/>
      <c r="G1560" s="85"/>
      <c r="H1560" s="85"/>
      <c r="I1560" s="92"/>
      <c r="J1560" s="40"/>
      <c r="K1560" s="49" t="s">
        <v>86</v>
      </c>
      <c r="L1560" s="81"/>
      <c r="M1560" s="81"/>
      <c r="N1560" s="83"/>
      <c r="O1560" s="40"/>
      <c r="P1560" s="106" t="str">
        <f>IF(AND($R1560="x1",$K1560=Basisblatt!$A$85),IF(OR($L1560=Basisblatt!$A$38,AND('Modernisierung 3.2.4'!$M1560&lt;&gt;"",'Modernisierung 3.2.4'!$M1560&lt;='Modernisierung 3.2.4'!$U1560),'Modernisierung 3.2.4'!$N1560=Basisblatt!$A1588)=TRUE,"ja","nein"),"")</f>
        <v/>
      </c>
      <c r="Q1560" s="157"/>
      <c r="R1560" s="102" t="str">
        <f t="shared" si="24"/>
        <v>x2</v>
      </c>
      <c r="S1560" s="53"/>
      <c r="T1560" s="40"/>
      <c r="U1560" s="139" t="str">
        <f>IF(AND($R1560="x1",$K1560=Basisblatt!$A$85),VLOOKUP('EMob_Segmente 3.2.5_3.2.6'!$F1560,Basisblatt!$A$2:$B$5,2,FALSE),"")</f>
        <v/>
      </c>
    </row>
    <row r="1561" spans="1:21" ht="15.75" thickBot="1" x14ac:dyDescent="0.3">
      <c r="A1561" s="121" t="str">
        <f>IF($R1561="x2","",IF($R1561="x1",IF(OR($K1561=Basisblatt!$A$84,$P1561="ja"),"ja","nein"),"N/A"))</f>
        <v/>
      </c>
      <c r="B1561" s="40"/>
      <c r="C1561" s="84"/>
      <c r="D1561" s="85"/>
      <c r="E1561" s="85"/>
      <c r="F1561" s="85"/>
      <c r="G1561" s="85"/>
      <c r="H1561" s="85"/>
      <c r="I1561" s="92"/>
      <c r="J1561" s="40"/>
      <c r="K1561" s="49" t="s">
        <v>86</v>
      </c>
      <c r="L1561" s="81"/>
      <c r="M1561" s="81"/>
      <c r="N1561" s="83"/>
      <c r="O1561" s="40"/>
      <c r="P1561" s="106" t="str">
        <f>IF(AND($R1561="x1",$K1561=Basisblatt!$A$85),IF(OR($L1561=Basisblatt!$A$38,AND('Modernisierung 3.2.4'!$M1561&lt;&gt;"",'Modernisierung 3.2.4'!$M1561&lt;='Modernisierung 3.2.4'!$U1561),'Modernisierung 3.2.4'!$N1561=Basisblatt!$A1589)=TRUE,"ja","nein"),"")</f>
        <v/>
      </c>
      <c r="Q1561" s="157"/>
      <c r="R1561" s="102" t="str">
        <f t="shared" si="24"/>
        <v>x2</v>
      </c>
      <c r="S1561" s="53"/>
      <c r="T1561" s="40"/>
      <c r="U1561" s="139" t="str">
        <f>IF(AND($R1561="x1",$K1561=Basisblatt!$A$85),VLOOKUP('EMob_Segmente 3.2.5_3.2.6'!$F1561,Basisblatt!$A$2:$B$5,2,FALSE),"")</f>
        <v/>
      </c>
    </row>
    <row r="1562" spans="1:21" ht="15.75" thickBot="1" x14ac:dyDescent="0.3">
      <c r="A1562" s="121" t="str">
        <f>IF($R1562="x2","",IF($R1562="x1",IF(OR($K1562=Basisblatt!$A$84,$P1562="ja"),"ja","nein"),"N/A"))</f>
        <v/>
      </c>
      <c r="B1562" s="40"/>
      <c r="C1562" s="84"/>
      <c r="D1562" s="85"/>
      <c r="E1562" s="85"/>
      <c r="F1562" s="85"/>
      <c r="G1562" s="85"/>
      <c r="H1562" s="85"/>
      <c r="I1562" s="92"/>
      <c r="J1562" s="40"/>
      <c r="K1562" s="49" t="s">
        <v>86</v>
      </c>
      <c r="L1562" s="81"/>
      <c r="M1562" s="81"/>
      <c r="N1562" s="83"/>
      <c r="O1562" s="40"/>
      <c r="P1562" s="106" t="str">
        <f>IF(AND($R1562="x1",$K1562=Basisblatt!$A$85),IF(OR($L1562=Basisblatt!$A$38,AND('Modernisierung 3.2.4'!$M1562&lt;&gt;"",'Modernisierung 3.2.4'!$M1562&lt;='Modernisierung 3.2.4'!$U1562),'Modernisierung 3.2.4'!$N1562=Basisblatt!$A1590)=TRUE,"ja","nein"),"")</f>
        <v/>
      </c>
      <c r="Q1562" s="157"/>
      <c r="R1562" s="102" t="str">
        <f t="shared" si="24"/>
        <v>x2</v>
      </c>
      <c r="S1562" s="53"/>
      <c r="T1562" s="40"/>
      <c r="U1562" s="139" t="str">
        <f>IF(AND($R1562="x1",$K1562=Basisblatt!$A$85),VLOOKUP('EMob_Segmente 3.2.5_3.2.6'!$F1562,Basisblatt!$A$2:$B$5,2,FALSE),"")</f>
        <v/>
      </c>
    </row>
    <row r="1563" spans="1:21" ht="15.75" thickBot="1" x14ac:dyDescent="0.3">
      <c r="A1563" s="121" t="str">
        <f>IF($R1563="x2","",IF($R1563="x1",IF(OR($K1563=Basisblatt!$A$84,$P1563="ja"),"ja","nein"),"N/A"))</f>
        <v/>
      </c>
      <c r="B1563" s="40"/>
      <c r="C1563" s="84"/>
      <c r="D1563" s="85"/>
      <c r="E1563" s="85"/>
      <c r="F1563" s="85"/>
      <c r="G1563" s="85"/>
      <c r="H1563" s="85"/>
      <c r="I1563" s="92"/>
      <c r="J1563" s="40"/>
      <c r="K1563" s="49" t="s">
        <v>86</v>
      </c>
      <c r="L1563" s="81"/>
      <c r="M1563" s="81"/>
      <c r="N1563" s="83"/>
      <c r="O1563" s="40"/>
      <c r="P1563" s="106" t="str">
        <f>IF(AND($R1563="x1",$K1563=Basisblatt!$A$85),IF(OR($L1563=Basisblatt!$A$38,AND('Modernisierung 3.2.4'!$M1563&lt;&gt;"",'Modernisierung 3.2.4'!$M1563&lt;='Modernisierung 3.2.4'!$U1563),'Modernisierung 3.2.4'!$N1563=Basisblatt!$A1591)=TRUE,"ja","nein"),"")</f>
        <v/>
      </c>
      <c r="Q1563" s="157"/>
      <c r="R1563" s="102" t="str">
        <f t="shared" si="24"/>
        <v>x2</v>
      </c>
      <c r="S1563" s="53"/>
      <c r="T1563" s="40"/>
      <c r="U1563" s="139" t="str">
        <f>IF(AND($R1563="x1",$K1563=Basisblatt!$A$85),VLOOKUP('EMob_Segmente 3.2.5_3.2.6'!$F1563,Basisblatt!$A$2:$B$5,2,FALSE),"")</f>
        <v/>
      </c>
    </row>
    <row r="1564" spans="1:21" ht="15.75" thickBot="1" x14ac:dyDescent="0.3">
      <c r="A1564" s="121" t="str">
        <f>IF($R1564="x2","",IF($R1564="x1",IF(OR($K1564=Basisblatt!$A$84,$P1564="ja"),"ja","nein"),"N/A"))</f>
        <v/>
      </c>
      <c r="B1564" s="40"/>
      <c r="C1564" s="84"/>
      <c r="D1564" s="85"/>
      <c r="E1564" s="85"/>
      <c r="F1564" s="85"/>
      <c r="G1564" s="85"/>
      <c r="H1564" s="85"/>
      <c r="I1564" s="92"/>
      <c r="J1564" s="40"/>
      <c r="K1564" s="49" t="s">
        <v>86</v>
      </c>
      <c r="L1564" s="81"/>
      <c r="M1564" s="81"/>
      <c r="N1564" s="83"/>
      <c r="O1564" s="40"/>
      <c r="P1564" s="106" t="str">
        <f>IF(AND($R1564="x1",$K1564=Basisblatt!$A$85),IF(OR($L1564=Basisblatt!$A$38,AND('Modernisierung 3.2.4'!$M1564&lt;&gt;"",'Modernisierung 3.2.4'!$M1564&lt;='Modernisierung 3.2.4'!$U1564),'Modernisierung 3.2.4'!$N1564=Basisblatt!$A1592)=TRUE,"ja","nein"),"")</f>
        <v/>
      </c>
      <c r="Q1564" s="157"/>
      <c r="R1564" s="102" t="str">
        <f t="shared" si="24"/>
        <v>x2</v>
      </c>
      <c r="S1564" s="53"/>
      <c r="T1564" s="40"/>
      <c r="U1564" s="139" t="str">
        <f>IF(AND($R1564="x1",$K1564=Basisblatt!$A$85),VLOOKUP('EMob_Segmente 3.2.5_3.2.6'!$F1564,Basisblatt!$A$2:$B$5,2,FALSE),"")</f>
        <v/>
      </c>
    </row>
    <row r="1565" spans="1:21" ht="15.75" thickBot="1" x14ac:dyDescent="0.3">
      <c r="A1565" s="121" t="str">
        <f>IF($R1565="x2","",IF($R1565="x1",IF(OR($K1565=Basisblatt!$A$84,$P1565="ja"),"ja","nein"),"N/A"))</f>
        <v/>
      </c>
      <c r="B1565" s="40"/>
      <c r="C1565" s="84"/>
      <c r="D1565" s="85"/>
      <c r="E1565" s="85"/>
      <c r="F1565" s="85"/>
      <c r="G1565" s="85"/>
      <c r="H1565" s="85"/>
      <c r="I1565" s="92"/>
      <c r="J1565" s="40"/>
      <c r="K1565" s="49" t="s">
        <v>86</v>
      </c>
      <c r="L1565" s="81"/>
      <c r="M1565" s="81"/>
      <c r="N1565" s="83"/>
      <c r="O1565" s="40"/>
      <c r="P1565" s="106" t="str">
        <f>IF(AND($R1565="x1",$K1565=Basisblatt!$A$85),IF(OR($L1565=Basisblatt!$A$38,AND('Modernisierung 3.2.4'!$M1565&lt;&gt;"",'Modernisierung 3.2.4'!$M1565&lt;='Modernisierung 3.2.4'!$U1565),'Modernisierung 3.2.4'!$N1565=Basisblatt!$A1593)=TRUE,"ja","nein"),"")</f>
        <v/>
      </c>
      <c r="Q1565" s="157"/>
      <c r="R1565" s="102" t="str">
        <f t="shared" si="24"/>
        <v>x2</v>
      </c>
      <c r="S1565" s="53"/>
      <c r="T1565" s="40"/>
      <c r="U1565" s="139" t="str">
        <f>IF(AND($R1565="x1",$K1565=Basisblatt!$A$85),VLOOKUP('EMob_Segmente 3.2.5_3.2.6'!$F1565,Basisblatt!$A$2:$B$5,2,FALSE),"")</f>
        <v/>
      </c>
    </row>
    <row r="1566" spans="1:21" ht="15.75" thickBot="1" x14ac:dyDescent="0.3">
      <c r="A1566" s="121" t="str">
        <f>IF($R1566="x2","",IF($R1566="x1",IF(OR($K1566=Basisblatt!$A$84,$P1566="ja"),"ja","nein"),"N/A"))</f>
        <v/>
      </c>
      <c r="B1566" s="40"/>
      <c r="C1566" s="84"/>
      <c r="D1566" s="85"/>
      <c r="E1566" s="85"/>
      <c r="F1566" s="85"/>
      <c r="G1566" s="85"/>
      <c r="H1566" s="85"/>
      <c r="I1566" s="92"/>
      <c r="J1566" s="40"/>
      <c r="K1566" s="49" t="s">
        <v>86</v>
      </c>
      <c r="L1566" s="81"/>
      <c r="M1566" s="81"/>
      <c r="N1566" s="83"/>
      <c r="O1566" s="40"/>
      <c r="P1566" s="106" t="str">
        <f>IF(AND($R1566="x1",$K1566=Basisblatt!$A$85),IF(OR($L1566=Basisblatt!$A$38,AND('Modernisierung 3.2.4'!$M1566&lt;&gt;"",'Modernisierung 3.2.4'!$M1566&lt;='Modernisierung 3.2.4'!$U1566),'Modernisierung 3.2.4'!$N1566=Basisblatt!$A1594)=TRUE,"ja","nein"),"")</f>
        <v/>
      </c>
      <c r="Q1566" s="157"/>
      <c r="R1566" s="102" t="str">
        <f t="shared" si="24"/>
        <v>x2</v>
      </c>
      <c r="S1566" s="53"/>
      <c r="T1566" s="40"/>
      <c r="U1566" s="139" t="str">
        <f>IF(AND($R1566="x1",$K1566=Basisblatt!$A$85),VLOOKUP('EMob_Segmente 3.2.5_3.2.6'!$F1566,Basisblatt!$A$2:$B$5,2,FALSE),"")</f>
        <v/>
      </c>
    </row>
    <row r="1567" spans="1:21" ht="15.75" thickBot="1" x14ac:dyDescent="0.3">
      <c r="A1567" s="121" t="str">
        <f>IF($R1567="x2","",IF($R1567="x1",IF(OR($K1567=Basisblatt!$A$84,$P1567="ja"),"ja","nein"),"N/A"))</f>
        <v/>
      </c>
      <c r="B1567" s="40"/>
      <c r="C1567" s="84"/>
      <c r="D1567" s="85"/>
      <c r="E1567" s="85"/>
      <c r="F1567" s="85"/>
      <c r="G1567" s="85"/>
      <c r="H1567" s="85"/>
      <c r="I1567" s="92"/>
      <c r="J1567" s="40"/>
      <c r="K1567" s="49" t="s">
        <v>86</v>
      </c>
      <c r="L1567" s="81"/>
      <c r="M1567" s="81"/>
      <c r="N1567" s="83"/>
      <c r="O1567" s="40"/>
      <c r="P1567" s="106" t="str">
        <f>IF(AND($R1567="x1",$K1567=Basisblatt!$A$85),IF(OR($L1567=Basisblatt!$A$38,AND('Modernisierung 3.2.4'!$M1567&lt;&gt;"",'Modernisierung 3.2.4'!$M1567&lt;='Modernisierung 3.2.4'!$U1567),'Modernisierung 3.2.4'!$N1567=Basisblatt!$A1595)=TRUE,"ja","nein"),"")</f>
        <v/>
      </c>
      <c r="Q1567" s="157"/>
      <c r="R1567" s="102" t="str">
        <f t="shared" si="24"/>
        <v>x2</v>
      </c>
      <c r="S1567" s="53"/>
      <c r="T1567" s="40"/>
      <c r="U1567" s="139" t="str">
        <f>IF(AND($R1567="x1",$K1567=Basisblatt!$A$85),VLOOKUP('EMob_Segmente 3.2.5_3.2.6'!$F1567,Basisblatt!$A$2:$B$5,2,FALSE),"")</f>
        <v/>
      </c>
    </row>
    <row r="1568" spans="1:21" ht="15.75" thickBot="1" x14ac:dyDescent="0.3">
      <c r="A1568" s="121" t="str">
        <f>IF($R1568="x2","",IF($R1568="x1",IF(OR($K1568=Basisblatt!$A$84,$P1568="ja"),"ja","nein"),"N/A"))</f>
        <v/>
      </c>
      <c r="B1568" s="40"/>
      <c r="C1568" s="84"/>
      <c r="D1568" s="85"/>
      <c r="E1568" s="85"/>
      <c r="F1568" s="85"/>
      <c r="G1568" s="85"/>
      <c r="H1568" s="85"/>
      <c r="I1568" s="92"/>
      <c r="J1568" s="40"/>
      <c r="K1568" s="49" t="s">
        <v>86</v>
      </c>
      <c r="L1568" s="81"/>
      <c r="M1568" s="81"/>
      <c r="N1568" s="83"/>
      <c r="O1568" s="40"/>
      <c r="P1568" s="106" t="str">
        <f>IF(AND($R1568="x1",$K1568=Basisblatt!$A$85),IF(OR($L1568=Basisblatt!$A$38,AND('Modernisierung 3.2.4'!$M1568&lt;&gt;"",'Modernisierung 3.2.4'!$M1568&lt;='Modernisierung 3.2.4'!$U1568),'Modernisierung 3.2.4'!$N1568=Basisblatt!$A1596)=TRUE,"ja","nein"),"")</f>
        <v/>
      </c>
      <c r="Q1568" s="157"/>
      <c r="R1568" s="102" t="str">
        <f t="shared" si="24"/>
        <v>x2</v>
      </c>
      <c r="S1568" s="53"/>
      <c r="T1568" s="40"/>
      <c r="U1568" s="139" t="str">
        <f>IF(AND($R1568="x1",$K1568=Basisblatt!$A$85),VLOOKUP('EMob_Segmente 3.2.5_3.2.6'!$F1568,Basisblatt!$A$2:$B$5,2,FALSE),"")</f>
        <v/>
      </c>
    </row>
    <row r="1569" spans="1:21" ht="15.75" thickBot="1" x14ac:dyDescent="0.3">
      <c r="A1569" s="121" t="str">
        <f>IF($R1569="x2","",IF($R1569="x1",IF(OR($K1569=Basisblatt!$A$84,$P1569="ja"),"ja","nein"),"N/A"))</f>
        <v/>
      </c>
      <c r="B1569" s="40"/>
      <c r="C1569" s="84"/>
      <c r="D1569" s="85"/>
      <c r="E1569" s="85"/>
      <c r="F1569" s="85"/>
      <c r="G1569" s="85"/>
      <c r="H1569" s="85"/>
      <c r="I1569" s="92"/>
      <c r="J1569" s="40"/>
      <c r="K1569" s="49" t="s">
        <v>86</v>
      </c>
      <c r="L1569" s="81"/>
      <c r="M1569" s="81"/>
      <c r="N1569" s="83"/>
      <c r="O1569" s="40"/>
      <c r="P1569" s="106" t="str">
        <f>IF(AND($R1569="x1",$K1569=Basisblatt!$A$85),IF(OR($L1569=Basisblatt!$A$38,AND('Modernisierung 3.2.4'!$M1569&lt;&gt;"",'Modernisierung 3.2.4'!$M1569&lt;='Modernisierung 3.2.4'!$U1569),'Modernisierung 3.2.4'!$N1569=Basisblatt!$A1597)=TRUE,"ja","nein"),"")</f>
        <v/>
      </c>
      <c r="Q1569" s="157"/>
      <c r="R1569" s="102" t="str">
        <f t="shared" si="24"/>
        <v>x2</v>
      </c>
      <c r="S1569" s="53"/>
      <c r="T1569" s="40"/>
      <c r="U1569" s="139" t="str">
        <f>IF(AND($R1569="x1",$K1569=Basisblatt!$A$85),VLOOKUP('EMob_Segmente 3.2.5_3.2.6'!$F1569,Basisblatt!$A$2:$B$5,2,FALSE),"")</f>
        <v/>
      </c>
    </row>
    <row r="1570" spans="1:21" ht="15.75" thickBot="1" x14ac:dyDescent="0.3">
      <c r="A1570" s="121" t="str">
        <f>IF($R1570="x2","",IF($R1570="x1",IF(OR($K1570=Basisblatt!$A$84,$P1570="ja"),"ja","nein"),"N/A"))</f>
        <v/>
      </c>
      <c r="B1570" s="40"/>
      <c r="C1570" s="84"/>
      <c r="D1570" s="85"/>
      <c r="E1570" s="85"/>
      <c r="F1570" s="85"/>
      <c r="G1570" s="85"/>
      <c r="H1570" s="85"/>
      <c r="I1570" s="92"/>
      <c r="J1570" s="40"/>
      <c r="K1570" s="49" t="s">
        <v>86</v>
      </c>
      <c r="L1570" s="81"/>
      <c r="M1570" s="81"/>
      <c r="N1570" s="83"/>
      <c r="O1570" s="40"/>
      <c r="P1570" s="106" t="str">
        <f>IF(AND($R1570="x1",$K1570=Basisblatt!$A$85),IF(OR($L1570=Basisblatt!$A$38,AND('Modernisierung 3.2.4'!$M1570&lt;&gt;"",'Modernisierung 3.2.4'!$M1570&lt;='Modernisierung 3.2.4'!$U1570),'Modernisierung 3.2.4'!$N1570=Basisblatt!$A1598)=TRUE,"ja","nein"),"")</f>
        <v/>
      </c>
      <c r="Q1570" s="157"/>
      <c r="R1570" s="102" t="str">
        <f t="shared" si="24"/>
        <v>x2</v>
      </c>
      <c r="S1570" s="53"/>
      <c r="T1570" s="40"/>
      <c r="U1570" s="139" t="str">
        <f>IF(AND($R1570="x1",$K1570=Basisblatt!$A$85),VLOOKUP('EMob_Segmente 3.2.5_3.2.6'!$F1570,Basisblatt!$A$2:$B$5,2,FALSE),"")</f>
        <v/>
      </c>
    </row>
    <row r="1571" spans="1:21" ht="15.75" thickBot="1" x14ac:dyDescent="0.3">
      <c r="A1571" s="121" t="str">
        <f>IF($R1571="x2","",IF($R1571="x1",IF(OR($K1571=Basisblatt!$A$84,$P1571="ja"),"ja","nein"),"N/A"))</f>
        <v/>
      </c>
      <c r="B1571" s="40"/>
      <c r="C1571" s="84"/>
      <c r="D1571" s="85"/>
      <c r="E1571" s="85"/>
      <c r="F1571" s="85"/>
      <c r="G1571" s="85"/>
      <c r="H1571" s="85"/>
      <c r="I1571" s="92"/>
      <c r="J1571" s="40"/>
      <c r="K1571" s="49" t="s">
        <v>86</v>
      </c>
      <c r="L1571" s="81"/>
      <c r="M1571" s="81"/>
      <c r="N1571" s="83"/>
      <c r="O1571" s="40"/>
      <c r="P1571" s="106" t="str">
        <f>IF(AND($R1571="x1",$K1571=Basisblatt!$A$85),IF(OR($L1571=Basisblatt!$A$38,AND('Modernisierung 3.2.4'!$M1571&lt;&gt;"",'Modernisierung 3.2.4'!$M1571&lt;='Modernisierung 3.2.4'!$U1571),'Modernisierung 3.2.4'!$N1571=Basisblatt!$A1599)=TRUE,"ja","nein"),"")</f>
        <v/>
      </c>
      <c r="Q1571" s="157"/>
      <c r="R1571" s="102" t="str">
        <f t="shared" si="24"/>
        <v>x2</v>
      </c>
      <c r="S1571" s="53"/>
      <c r="T1571" s="40"/>
      <c r="U1571" s="139" t="str">
        <f>IF(AND($R1571="x1",$K1571=Basisblatt!$A$85),VLOOKUP('EMob_Segmente 3.2.5_3.2.6'!$F1571,Basisblatt!$A$2:$B$5,2,FALSE),"")</f>
        <v/>
      </c>
    </row>
    <row r="1572" spans="1:21" ht="15.75" thickBot="1" x14ac:dyDescent="0.3">
      <c r="A1572" s="121" t="str">
        <f>IF($R1572="x2","",IF($R1572="x1",IF(OR($K1572=Basisblatt!$A$84,$P1572="ja"),"ja","nein"),"N/A"))</f>
        <v/>
      </c>
      <c r="B1572" s="40"/>
      <c r="C1572" s="84"/>
      <c r="D1572" s="85"/>
      <c r="E1572" s="85"/>
      <c r="F1572" s="85"/>
      <c r="G1572" s="85"/>
      <c r="H1572" s="85"/>
      <c r="I1572" s="92"/>
      <c r="J1572" s="40"/>
      <c r="K1572" s="49" t="s">
        <v>86</v>
      </c>
      <c r="L1572" s="81"/>
      <c r="M1572" s="81"/>
      <c r="N1572" s="83"/>
      <c r="O1572" s="40"/>
      <c r="P1572" s="106" t="str">
        <f>IF(AND($R1572="x1",$K1572=Basisblatt!$A$85),IF(OR($L1572=Basisblatt!$A$38,AND('Modernisierung 3.2.4'!$M1572&lt;&gt;"",'Modernisierung 3.2.4'!$M1572&lt;='Modernisierung 3.2.4'!$U1572),'Modernisierung 3.2.4'!$N1572=Basisblatt!$A1600)=TRUE,"ja","nein"),"")</f>
        <v/>
      </c>
      <c r="Q1572" s="157"/>
      <c r="R1572" s="102" t="str">
        <f t="shared" si="24"/>
        <v>x2</v>
      </c>
      <c r="S1572" s="53"/>
      <c r="T1572" s="40"/>
      <c r="U1572" s="139" t="str">
        <f>IF(AND($R1572="x1",$K1572=Basisblatt!$A$85),VLOOKUP('EMob_Segmente 3.2.5_3.2.6'!$F1572,Basisblatt!$A$2:$B$5,2,FALSE),"")</f>
        <v/>
      </c>
    </row>
    <row r="1573" spans="1:21" ht="15.75" thickBot="1" x14ac:dyDescent="0.3">
      <c r="A1573" s="121" t="str">
        <f>IF($R1573="x2","",IF($R1573="x1",IF(OR($K1573=Basisblatt!$A$84,$P1573="ja"),"ja","nein"),"N/A"))</f>
        <v/>
      </c>
      <c r="B1573" s="40"/>
      <c r="C1573" s="84"/>
      <c r="D1573" s="85"/>
      <c r="E1573" s="85"/>
      <c r="F1573" s="85"/>
      <c r="G1573" s="85"/>
      <c r="H1573" s="85"/>
      <c r="I1573" s="92"/>
      <c r="J1573" s="40"/>
      <c r="K1573" s="49" t="s">
        <v>86</v>
      </c>
      <c r="L1573" s="81"/>
      <c r="M1573" s="81"/>
      <c r="N1573" s="83"/>
      <c r="O1573" s="40"/>
      <c r="P1573" s="106" t="str">
        <f>IF(AND($R1573="x1",$K1573=Basisblatt!$A$85),IF(OR($L1573=Basisblatt!$A$38,AND('Modernisierung 3.2.4'!$M1573&lt;&gt;"",'Modernisierung 3.2.4'!$M1573&lt;='Modernisierung 3.2.4'!$U1573),'Modernisierung 3.2.4'!$N1573=Basisblatt!$A1601)=TRUE,"ja","nein"),"")</f>
        <v/>
      </c>
      <c r="Q1573" s="157"/>
      <c r="R1573" s="102" t="str">
        <f t="shared" si="24"/>
        <v>x2</v>
      </c>
      <c r="S1573" s="53"/>
      <c r="T1573" s="40"/>
      <c r="U1573" s="139" t="str">
        <f>IF(AND($R1573="x1",$K1573=Basisblatt!$A$85),VLOOKUP('EMob_Segmente 3.2.5_3.2.6'!$F1573,Basisblatt!$A$2:$B$5,2,FALSE),"")</f>
        <v/>
      </c>
    </row>
    <row r="1574" spans="1:21" ht="15.75" thickBot="1" x14ac:dyDescent="0.3">
      <c r="A1574" s="121" t="str">
        <f>IF($R1574="x2","",IF($R1574="x1",IF(OR($K1574=Basisblatt!$A$84,$P1574="ja"),"ja","nein"),"N/A"))</f>
        <v/>
      </c>
      <c r="B1574" s="40"/>
      <c r="C1574" s="84"/>
      <c r="D1574" s="85"/>
      <c r="E1574" s="85"/>
      <c r="F1574" s="85"/>
      <c r="G1574" s="85"/>
      <c r="H1574" s="85"/>
      <c r="I1574" s="92"/>
      <c r="J1574" s="40"/>
      <c r="K1574" s="49" t="s">
        <v>86</v>
      </c>
      <c r="L1574" s="81"/>
      <c r="M1574" s="81"/>
      <c r="N1574" s="83"/>
      <c r="O1574" s="40"/>
      <c r="P1574" s="106" t="str">
        <f>IF(AND($R1574="x1",$K1574=Basisblatt!$A$85),IF(OR($L1574=Basisblatt!$A$38,AND('Modernisierung 3.2.4'!$M1574&lt;&gt;"",'Modernisierung 3.2.4'!$M1574&lt;='Modernisierung 3.2.4'!$U1574),'Modernisierung 3.2.4'!$N1574=Basisblatt!$A1602)=TRUE,"ja","nein"),"")</f>
        <v/>
      </c>
      <c r="Q1574" s="157"/>
      <c r="R1574" s="102" t="str">
        <f t="shared" si="24"/>
        <v>x2</v>
      </c>
      <c r="S1574" s="53"/>
      <c r="T1574" s="40"/>
      <c r="U1574" s="139" t="str">
        <f>IF(AND($R1574="x1",$K1574=Basisblatt!$A$85),VLOOKUP('EMob_Segmente 3.2.5_3.2.6'!$F1574,Basisblatt!$A$2:$B$5,2,FALSE),"")</f>
        <v/>
      </c>
    </row>
    <row r="1575" spans="1:21" ht="15.75" thickBot="1" x14ac:dyDescent="0.3">
      <c r="A1575" s="121" t="str">
        <f>IF($R1575="x2","",IF($R1575="x1",IF(OR($K1575=Basisblatt!$A$84,$P1575="ja"),"ja","nein"),"N/A"))</f>
        <v/>
      </c>
      <c r="B1575" s="40"/>
      <c r="C1575" s="84"/>
      <c r="D1575" s="85"/>
      <c r="E1575" s="85"/>
      <c r="F1575" s="85"/>
      <c r="G1575" s="85"/>
      <c r="H1575" s="85"/>
      <c r="I1575" s="92"/>
      <c r="J1575" s="40"/>
      <c r="K1575" s="49" t="s">
        <v>86</v>
      </c>
      <c r="L1575" s="81"/>
      <c r="M1575" s="81"/>
      <c r="N1575" s="83"/>
      <c r="O1575" s="40"/>
      <c r="P1575" s="106" t="str">
        <f>IF(AND($R1575="x1",$K1575=Basisblatt!$A$85),IF(OR($L1575=Basisblatt!$A$38,AND('Modernisierung 3.2.4'!$M1575&lt;&gt;"",'Modernisierung 3.2.4'!$M1575&lt;='Modernisierung 3.2.4'!$U1575),'Modernisierung 3.2.4'!$N1575=Basisblatt!$A1603)=TRUE,"ja","nein"),"")</f>
        <v/>
      </c>
      <c r="Q1575" s="157"/>
      <c r="R1575" s="102" t="str">
        <f t="shared" si="24"/>
        <v>x2</v>
      </c>
      <c r="S1575" s="53"/>
      <c r="T1575" s="40"/>
      <c r="U1575" s="139" t="str">
        <f>IF(AND($R1575="x1",$K1575=Basisblatt!$A$85),VLOOKUP('EMob_Segmente 3.2.5_3.2.6'!$F1575,Basisblatt!$A$2:$B$5,2,FALSE),"")</f>
        <v/>
      </c>
    </row>
    <row r="1576" spans="1:21" ht="15.75" thickBot="1" x14ac:dyDescent="0.3">
      <c r="A1576" s="121" t="str">
        <f>IF($R1576="x2","",IF($R1576="x1",IF(OR($K1576=Basisblatt!$A$84,$P1576="ja"),"ja","nein"),"N/A"))</f>
        <v/>
      </c>
      <c r="B1576" s="40"/>
      <c r="C1576" s="84"/>
      <c r="D1576" s="85"/>
      <c r="E1576" s="85"/>
      <c r="F1576" s="85"/>
      <c r="G1576" s="85"/>
      <c r="H1576" s="85"/>
      <c r="I1576" s="92"/>
      <c r="J1576" s="40"/>
      <c r="K1576" s="49" t="s">
        <v>86</v>
      </c>
      <c r="L1576" s="81"/>
      <c r="M1576" s="81"/>
      <c r="N1576" s="83"/>
      <c r="O1576" s="40"/>
      <c r="P1576" s="106" t="str">
        <f>IF(AND($R1576="x1",$K1576=Basisblatt!$A$85),IF(OR($L1576=Basisblatt!$A$38,AND('Modernisierung 3.2.4'!$M1576&lt;&gt;"",'Modernisierung 3.2.4'!$M1576&lt;='Modernisierung 3.2.4'!$U1576),'Modernisierung 3.2.4'!$N1576=Basisblatt!$A1604)=TRUE,"ja","nein"),"")</f>
        <v/>
      </c>
      <c r="Q1576" s="157"/>
      <c r="R1576" s="102" t="str">
        <f t="shared" si="24"/>
        <v>x2</v>
      </c>
      <c r="S1576" s="53"/>
      <c r="T1576" s="40"/>
      <c r="U1576" s="139" t="str">
        <f>IF(AND($R1576="x1",$K1576=Basisblatt!$A$85),VLOOKUP('EMob_Segmente 3.2.5_3.2.6'!$F1576,Basisblatt!$A$2:$B$5,2,FALSE),"")</f>
        <v/>
      </c>
    </row>
    <row r="1577" spans="1:21" ht="15.75" thickBot="1" x14ac:dyDescent="0.3">
      <c r="A1577" s="121" t="str">
        <f>IF($R1577="x2","",IF($R1577="x1",IF(OR($K1577=Basisblatt!$A$84,$P1577="ja"),"ja","nein"),"N/A"))</f>
        <v/>
      </c>
      <c r="B1577" s="40"/>
      <c r="C1577" s="84"/>
      <c r="D1577" s="85"/>
      <c r="E1577" s="85"/>
      <c r="F1577" s="85"/>
      <c r="G1577" s="85"/>
      <c r="H1577" s="85"/>
      <c r="I1577" s="92"/>
      <c r="J1577" s="40"/>
      <c r="K1577" s="49" t="s">
        <v>86</v>
      </c>
      <c r="L1577" s="81"/>
      <c r="M1577" s="81"/>
      <c r="N1577" s="83"/>
      <c r="O1577" s="40"/>
      <c r="P1577" s="106" t="str">
        <f>IF(AND($R1577="x1",$K1577=Basisblatt!$A$85),IF(OR($L1577=Basisblatt!$A$38,AND('Modernisierung 3.2.4'!$M1577&lt;&gt;"",'Modernisierung 3.2.4'!$M1577&lt;='Modernisierung 3.2.4'!$U1577),'Modernisierung 3.2.4'!$N1577=Basisblatt!$A1605)=TRUE,"ja","nein"),"")</f>
        <v/>
      </c>
      <c r="Q1577" s="157"/>
      <c r="R1577" s="102" t="str">
        <f t="shared" si="24"/>
        <v>x2</v>
      </c>
      <c r="S1577" s="53"/>
      <c r="T1577" s="40"/>
      <c r="U1577" s="139" t="str">
        <f>IF(AND($R1577="x1",$K1577=Basisblatt!$A$85),VLOOKUP('EMob_Segmente 3.2.5_3.2.6'!$F1577,Basisblatt!$A$2:$B$5,2,FALSE),"")</f>
        <v/>
      </c>
    </row>
    <row r="1578" spans="1:21" ht="15.75" thickBot="1" x14ac:dyDescent="0.3">
      <c r="A1578" s="121" t="str">
        <f>IF($R1578="x2","",IF($R1578="x1",IF(OR($K1578=Basisblatt!$A$84,$P1578="ja"),"ja","nein"),"N/A"))</f>
        <v/>
      </c>
      <c r="B1578" s="40"/>
      <c r="C1578" s="84"/>
      <c r="D1578" s="85"/>
      <c r="E1578" s="85"/>
      <c r="F1578" s="85"/>
      <c r="G1578" s="85"/>
      <c r="H1578" s="85"/>
      <c r="I1578" s="92"/>
      <c r="J1578" s="40"/>
      <c r="K1578" s="49" t="s">
        <v>86</v>
      </c>
      <c r="L1578" s="81"/>
      <c r="M1578" s="81"/>
      <c r="N1578" s="83"/>
      <c r="O1578" s="40"/>
      <c r="P1578" s="106" t="str">
        <f>IF(AND($R1578="x1",$K1578=Basisblatt!$A$85),IF(OR($L1578=Basisblatt!$A$38,AND('Modernisierung 3.2.4'!$M1578&lt;&gt;"",'Modernisierung 3.2.4'!$M1578&lt;='Modernisierung 3.2.4'!$U1578),'Modernisierung 3.2.4'!$N1578=Basisblatt!$A1606)=TRUE,"ja","nein"),"")</f>
        <v/>
      </c>
      <c r="Q1578" s="157"/>
      <c r="R1578" s="102" t="str">
        <f t="shared" si="24"/>
        <v>x2</v>
      </c>
      <c r="S1578" s="53"/>
      <c r="T1578" s="40"/>
      <c r="U1578" s="139" t="str">
        <f>IF(AND($R1578="x1",$K1578=Basisblatt!$A$85),VLOOKUP('EMob_Segmente 3.2.5_3.2.6'!$F1578,Basisblatt!$A$2:$B$5,2,FALSE),"")</f>
        <v/>
      </c>
    </row>
    <row r="1579" spans="1:21" ht="15.75" thickBot="1" x14ac:dyDescent="0.3">
      <c r="A1579" s="121" t="str">
        <f>IF($R1579="x2","",IF($R1579="x1",IF(OR($K1579=Basisblatt!$A$84,$P1579="ja"),"ja","nein"),"N/A"))</f>
        <v/>
      </c>
      <c r="B1579" s="40"/>
      <c r="C1579" s="84"/>
      <c r="D1579" s="85"/>
      <c r="E1579" s="85"/>
      <c r="F1579" s="85"/>
      <c r="G1579" s="85"/>
      <c r="H1579" s="85"/>
      <c r="I1579" s="92"/>
      <c r="J1579" s="40"/>
      <c r="K1579" s="49" t="s">
        <v>86</v>
      </c>
      <c r="L1579" s="81"/>
      <c r="M1579" s="81"/>
      <c r="N1579" s="83"/>
      <c r="O1579" s="40"/>
      <c r="P1579" s="106" t="str">
        <f>IF(AND($R1579="x1",$K1579=Basisblatt!$A$85),IF(OR($L1579=Basisblatt!$A$38,AND('Modernisierung 3.2.4'!$M1579&lt;&gt;"",'Modernisierung 3.2.4'!$M1579&lt;='Modernisierung 3.2.4'!$U1579),'Modernisierung 3.2.4'!$N1579=Basisblatt!$A1607)=TRUE,"ja","nein"),"")</f>
        <v/>
      </c>
      <c r="Q1579" s="157"/>
      <c r="R1579" s="102" t="str">
        <f t="shared" si="24"/>
        <v>x2</v>
      </c>
      <c r="S1579" s="53"/>
      <c r="T1579" s="40"/>
      <c r="U1579" s="139" t="str">
        <f>IF(AND($R1579="x1",$K1579=Basisblatt!$A$85),VLOOKUP('EMob_Segmente 3.2.5_3.2.6'!$F1579,Basisblatt!$A$2:$B$5,2,FALSE),"")</f>
        <v/>
      </c>
    </row>
    <row r="1580" spans="1:21" ht="15.75" thickBot="1" x14ac:dyDescent="0.3">
      <c r="A1580" s="121" t="str">
        <f>IF($R1580="x2","",IF($R1580="x1",IF(OR($K1580=Basisblatt!$A$84,$P1580="ja"),"ja","nein"),"N/A"))</f>
        <v/>
      </c>
      <c r="B1580" s="40"/>
      <c r="C1580" s="84"/>
      <c r="D1580" s="85"/>
      <c r="E1580" s="85"/>
      <c r="F1580" s="85"/>
      <c r="G1580" s="85"/>
      <c r="H1580" s="85"/>
      <c r="I1580" s="92"/>
      <c r="J1580" s="40"/>
      <c r="K1580" s="49" t="s">
        <v>86</v>
      </c>
      <c r="L1580" s="81"/>
      <c r="M1580" s="81"/>
      <c r="N1580" s="83"/>
      <c r="O1580" s="40"/>
      <c r="P1580" s="106" t="str">
        <f>IF(AND($R1580="x1",$K1580=Basisblatt!$A$85),IF(OR($L1580=Basisblatt!$A$38,AND('Modernisierung 3.2.4'!$M1580&lt;&gt;"",'Modernisierung 3.2.4'!$M1580&lt;='Modernisierung 3.2.4'!$U1580),'Modernisierung 3.2.4'!$N1580=Basisblatt!$A1608)=TRUE,"ja","nein"),"")</f>
        <v/>
      </c>
      <c r="Q1580" s="157"/>
      <c r="R1580" s="102" t="str">
        <f t="shared" si="24"/>
        <v>x2</v>
      </c>
      <c r="S1580" s="53"/>
      <c r="T1580" s="40"/>
      <c r="U1580" s="139" t="str">
        <f>IF(AND($R1580="x1",$K1580=Basisblatt!$A$85),VLOOKUP('EMob_Segmente 3.2.5_3.2.6'!$F1580,Basisblatt!$A$2:$B$5,2,FALSE),"")</f>
        <v/>
      </c>
    </row>
    <row r="1581" spans="1:21" ht="15.75" thickBot="1" x14ac:dyDescent="0.3">
      <c r="A1581" s="121" t="str">
        <f>IF($R1581="x2","",IF($R1581="x1",IF(OR($K1581=Basisblatt!$A$84,$P1581="ja"),"ja","nein"),"N/A"))</f>
        <v/>
      </c>
      <c r="B1581" s="40"/>
      <c r="C1581" s="84"/>
      <c r="D1581" s="85"/>
      <c r="E1581" s="85"/>
      <c r="F1581" s="85"/>
      <c r="G1581" s="85"/>
      <c r="H1581" s="85"/>
      <c r="I1581" s="92"/>
      <c r="J1581" s="40"/>
      <c r="K1581" s="49" t="s">
        <v>86</v>
      </c>
      <c r="L1581" s="81"/>
      <c r="M1581" s="81"/>
      <c r="N1581" s="83"/>
      <c r="O1581" s="40"/>
      <c r="P1581" s="106" t="str">
        <f>IF(AND($R1581="x1",$K1581=Basisblatt!$A$85),IF(OR($L1581=Basisblatt!$A$38,AND('Modernisierung 3.2.4'!$M1581&lt;&gt;"",'Modernisierung 3.2.4'!$M1581&lt;='Modernisierung 3.2.4'!$U1581),'Modernisierung 3.2.4'!$N1581=Basisblatt!$A1609)=TRUE,"ja","nein"),"")</f>
        <v/>
      </c>
      <c r="Q1581" s="157"/>
      <c r="R1581" s="102" t="str">
        <f t="shared" si="24"/>
        <v>x2</v>
      </c>
      <c r="S1581" s="53"/>
      <c r="T1581" s="40"/>
      <c r="U1581" s="139" t="str">
        <f>IF(AND($R1581="x1",$K1581=Basisblatt!$A$85),VLOOKUP('EMob_Segmente 3.2.5_3.2.6'!$F1581,Basisblatt!$A$2:$B$5,2,FALSE),"")</f>
        <v/>
      </c>
    </row>
    <row r="1582" spans="1:21" ht="15.75" thickBot="1" x14ac:dyDescent="0.3">
      <c r="A1582" s="121" t="str">
        <f>IF($R1582="x2","",IF($R1582="x1",IF(OR($K1582=Basisblatt!$A$84,$P1582="ja"),"ja","nein"),"N/A"))</f>
        <v/>
      </c>
      <c r="B1582" s="40"/>
      <c r="C1582" s="84"/>
      <c r="D1582" s="85"/>
      <c r="E1582" s="85"/>
      <c r="F1582" s="85"/>
      <c r="G1582" s="85"/>
      <c r="H1582" s="85"/>
      <c r="I1582" s="92"/>
      <c r="J1582" s="40"/>
      <c r="K1582" s="49" t="s">
        <v>86</v>
      </c>
      <c r="L1582" s="81"/>
      <c r="M1582" s="81"/>
      <c r="N1582" s="83"/>
      <c r="O1582" s="40"/>
      <c r="P1582" s="106" t="str">
        <f>IF(AND($R1582="x1",$K1582=Basisblatt!$A$85),IF(OR($L1582=Basisblatt!$A$38,AND('Modernisierung 3.2.4'!$M1582&lt;&gt;"",'Modernisierung 3.2.4'!$M1582&lt;='Modernisierung 3.2.4'!$U1582),'Modernisierung 3.2.4'!$N1582=Basisblatt!$A1610)=TRUE,"ja","nein"),"")</f>
        <v/>
      </c>
      <c r="Q1582" s="157"/>
      <c r="R1582" s="102" t="str">
        <f t="shared" si="24"/>
        <v>x2</v>
      </c>
      <c r="S1582" s="53"/>
      <c r="T1582" s="40"/>
      <c r="U1582" s="139" t="str">
        <f>IF(AND($R1582="x1",$K1582=Basisblatt!$A$85),VLOOKUP('EMob_Segmente 3.2.5_3.2.6'!$F1582,Basisblatt!$A$2:$B$5,2,FALSE),"")</f>
        <v/>
      </c>
    </row>
    <row r="1583" spans="1:21" ht="15.75" thickBot="1" x14ac:dyDescent="0.3">
      <c r="A1583" s="121" t="str">
        <f>IF($R1583="x2","",IF($R1583="x1",IF(OR($K1583=Basisblatt!$A$84,$P1583="ja"),"ja","nein"),"N/A"))</f>
        <v/>
      </c>
      <c r="B1583" s="40"/>
      <c r="C1583" s="84"/>
      <c r="D1583" s="85"/>
      <c r="E1583" s="85"/>
      <c r="F1583" s="85"/>
      <c r="G1583" s="85"/>
      <c r="H1583" s="85"/>
      <c r="I1583" s="92"/>
      <c r="J1583" s="40"/>
      <c r="K1583" s="49" t="s">
        <v>86</v>
      </c>
      <c r="L1583" s="81"/>
      <c r="M1583" s="81"/>
      <c r="N1583" s="83"/>
      <c r="O1583" s="40"/>
      <c r="P1583" s="106" t="str">
        <f>IF(AND($R1583="x1",$K1583=Basisblatt!$A$85),IF(OR($L1583=Basisblatt!$A$38,AND('Modernisierung 3.2.4'!$M1583&lt;&gt;"",'Modernisierung 3.2.4'!$M1583&lt;='Modernisierung 3.2.4'!$U1583),'Modernisierung 3.2.4'!$N1583=Basisblatt!$A1611)=TRUE,"ja","nein"),"")</f>
        <v/>
      </c>
      <c r="Q1583" s="157"/>
      <c r="R1583" s="102" t="str">
        <f t="shared" si="24"/>
        <v>x2</v>
      </c>
      <c r="S1583" s="53"/>
      <c r="T1583" s="40"/>
      <c r="U1583" s="139" t="str">
        <f>IF(AND($R1583="x1",$K1583=Basisblatt!$A$85),VLOOKUP('EMob_Segmente 3.2.5_3.2.6'!$F1583,Basisblatt!$A$2:$B$5,2,FALSE),"")</f>
        <v/>
      </c>
    </row>
    <row r="1584" spans="1:21" ht="15.75" thickBot="1" x14ac:dyDescent="0.3">
      <c r="A1584" s="121" t="str">
        <f>IF($R1584="x2","",IF($R1584="x1",IF(OR($K1584=Basisblatt!$A$84,$P1584="ja"),"ja","nein"),"N/A"))</f>
        <v/>
      </c>
      <c r="B1584" s="40"/>
      <c r="C1584" s="84"/>
      <c r="D1584" s="85"/>
      <c r="E1584" s="85"/>
      <c r="F1584" s="85"/>
      <c r="G1584" s="85"/>
      <c r="H1584" s="85"/>
      <c r="I1584" s="92"/>
      <c r="J1584" s="40"/>
      <c r="K1584" s="49" t="s">
        <v>86</v>
      </c>
      <c r="L1584" s="81"/>
      <c r="M1584" s="81"/>
      <c r="N1584" s="83"/>
      <c r="O1584" s="40"/>
      <c r="P1584" s="106" t="str">
        <f>IF(AND($R1584="x1",$K1584=Basisblatt!$A$85),IF(OR($L1584=Basisblatt!$A$38,AND('Modernisierung 3.2.4'!$M1584&lt;&gt;"",'Modernisierung 3.2.4'!$M1584&lt;='Modernisierung 3.2.4'!$U1584),'Modernisierung 3.2.4'!$N1584=Basisblatt!$A1612)=TRUE,"ja","nein"),"")</f>
        <v/>
      </c>
      <c r="Q1584" s="157"/>
      <c r="R1584" s="102" t="str">
        <f t="shared" si="24"/>
        <v>x2</v>
      </c>
      <c r="S1584" s="53"/>
      <c r="T1584" s="40"/>
      <c r="U1584" s="139" t="str">
        <f>IF(AND($R1584="x1",$K1584=Basisblatt!$A$85),VLOOKUP('EMob_Segmente 3.2.5_3.2.6'!$F1584,Basisblatt!$A$2:$B$5,2,FALSE),"")</f>
        <v/>
      </c>
    </row>
    <row r="1585" spans="1:21" ht="15.75" thickBot="1" x14ac:dyDescent="0.3">
      <c r="A1585" s="121" t="str">
        <f>IF($R1585="x2","",IF($R1585="x1",IF(OR($K1585=Basisblatt!$A$84,$P1585="ja"),"ja","nein"),"N/A"))</f>
        <v/>
      </c>
      <c r="B1585" s="40"/>
      <c r="C1585" s="84"/>
      <c r="D1585" s="85"/>
      <c r="E1585" s="85"/>
      <c r="F1585" s="85"/>
      <c r="G1585" s="85"/>
      <c r="H1585" s="85"/>
      <c r="I1585" s="92"/>
      <c r="J1585" s="40"/>
      <c r="K1585" s="49" t="s">
        <v>86</v>
      </c>
      <c r="L1585" s="81"/>
      <c r="M1585" s="81"/>
      <c r="N1585" s="83"/>
      <c r="O1585" s="40"/>
      <c r="P1585" s="106" t="str">
        <f>IF(AND($R1585="x1",$K1585=Basisblatt!$A$85),IF(OR($L1585=Basisblatt!$A$38,AND('Modernisierung 3.2.4'!$M1585&lt;&gt;"",'Modernisierung 3.2.4'!$M1585&lt;='Modernisierung 3.2.4'!$U1585),'Modernisierung 3.2.4'!$N1585=Basisblatt!$A1613)=TRUE,"ja","nein"),"")</f>
        <v/>
      </c>
      <c r="Q1585" s="157"/>
      <c r="R1585" s="102" t="str">
        <f t="shared" si="24"/>
        <v>x2</v>
      </c>
      <c r="S1585" s="53"/>
      <c r="T1585" s="40"/>
      <c r="U1585" s="139" t="str">
        <f>IF(AND($R1585="x1",$K1585=Basisblatt!$A$85),VLOOKUP('EMob_Segmente 3.2.5_3.2.6'!$F1585,Basisblatt!$A$2:$B$5,2,FALSE),"")</f>
        <v/>
      </c>
    </row>
    <row r="1586" spans="1:21" ht="15.75" thickBot="1" x14ac:dyDescent="0.3">
      <c r="A1586" s="121" t="str">
        <f>IF($R1586="x2","",IF($R1586="x1",IF(OR($K1586=Basisblatt!$A$84,$P1586="ja"),"ja","nein"),"N/A"))</f>
        <v/>
      </c>
      <c r="B1586" s="40"/>
      <c r="C1586" s="84"/>
      <c r="D1586" s="85"/>
      <c r="E1586" s="85"/>
      <c r="F1586" s="85"/>
      <c r="G1586" s="85"/>
      <c r="H1586" s="85"/>
      <c r="I1586" s="92"/>
      <c r="J1586" s="40"/>
      <c r="K1586" s="49" t="s">
        <v>86</v>
      </c>
      <c r="L1586" s="81"/>
      <c r="M1586" s="81"/>
      <c r="N1586" s="83"/>
      <c r="O1586" s="40"/>
      <c r="P1586" s="106" t="str">
        <f>IF(AND($R1586="x1",$K1586=Basisblatt!$A$85),IF(OR($L1586=Basisblatt!$A$38,AND('Modernisierung 3.2.4'!$M1586&lt;&gt;"",'Modernisierung 3.2.4'!$M1586&lt;='Modernisierung 3.2.4'!$U1586),'Modernisierung 3.2.4'!$N1586=Basisblatt!$A1614)=TRUE,"ja","nein"),"")</f>
        <v/>
      </c>
      <c r="Q1586" s="157"/>
      <c r="R1586" s="102" t="str">
        <f t="shared" si="24"/>
        <v>x2</v>
      </c>
      <c r="S1586" s="53"/>
      <c r="T1586" s="40"/>
      <c r="U1586" s="139" t="str">
        <f>IF(AND($R1586="x1",$K1586=Basisblatt!$A$85),VLOOKUP('EMob_Segmente 3.2.5_3.2.6'!$F1586,Basisblatt!$A$2:$B$5,2,FALSE),"")</f>
        <v/>
      </c>
    </row>
    <row r="1587" spans="1:21" ht="15.75" thickBot="1" x14ac:dyDescent="0.3">
      <c r="A1587" s="121" t="str">
        <f>IF($R1587="x2","",IF($R1587="x1",IF(OR($K1587=Basisblatt!$A$84,$P1587="ja"),"ja","nein"),"N/A"))</f>
        <v/>
      </c>
      <c r="B1587" s="40"/>
      <c r="C1587" s="84"/>
      <c r="D1587" s="85"/>
      <c r="E1587" s="85"/>
      <c r="F1587" s="85"/>
      <c r="G1587" s="85"/>
      <c r="H1587" s="85"/>
      <c r="I1587" s="92"/>
      <c r="J1587" s="40"/>
      <c r="K1587" s="49" t="s">
        <v>86</v>
      </c>
      <c r="L1587" s="81"/>
      <c r="M1587" s="81"/>
      <c r="N1587" s="83"/>
      <c r="O1587" s="40"/>
      <c r="P1587" s="106" t="str">
        <f>IF(AND($R1587="x1",$K1587=Basisblatt!$A$85),IF(OR($L1587=Basisblatt!$A$38,AND('Modernisierung 3.2.4'!$M1587&lt;&gt;"",'Modernisierung 3.2.4'!$M1587&lt;='Modernisierung 3.2.4'!$U1587),'Modernisierung 3.2.4'!$N1587=Basisblatt!$A1615)=TRUE,"ja","nein"),"")</f>
        <v/>
      </c>
      <c r="Q1587" s="157"/>
      <c r="R1587" s="102" t="str">
        <f t="shared" si="24"/>
        <v>x2</v>
      </c>
      <c r="S1587" s="53"/>
      <c r="T1587" s="40"/>
      <c r="U1587" s="139" t="str">
        <f>IF(AND($R1587="x1",$K1587=Basisblatt!$A$85),VLOOKUP('EMob_Segmente 3.2.5_3.2.6'!$F1587,Basisblatt!$A$2:$B$5,2,FALSE),"")</f>
        <v/>
      </c>
    </row>
    <row r="1588" spans="1:21" ht="15.75" thickBot="1" x14ac:dyDescent="0.3">
      <c r="A1588" s="121" t="str">
        <f>IF($R1588="x2","",IF($R1588="x1",IF(OR($K1588=Basisblatt!$A$84,$P1588="ja"),"ja","nein"),"N/A"))</f>
        <v/>
      </c>
      <c r="B1588" s="40"/>
      <c r="C1588" s="84"/>
      <c r="D1588" s="85"/>
      <c r="E1588" s="85"/>
      <c r="F1588" s="85"/>
      <c r="G1588" s="85"/>
      <c r="H1588" s="85"/>
      <c r="I1588" s="92"/>
      <c r="J1588" s="40"/>
      <c r="K1588" s="49" t="s">
        <v>86</v>
      </c>
      <c r="L1588" s="81"/>
      <c r="M1588" s="81"/>
      <c r="N1588" s="83"/>
      <c r="O1588" s="40"/>
      <c r="P1588" s="106" t="str">
        <f>IF(AND($R1588="x1",$K1588=Basisblatt!$A$85),IF(OR($L1588=Basisblatt!$A$38,AND('Modernisierung 3.2.4'!$M1588&lt;&gt;"",'Modernisierung 3.2.4'!$M1588&lt;='Modernisierung 3.2.4'!$U1588),'Modernisierung 3.2.4'!$N1588=Basisblatt!$A1616)=TRUE,"ja","nein"),"")</f>
        <v/>
      </c>
      <c r="Q1588" s="157"/>
      <c r="R1588" s="102" t="str">
        <f t="shared" si="24"/>
        <v>x2</v>
      </c>
      <c r="S1588" s="53"/>
      <c r="T1588" s="40"/>
      <c r="U1588" s="139" t="str">
        <f>IF(AND($R1588="x1",$K1588=Basisblatt!$A$85),VLOOKUP('EMob_Segmente 3.2.5_3.2.6'!$F1588,Basisblatt!$A$2:$B$5,2,FALSE),"")</f>
        <v/>
      </c>
    </row>
    <row r="1589" spans="1:21" ht="15.75" thickBot="1" x14ac:dyDescent="0.3">
      <c r="A1589" s="121" t="str">
        <f>IF($R1589="x2","",IF($R1589="x1",IF(OR($K1589=Basisblatt!$A$84,$P1589="ja"),"ja","nein"),"N/A"))</f>
        <v/>
      </c>
      <c r="B1589" s="40"/>
      <c r="C1589" s="84"/>
      <c r="D1589" s="85"/>
      <c r="E1589" s="85"/>
      <c r="F1589" s="85"/>
      <c r="G1589" s="85"/>
      <c r="H1589" s="85"/>
      <c r="I1589" s="92"/>
      <c r="J1589" s="40"/>
      <c r="K1589" s="49" t="s">
        <v>86</v>
      </c>
      <c r="L1589" s="81"/>
      <c r="M1589" s="81"/>
      <c r="N1589" s="83"/>
      <c r="O1589" s="40"/>
      <c r="P1589" s="106" t="str">
        <f>IF(AND($R1589="x1",$K1589=Basisblatt!$A$85),IF(OR($L1589=Basisblatt!$A$38,AND('Modernisierung 3.2.4'!$M1589&lt;&gt;"",'Modernisierung 3.2.4'!$M1589&lt;='Modernisierung 3.2.4'!$U1589),'Modernisierung 3.2.4'!$N1589=Basisblatt!$A1617)=TRUE,"ja","nein"),"")</f>
        <v/>
      </c>
      <c r="Q1589" s="157"/>
      <c r="R1589" s="102" t="str">
        <f t="shared" si="24"/>
        <v>x2</v>
      </c>
      <c r="S1589" s="53"/>
      <c r="T1589" s="40"/>
      <c r="U1589" s="139" t="str">
        <f>IF(AND($R1589="x1",$K1589=Basisblatt!$A$85),VLOOKUP('EMob_Segmente 3.2.5_3.2.6'!$F1589,Basisblatt!$A$2:$B$5,2,FALSE),"")</f>
        <v/>
      </c>
    </row>
    <row r="1590" spans="1:21" ht="15.75" thickBot="1" x14ac:dyDescent="0.3">
      <c r="A1590" s="121" t="str">
        <f>IF($R1590="x2","",IF($R1590="x1",IF(OR($K1590=Basisblatt!$A$84,$P1590="ja"),"ja","nein"),"N/A"))</f>
        <v/>
      </c>
      <c r="B1590" s="40"/>
      <c r="C1590" s="84"/>
      <c r="D1590" s="85"/>
      <c r="E1590" s="85"/>
      <c r="F1590" s="85"/>
      <c r="G1590" s="85"/>
      <c r="H1590" s="85"/>
      <c r="I1590" s="92"/>
      <c r="J1590" s="40"/>
      <c r="K1590" s="49" t="s">
        <v>86</v>
      </c>
      <c r="L1590" s="81"/>
      <c r="M1590" s="81"/>
      <c r="N1590" s="83"/>
      <c r="O1590" s="40"/>
      <c r="P1590" s="106" t="str">
        <f>IF(AND($R1590="x1",$K1590=Basisblatt!$A$85),IF(OR($L1590=Basisblatt!$A$38,AND('Modernisierung 3.2.4'!$M1590&lt;&gt;"",'Modernisierung 3.2.4'!$M1590&lt;='Modernisierung 3.2.4'!$U1590),'Modernisierung 3.2.4'!$N1590=Basisblatt!$A1618)=TRUE,"ja","nein"),"")</f>
        <v/>
      </c>
      <c r="Q1590" s="157"/>
      <c r="R1590" s="102" t="str">
        <f t="shared" si="24"/>
        <v>x2</v>
      </c>
      <c r="S1590" s="53"/>
      <c r="T1590" s="40"/>
      <c r="U1590" s="139" t="str">
        <f>IF(AND($R1590="x1",$K1590=Basisblatt!$A$85),VLOOKUP('EMob_Segmente 3.2.5_3.2.6'!$F1590,Basisblatt!$A$2:$B$5,2,FALSE),"")</f>
        <v/>
      </c>
    </row>
    <row r="1591" spans="1:21" ht="15.75" thickBot="1" x14ac:dyDescent="0.3">
      <c r="A1591" s="121" t="str">
        <f>IF($R1591="x2","",IF($R1591="x1",IF(OR($K1591=Basisblatt!$A$84,$P1591="ja"),"ja","nein"),"N/A"))</f>
        <v/>
      </c>
      <c r="B1591" s="40"/>
      <c r="C1591" s="84"/>
      <c r="D1591" s="85"/>
      <c r="E1591" s="85"/>
      <c r="F1591" s="85"/>
      <c r="G1591" s="85"/>
      <c r="H1591" s="85"/>
      <c r="I1591" s="92"/>
      <c r="J1591" s="40"/>
      <c r="K1591" s="49" t="s">
        <v>86</v>
      </c>
      <c r="L1591" s="81"/>
      <c r="M1591" s="81"/>
      <c r="N1591" s="83"/>
      <c r="O1591" s="40"/>
      <c r="P1591" s="106" t="str">
        <f>IF(AND($R1591="x1",$K1591=Basisblatt!$A$85),IF(OR($L1591=Basisblatt!$A$38,AND('Modernisierung 3.2.4'!$M1591&lt;&gt;"",'Modernisierung 3.2.4'!$M1591&lt;='Modernisierung 3.2.4'!$U1591),'Modernisierung 3.2.4'!$N1591=Basisblatt!$A1619)=TRUE,"ja","nein"),"")</f>
        <v/>
      </c>
      <c r="Q1591" s="157"/>
      <c r="R1591" s="102" t="str">
        <f t="shared" si="24"/>
        <v>x2</v>
      </c>
      <c r="S1591" s="53"/>
      <c r="T1591" s="40"/>
      <c r="U1591" s="139" t="str">
        <f>IF(AND($R1591="x1",$K1591=Basisblatt!$A$85),VLOOKUP('EMob_Segmente 3.2.5_3.2.6'!$F1591,Basisblatt!$A$2:$B$5,2,FALSE),"")</f>
        <v/>
      </c>
    </row>
    <row r="1592" spans="1:21" ht="15.75" thickBot="1" x14ac:dyDescent="0.3">
      <c r="A1592" s="121" t="str">
        <f>IF($R1592="x2","",IF($R1592="x1",IF(OR($K1592=Basisblatt!$A$84,$P1592="ja"),"ja","nein"),"N/A"))</f>
        <v/>
      </c>
      <c r="B1592" s="40"/>
      <c r="C1592" s="84"/>
      <c r="D1592" s="85"/>
      <c r="E1592" s="85"/>
      <c r="F1592" s="85"/>
      <c r="G1592" s="85"/>
      <c r="H1592" s="85"/>
      <c r="I1592" s="92"/>
      <c r="J1592" s="40"/>
      <c r="K1592" s="49" t="s">
        <v>86</v>
      </c>
      <c r="L1592" s="81"/>
      <c r="M1592" s="81"/>
      <c r="N1592" s="83"/>
      <c r="O1592" s="40"/>
      <c r="P1592" s="106" t="str">
        <f>IF(AND($R1592="x1",$K1592=Basisblatt!$A$85),IF(OR($L1592=Basisblatt!$A$38,AND('Modernisierung 3.2.4'!$M1592&lt;&gt;"",'Modernisierung 3.2.4'!$M1592&lt;='Modernisierung 3.2.4'!$U1592),'Modernisierung 3.2.4'!$N1592=Basisblatt!$A1620)=TRUE,"ja","nein"),"")</f>
        <v/>
      </c>
      <c r="Q1592" s="157"/>
      <c r="R1592" s="102" t="str">
        <f t="shared" si="24"/>
        <v>x2</v>
      </c>
      <c r="S1592" s="53"/>
      <c r="T1592" s="40"/>
      <c r="U1592" s="139" t="str">
        <f>IF(AND($R1592="x1",$K1592=Basisblatt!$A$85),VLOOKUP('EMob_Segmente 3.2.5_3.2.6'!$F1592,Basisblatt!$A$2:$B$5,2,FALSE),"")</f>
        <v/>
      </c>
    </row>
    <row r="1593" spans="1:21" ht="15.75" thickBot="1" x14ac:dyDescent="0.3">
      <c r="A1593" s="121" t="str">
        <f>IF($R1593="x2","",IF($R1593="x1",IF(OR($K1593=Basisblatt!$A$84,$P1593="ja"),"ja","nein"),"N/A"))</f>
        <v/>
      </c>
      <c r="B1593" s="40"/>
      <c r="C1593" s="84"/>
      <c r="D1593" s="85"/>
      <c r="E1593" s="85"/>
      <c r="F1593" s="85"/>
      <c r="G1593" s="85"/>
      <c r="H1593" s="85"/>
      <c r="I1593" s="92"/>
      <c r="J1593" s="40"/>
      <c r="K1593" s="49" t="s">
        <v>86</v>
      </c>
      <c r="L1593" s="81"/>
      <c r="M1593" s="81"/>
      <c r="N1593" s="83"/>
      <c r="O1593" s="40"/>
      <c r="P1593" s="106" t="str">
        <f>IF(AND($R1593="x1",$K1593=Basisblatt!$A$85),IF(OR($L1593=Basisblatt!$A$38,AND('Modernisierung 3.2.4'!$M1593&lt;&gt;"",'Modernisierung 3.2.4'!$M1593&lt;='Modernisierung 3.2.4'!$U1593),'Modernisierung 3.2.4'!$N1593=Basisblatt!$A1621)=TRUE,"ja","nein"),"")</f>
        <v/>
      </c>
      <c r="Q1593" s="157"/>
      <c r="R1593" s="102" t="str">
        <f t="shared" si="24"/>
        <v>x2</v>
      </c>
      <c r="S1593" s="53"/>
      <c r="T1593" s="40"/>
      <c r="U1593" s="139" t="str">
        <f>IF(AND($R1593="x1",$K1593=Basisblatt!$A$85),VLOOKUP('EMob_Segmente 3.2.5_3.2.6'!$F1593,Basisblatt!$A$2:$B$5,2,FALSE),"")</f>
        <v/>
      </c>
    </row>
    <row r="1594" spans="1:21" ht="15.75" thickBot="1" x14ac:dyDescent="0.3">
      <c r="A1594" s="121" t="str">
        <f>IF($R1594="x2","",IF($R1594="x1",IF(OR($K1594=Basisblatt!$A$84,$P1594="ja"),"ja","nein"),"N/A"))</f>
        <v/>
      </c>
      <c r="B1594" s="40"/>
      <c r="C1594" s="84"/>
      <c r="D1594" s="85"/>
      <c r="E1594" s="85"/>
      <c r="F1594" s="85"/>
      <c r="G1594" s="85"/>
      <c r="H1594" s="85"/>
      <c r="I1594" s="92"/>
      <c r="J1594" s="40"/>
      <c r="K1594" s="49" t="s">
        <v>86</v>
      </c>
      <c r="L1594" s="81"/>
      <c r="M1594" s="81"/>
      <c r="N1594" s="83"/>
      <c r="O1594" s="40"/>
      <c r="P1594" s="106" t="str">
        <f>IF(AND($R1594="x1",$K1594=Basisblatt!$A$85),IF(OR($L1594=Basisblatt!$A$38,AND('Modernisierung 3.2.4'!$M1594&lt;&gt;"",'Modernisierung 3.2.4'!$M1594&lt;='Modernisierung 3.2.4'!$U1594),'Modernisierung 3.2.4'!$N1594=Basisblatt!$A1622)=TRUE,"ja","nein"),"")</f>
        <v/>
      </c>
      <c r="Q1594" s="157"/>
      <c r="R1594" s="102" t="str">
        <f t="shared" si="24"/>
        <v>x2</v>
      </c>
      <c r="S1594" s="53"/>
      <c r="T1594" s="40"/>
      <c r="U1594" s="139" t="str">
        <f>IF(AND($R1594="x1",$K1594=Basisblatt!$A$85),VLOOKUP('EMob_Segmente 3.2.5_3.2.6'!$F1594,Basisblatt!$A$2:$B$5,2,FALSE),"")</f>
        <v/>
      </c>
    </row>
    <row r="1595" spans="1:21" ht="15.75" thickBot="1" x14ac:dyDescent="0.3">
      <c r="A1595" s="121" t="str">
        <f>IF($R1595="x2","",IF($R1595="x1",IF(OR($K1595=Basisblatt!$A$84,$P1595="ja"),"ja","nein"),"N/A"))</f>
        <v/>
      </c>
      <c r="B1595" s="40"/>
      <c r="C1595" s="84"/>
      <c r="D1595" s="85"/>
      <c r="E1595" s="85"/>
      <c r="F1595" s="85"/>
      <c r="G1595" s="85"/>
      <c r="H1595" s="85"/>
      <c r="I1595" s="92"/>
      <c r="J1595" s="40"/>
      <c r="K1595" s="49" t="s">
        <v>86</v>
      </c>
      <c r="L1595" s="81"/>
      <c r="M1595" s="81"/>
      <c r="N1595" s="83"/>
      <c r="O1595" s="40"/>
      <c r="P1595" s="106" t="str">
        <f>IF(AND($R1595="x1",$K1595=Basisblatt!$A$85),IF(OR($L1595=Basisblatt!$A$38,AND('Modernisierung 3.2.4'!$M1595&lt;&gt;"",'Modernisierung 3.2.4'!$M1595&lt;='Modernisierung 3.2.4'!$U1595),'Modernisierung 3.2.4'!$N1595=Basisblatt!$A1623)=TRUE,"ja","nein"),"")</f>
        <v/>
      </c>
      <c r="Q1595" s="157"/>
      <c r="R1595" s="102" t="str">
        <f t="shared" si="24"/>
        <v>x2</v>
      </c>
      <c r="S1595" s="53"/>
      <c r="T1595" s="40"/>
      <c r="U1595" s="139" t="str">
        <f>IF(AND($R1595="x1",$K1595=Basisblatt!$A$85),VLOOKUP('EMob_Segmente 3.2.5_3.2.6'!$F1595,Basisblatt!$A$2:$B$5,2,FALSE),"")</f>
        <v/>
      </c>
    </row>
    <row r="1596" spans="1:21" ht="15.75" thickBot="1" x14ac:dyDescent="0.3">
      <c r="A1596" s="121" t="str">
        <f>IF($R1596="x2","",IF($R1596="x1",IF(OR($K1596=Basisblatt!$A$84,$P1596="ja"),"ja","nein"),"N/A"))</f>
        <v/>
      </c>
      <c r="B1596" s="40"/>
      <c r="C1596" s="84"/>
      <c r="D1596" s="85"/>
      <c r="E1596" s="85"/>
      <c r="F1596" s="85"/>
      <c r="G1596" s="85"/>
      <c r="H1596" s="85"/>
      <c r="I1596" s="92"/>
      <c r="J1596" s="40"/>
      <c r="K1596" s="49" t="s">
        <v>86</v>
      </c>
      <c r="L1596" s="81"/>
      <c r="M1596" s="81"/>
      <c r="N1596" s="83"/>
      <c r="O1596" s="40"/>
      <c r="P1596" s="106" t="str">
        <f>IF(AND($R1596="x1",$K1596=Basisblatt!$A$85),IF(OR($L1596=Basisblatt!$A$38,AND('Modernisierung 3.2.4'!$M1596&lt;&gt;"",'Modernisierung 3.2.4'!$M1596&lt;='Modernisierung 3.2.4'!$U1596),'Modernisierung 3.2.4'!$N1596=Basisblatt!$A1624)=TRUE,"ja","nein"),"")</f>
        <v/>
      </c>
      <c r="Q1596" s="157"/>
      <c r="R1596" s="102" t="str">
        <f t="shared" si="24"/>
        <v>x2</v>
      </c>
      <c r="S1596" s="53"/>
      <c r="T1596" s="40"/>
      <c r="U1596" s="139" t="str">
        <f>IF(AND($R1596="x1",$K1596=Basisblatt!$A$85),VLOOKUP('EMob_Segmente 3.2.5_3.2.6'!$F1596,Basisblatt!$A$2:$B$5,2,FALSE),"")</f>
        <v/>
      </c>
    </row>
    <row r="1597" spans="1:21" ht="15.75" thickBot="1" x14ac:dyDescent="0.3">
      <c r="A1597" s="121" t="str">
        <f>IF($R1597="x2","",IF($R1597="x1",IF(OR($K1597=Basisblatt!$A$84,$P1597="ja"),"ja","nein"),"N/A"))</f>
        <v/>
      </c>
      <c r="B1597" s="40"/>
      <c r="C1597" s="84"/>
      <c r="D1597" s="85"/>
      <c r="E1597" s="85"/>
      <c r="F1597" s="85"/>
      <c r="G1597" s="85"/>
      <c r="H1597" s="85"/>
      <c r="I1597" s="92"/>
      <c r="J1597" s="40"/>
      <c r="K1597" s="49" t="s">
        <v>86</v>
      </c>
      <c r="L1597" s="81"/>
      <c r="M1597" s="81"/>
      <c r="N1597" s="83"/>
      <c r="O1597" s="40"/>
      <c r="P1597" s="106" t="str">
        <f>IF(AND($R1597="x1",$K1597=Basisblatt!$A$85),IF(OR($L1597=Basisblatt!$A$38,AND('Modernisierung 3.2.4'!$M1597&lt;&gt;"",'Modernisierung 3.2.4'!$M1597&lt;='Modernisierung 3.2.4'!$U1597),'Modernisierung 3.2.4'!$N1597=Basisblatt!$A1625)=TRUE,"ja","nein"),"")</f>
        <v/>
      </c>
      <c r="Q1597" s="157"/>
      <c r="R1597" s="102" t="str">
        <f t="shared" si="24"/>
        <v>x2</v>
      </c>
      <c r="S1597" s="53"/>
      <c r="T1597" s="40"/>
      <c r="U1597" s="139" t="str">
        <f>IF(AND($R1597="x1",$K1597=Basisblatt!$A$85),VLOOKUP('EMob_Segmente 3.2.5_3.2.6'!$F1597,Basisblatt!$A$2:$B$5,2,FALSE),"")</f>
        <v/>
      </c>
    </row>
    <row r="1598" spans="1:21" ht="15.75" thickBot="1" x14ac:dyDescent="0.3">
      <c r="A1598" s="121" t="str">
        <f>IF($R1598="x2","",IF($R1598="x1",IF(OR($K1598=Basisblatt!$A$84,$P1598="ja"),"ja","nein"),"N/A"))</f>
        <v/>
      </c>
      <c r="B1598" s="40"/>
      <c r="C1598" s="84"/>
      <c r="D1598" s="85"/>
      <c r="E1598" s="85"/>
      <c r="F1598" s="85"/>
      <c r="G1598" s="85"/>
      <c r="H1598" s="85"/>
      <c r="I1598" s="92"/>
      <c r="J1598" s="40"/>
      <c r="K1598" s="49" t="s">
        <v>86</v>
      </c>
      <c r="L1598" s="81"/>
      <c r="M1598" s="81"/>
      <c r="N1598" s="83"/>
      <c r="O1598" s="40"/>
      <c r="P1598" s="106" t="str">
        <f>IF(AND($R1598="x1",$K1598=Basisblatt!$A$85),IF(OR($L1598=Basisblatt!$A$38,AND('Modernisierung 3.2.4'!$M1598&lt;&gt;"",'Modernisierung 3.2.4'!$M1598&lt;='Modernisierung 3.2.4'!$U1598),'Modernisierung 3.2.4'!$N1598=Basisblatt!$A1626)=TRUE,"ja","nein"),"")</f>
        <v/>
      </c>
      <c r="Q1598" s="157"/>
      <c r="R1598" s="102" t="str">
        <f t="shared" si="24"/>
        <v>x2</v>
      </c>
      <c r="S1598" s="53"/>
      <c r="T1598" s="40"/>
      <c r="U1598" s="139" t="str">
        <f>IF(AND($R1598="x1",$K1598=Basisblatt!$A$85),VLOOKUP('EMob_Segmente 3.2.5_3.2.6'!$F1598,Basisblatt!$A$2:$B$5,2,FALSE),"")</f>
        <v/>
      </c>
    </row>
    <row r="1599" spans="1:21" ht="15.75" thickBot="1" x14ac:dyDescent="0.3">
      <c r="A1599" s="121" t="str">
        <f>IF($R1599="x2","",IF($R1599="x1",IF(OR($K1599=Basisblatt!$A$84,$P1599="ja"),"ja","nein"),"N/A"))</f>
        <v/>
      </c>
      <c r="B1599" s="40"/>
      <c r="C1599" s="84"/>
      <c r="D1599" s="85"/>
      <c r="E1599" s="85"/>
      <c r="F1599" s="85"/>
      <c r="G1599" s="85"/>
      <c r="H1599" s="85"/>
      <c r="I1599" s="92"/>
      <c r="J1599" s="40"/>
      <c r="K1599" s="49" t="s">
        <v>86</v>
      </c>
      <c r="L1599" s="81"/>
      <c r="M1599" s="81"/>
      <c r="N1599" s="83"/>
      <c r="O1599" s="40"/>
      <c r="P1599" s="106" t="str">
        <f>IF(AND($R1599="x1",$K1599=Basisblatt!$A$85),IF(OR($L1599=Basisblatt!$A$38,AND('Modernisierung 3.2.4'!$M1599&lt;&gt;"",'Modernisierung 3.2.4'!$M1599&lt;='Modernisierung 3.2.4'!$U1599),'Modernisierung 3.2.4'!$N1599=Basisblatt!$A1627)=TRUE,"ja","nein"),"")</f>
        <v/>
      </c>
      <c r="Q1599" s="157"/>
      <c r="R1599" s="102" t="str">
        <f t="shared" si="24"/>
        <v>x2</v>
      </c>
      <c r="S1599" s="53"/>
      <c r="T1599" s="40"/>
      <c r="U1599" s="139" t="str">
        <f>IF(AND($R1599="x1",$K1599=Basisblatt!$A$85),VLOOKUP('EMob_Segmente 3.2.5_3.2.6'!$F1599,Basisblatt!$A$2:$B$5,2,FALSE),"")</f>
        <v/>
      </c>
    </row>
    <row r="1600" spans="1:21" ht="15.75" thickBot="1" x14ac:dyDescent="0.3">
      <c r="A1600" s="121" t="str">
        <f>IF($R1600="x2","",IF($R1600="x1",IF(OR($K1600=Basisblatt!$A$84,$P1600="ja"),"ja","nein"),"N/A"))</f>
        <v/>
      </c>
      <c r="B1600" s="40"/>
      <c r="C1600" s="84"/>
      <c r="D1600" s="85"/>
      <c r="E1600" s="85"/>
      <c r="F1600" s="85"/>
      <c r="G1600" s="85"/>
      <c r="H1600" s="85"/>
      <c r="I1600" s="92"/>
      <c r="J1600" s="40"/>
      <c r="K1600" s="49" t="s">
        <v>86</v>
      </c>
      <c r="L1600" s="81"/>
      <c r="M1600" s="81"/>
      <c r="N1600" s="83"/>
      <c r="O1600" s="40"/>
      <c r="P1600" s="106" t="str">
        <f>IF(AND($R1600="x1",$K1600=Basisblatt!$A$85),IF(OR($L1600=Basisblatt!$A$38,AND('Modernisierung 3.2.4'!$M1600&lt;&gt;"",'Modernisierung 3.2.4'!$M1600&lt;='Modernisierung 3.2.4'!$U1600),'Modernisierung 3.2.4'!$N1600=Basisblatt!$A1628)=TRUE,"ja","nein"),"")</f>
        <v/>
      </c>
      <c r="Q1600" s="157"/>
      <c r="R1600" s="102" t="str">
        <f t="shared" si="24"/>
        <v>x2</v>
      </c>
      <c r="S1600" s="53"/>
      <c r="T1600" s="40"/>
      <c r="U1600" s="139" t="str">
        <f>IF(AND($R1600="x1",$K1600=Basisblatt!$A$85),VLOOKUP('EMob_Segmente 3.2.5_3.2.6'!$F1600,Basisblatt!$A$2:$B$5,2,FALSE),"")</f>
        <v/>
      </c>
    </row>
    <row r="1601" spans="1:21" ht="15.75" thickBot="1" x14ac:dyDescent="0.3">
      <c r="A1601" s="121" t="str">
        <f>IF($R1601="x2","",IF($R1601="x1",IF(OR($K1601=Basisblatt!$A$84,$P1601="ja"),"ja","nein"),"N/A"))</f>
        <v/>
      </c>
      <c r="B1601" s="40"/>
      <c r="C1601" s="84"/>
      <c r="D1601" s="85"/>
      <c r="E1601" s="85"/>
      <c r="F1601" s="85"/>
      <c r="G1601" s="85"/>
      <c r="H1601" s="85"/>
      <c r="I1601" s="92"/>
      <c r="J1601" s="40"/>
      <c r="K1601" s="49" t="s">
        <v>86</v>
      </c>
      <c r="L1601" s="81"/>
      <c r="M1601" s="81"/>
      <c r="N1601" s="83"/>
      <c r="O1601" s="40"/>
      <c r="P1601" s="106" t="str">
        <f>IF(AND($R1601="x1",$K1601=Basisblatt!$A$85),IF(OR($L1601=Basisblatt!$A$38,AND('Modernisierung 3.2.4'!$M1601&lt;&gt;"",'Modernisierung 3.2.4'!$M1601&lt;='Modernisierung 3.2.4'!$U1601),'Modernisierung 3.2.4'!$N1601=Basisblatt!$A1629)=TRUE,"ja","nein"),"")</f>
        <v/>
      </c>
      <c r="Q1601" s="157"/>
      <c r="R1601" s="102" t="str">
        <f t="shared" si="24"/>
        <v>x2</v>
      </c>
      <c r="S1601" s="53"/>
      <c r="T1601" s="40"/>
      <c r="U1601" s="139" t="str">
        <f>IF(AND($R1601="x1",$K1601=Basisblatt!$A$85),VLOOKUP('EMob_Segmente 3.2.5_3.2.6'!$F1601,Basisblatt!$A$2:$B$5,2,FALSE),"")</f>
        <v/>
      </c>
    </row>
    <row r="1602" spans="1:21" ht="15.75" thickBot="1" x14ac:dyDescent="0.3">
      <c r="A1602" s="121" t="str">
        <f>IF($R1602="x2","",IF($R1602="x1",IF(OR($K1602=Basisblatt!$A$84,$P1602="ja"),"ja","nein"),"N/A"))</f>
        <v/>
      </c>
      <c r="B1602" s="40"/>
      <c r="C1602" s="84"/>
      <c r="D1602" s="85"/>
      <c r="E1602" s="85"/>
      <c r="F1602" s="85"/>
      <c r="G1602" s="85"/>
      <c r="H1602" s="85"/>
      <c r="I1602" s="92"/>
      <c r="J1602" s="40"/>
      <c r="K1602" s="49" t="s">
        <v>86</v>
      </c>
      <c r="L1602" s="81"/>
      <c r="M1602" s="81"/>
      <c r="N1602" s="83"/>
      <c r="O1602" s="40"/>
      <c r="P1602" s="106" t="str">
        <f>IF(AND($R1602="x1",$K1602=Basisblatt!$A$85),IF(OR($L1602=Basisblatt!$A$38,AND('Modernisierung 3.2.4'!$M1602&lt;&gt;"",'Modernisierung 3.2.4'!$M1602&lt;='Modernisierung 3.2.4'!$U1602),'Modernisierung 3.2.4'!$N1602=Basisblatt!$A1630)=TRUE,"ja","nein"),"")</f>
        <v/>
      </c>
      <c r="Q1602" s="157"/>
      <c r="R1602" s="102" t="str">
        <f t="shared" si="24"/>
        <v>x2</v>
      </c>
      <c r="S1602" s="53"/>
      <c r="T1602" s="40"/>
      <c r="U1602" s="139" t="str">
        <f>IF(AND($R1602="x1",$K1602=Basisblatt!$A$85),VLOOKUP('EMob_Segmente 3.2.5_3.2.6'!$F1602,Basisblatt!$A$2:$B$5,2,FALSE),"")</f>
        <v/>
      </c>
    </row>
    <row r="1603" spans="1:21" ht="15.75" thickBot="1" x14ac:dyDescent="0.3">
      <c r="A1603" s="121" t="str">
        <f>IF($R1603="x2","",IF($R1603="x1",IF(OR($K1603=Basisblatt!$A$84,$P1603="ja"),"ja","nein"),"N/A"))</f>
        <v/>
      </c>
      <c r="B1603" s="40"/>
      <c r="C1603" s="84"/>
      <c r="D1603" s="85"/>
      <c r="E1603" s="85"/>
      <c r="F1603" s="85"/>
      <c r="G1603" s="85"/>
      <c r="H1603" s="85"/>
      <c r="I1603" s="92"/>
      <c r="J1603" s="40"/>
      <c r="K1603" s="49" t="s">
        <v>86</v>
      </c>
      <c r="L1603" s="81"/>
      <c r="M1603" s="81"/>
      <c r="N1603" s="83"/>
      <c r="O1603" s="40"/>
      <c r="P1603" s="106" t="str">
        <f>IF(AND($R1603="x1",$K1603=Basisblatt!$A$85),IF(OR($L1603=Basisblatt!$A$38,AND('Modernisierung 3.2.4'!$M1603&lt;&gt;"",'Modernisierung 3.2.4'!$M1603&lt;='Modernisierung 3.2.4'!$U1603),'Modernisierung 3.2.4'!$N1603=Basisblatt!$A1631)=TRUE,"ja","nein"),"")</f>
        <v/>
      </c>
      <c r="Q1603" s="157"/>
      <c r="R1603" s="102" t="str">
        <f t="shared" si="24"/>
        <v>x2</v>
      </c>
      <c r="S1603" s="53"/>
      <c r="T1603" s="40"/>
      <c r="U1603" s="139" t="str">
        <f>IF(AND($R1603="x1",$K1603=Basisblatt!$A$85),VLOOKUP('EMob_Segmente 3.2.5_3.2.6'!$F1603,Basisblatt!$A$2:$B$5,2,FALSE),"")</f>
        <v/>
      </c>
    </row>
    <row r="1604" spans="1:21" ht="15.75" thickBot="1" x14ac:dyDescent="0.3">
      <c r="A1604" s="121" t="str">
        <f>IF($R1604="x2","",IF($R1604="x1",IF(OR($K1604=Basisblatt!$A$84,$P1604="ja"),"ja","nein"),"N/A"))</f>
        <v/>
      </c>
      <c r="B1604" s="40"/>
      <c r="C1604" s="84"/>
      <c r="D1604" s="85"/>
      <c r="E1604" s="85"/>
      <c r="F1604" s="85"/>
      <c r="G1604" s="85"/>
      <c r="H1604" s="85"/>
      <c r="I1604" s="92"/>
      <c r="J1604" s="40"/>
      <c r="K1604" s="49" t="s">
        <v>86</v>
      </c>
      <c r="L1604" s="81"/>
      <c r="M1604" s="81"/>
      <c r="N1604" s="83"/>
      <c r="O1604" s="40"/>
      <c r="P1604" s="106" t="str">
        <f>IF(AND($R1604="x1",$K1604=Basisblatt!$A$85),IF(OR($L1604=Basisblatt!$A$38,AND('Modernisierung 3.2.4'!$M1604&lt;&gt;"",'Modernisierung 3.2.4'!$M1604&lt;='Modernisierung 3.2.4'!$U1604),'Modernisierung 3.2.4'!$N1604=Basisblatt!$A1632)=TRUE,"ja","nein"),"")</f>
        <v/>
      </c>
      <c r="Q1604" s="157"/>
      <c r="R1604" s="102" t="str">
        <f t="shared" si="24"/>
        <v>x2</v>
      </c>
      <c r="S1604" s="53"/>
      <c r="T1604" s="40"/>
      <c r="U1604" s="139" t="str">
        <f>IF(AND($R1604="x1",$K1604=Basisblatt!$A$85),VLOOKUP('EMob_Segmente 3.2.5_3.2.6'!$F1604,Basisblatt!$A$2:$B$5,2,FALSE),"")</f>
        <v/>
      </c>
    </row>
    <row r="1605" spans="1:21" ht="15.75" thickBot="1" x14ac:dyDescent="0.3">
      <c r="A1605" s="121" t="str">
        <f>IF($R1605="x2","",IF($R1605="x1",IF(OR($K1605=Basisblatt!$A$84,$P1605="ja"),"ja","nein"),"N/A"))</f>
        <v/>
      </c>
      <c r="B1605" s="40"/>
      <c r="C1605" s="84"/>
      <c r="D1605" s="85"/>
      <c r="E1605" s="85"/>
      <c r="F1605" s="85"/>
      <c r="G1605" s="85"/>
      <c r="H1605" s="85"/>
      <c r="I1605" s="92"/>
      <c r="J1605" s="40"/>
      <c r="K1605" s="49" t="s">
        <v>86</v>
      </c>
      <c r="L1605" s="81"/>
      <c r="M1605" s="81"/>
      <c r="N1605" s="83"/>
      <c r="O1605" s="40"/>
      <c r="P1605" s="106" t="str">
        <f>IF(AND($R1605="x1",$K1605=Basisblatt!$A$85),IF(OR($L1605=Basisblatt!$A$38,AND('Modernisierung 3.2.4'!$M1605&lt;&gt;"",'Modernisierung 3.2.4'!$M1605&lt;='Modernisierung 3.2.4'!$U1605),'Modernisierung 3.2.4'!$N1605=Basisblatt!$A1633)=TRUE,"ja","nein"),"")</f>
        <v/>
      </c>
      <c r="Q1605" s="157"/>
      <c r="R1605" s="102" t="str">
        <f t="shared" si="24"/>
        <v>x2</v>
      </c>
      <c r="S1605" s="53"/>
      <c r="T1605" s="40"/>
      <c r="U1605" s="139" t="str">
        <f>IF(AND($R1605="x1",$K1605=Basisblatt!$A$85),VLOOKUP('EMob_Segmente 3.2.5_3.2.6'!$F1605,Basisblatt!$A$2:$B$5,2,FALSE),"")</f>
        <v/>
      </c>
    </row>
    <row r="1606" spans="1:21" ht="15.75" thickBot="1" x14ac:dyDescent="0.3">
      <c r="A1606" s="121" t="str">
        <f>IF($R1606="x2","",IF($R1606="x1",IF(OR($K1606=Basisblatt!$A$84,$P1606="ja"),"ja","nein"),"N/A"))</f>
        <v/>
      </c>
      <c r="B1606" s="40"/>
      <c r="C1606" s="84"/>
      <c r="D1606" s="85"/>
      <c r="E1606" s="85"/>
      <c r="F1606" s="85"/>
      <c r="G1606" s="85"/>
      <c r="H1606" s="85"/>
      <c r="I1606" s="92"/>
      <c r="J1606" s="40"/>
      <c r="K1606" s="49" t="s">
        <v>86</v>
      </c>
      <c r="L1606" s="81"/>
      <c r="M1606" s="81"/>
      <c r="N1606" s="83"/>
      <c r="O1606" s="40"/>
      <c r="P1606" s="106" t="str">
        <f>IF(AND($R1606="x1",$K1606=Basisblatt!$A$85),IF(OR($L1606=Basisblatt!$A$38,AND('Modernisierung 3.2.4'!$M1606&lt;&gt;"",'Modernisierung 3.2.4'!$M1606&lt;='Modernisierung 3.2.4'!$U1606),'Modernisierung 3.2.4'!$N1606=Basisblatt!$A1634)=TRUE,"ja","nein"),"")</f>
        <v/>
      </c>
      <c r="Q1606" s="157"/>
      <c r="R1606" s="102" t="str">
        <f t="shared" si="24"/>
        <v>x2</v>
      </c>
      <c r="S1606" s="53"/>
      <c r="T1606" s="40"/>
      <c r="U1606" s="139" t="str">
        <f>IF(AND($R1606="x1",$K1606=Basisblatt!$A$85),VLOOKUP('EMob_Segmente 3.2.5_3.2.6'!$F1606,Basisblatt!$A$2:$B$5,2,FALSE),"")</f>
        <v/>
      </c>
    </row>
    <row r="1607" spans="1:21" ht="15.75" thickBot="1" x14ac:dyDescent="0.3">
      <c r="A1607" s="121" t="str">
        <f>IF($R1607="x2","",IF($R1607="x1",IF(OR($K1607=Basisblatt!$A$84,$P1607="ja"),"ja","nein"),"N/A"))</f>
        <v/>
      </c>
      <c r="B1607" s="40"/>
      <c r="C1607" s="84"/>
      <c r="D1607" s="85"/>
      <c r="E1607" s="85"/>
      <c r="F1607" s="85"/>
      <c r="G1607" s="85"/>
      <c r="H1607" s="85"/>
      <c r="I1607" s="92"/>
      <c r="J1607" s="40"/>
      <c r="K1607" s="49" t="s">
        <v>86</v>
      </c>
      <c r="L1607" s="81"/>
      <c r="M1607" s="81"/>
      <c r="N1607" s="83"/>
      <c r="O1607" s="40"/>
      <c r="P1607" s="106" t="str">
        <f>IF(AND($R1607="x1",$K1607=Basisblatt!$A$85),IF(OR($L1607=Basisblatt!$A$38,AND('Modernisierung 3.2.4'!$M1607&lt;&gt;"",'Modernisierung 3.2.4'!$M1607&lt;='Modernisierung 3.2.4'!$U1607),'Modernisierung 3.2.4'!$N1607=Basisblatt!$A1635)=TRUE,"ja","nein"),"")</f>
        <v/>
      </c>
      <c r="Q1607" s="157"/>
      <c r="R1607" s="102" t="str">
        <f t="shared" si="24"/>
        <v>x2</v>
      </c>
      <c r="S1607" s="53"/>
      <c r="T1607" s="40"/>
      <c r="U1607" s="139" t="str">
        <f>IF(AND($R1607="x1",$K1607=Basisblatt!$A$85),VLOOKUP('EMob_Segmente 3.2.5_3.2.6'!$F1607,Basisblatt!$A$2:$B$5,2,FALSE),"")</f>
        <v/>
      </c>
    </row>
    <row r="1608" spans="1:21" ht="15.75" thickBot="1" x14ac:dyDescent="0.3">
      <c r="A1608" s="121" t="str">
        <f>IF($R1608="x2","",IF($R1608="x1",IF(OR($K1608=Basisblatt!$A$84,$P1608="ja"),"ja","nein"),"N/A"))</f>
        <v/>
      </c>
      <c r="B1608" s="40"/>
      <c r="C1608" s="84"/>
      <c r="D1608" s="85"/>
      <c r="E1608" s="85"/>
      <c r="F1608" s="85"/>
      <c r="G1608" s="85"/>
      <c r="H1608" s="85"/>
      <c r="I1608" s="92"/>
      <c r="J1608" s="40"/>
      <c r="K1608" s="49" t="s">
        <v>86</v>
      </c>
      <c r="L1608" s="81"/>
      <c r="M1608" s="81"/>
      <c r="N1608" s="83"/>
      <c r="O1608" s="40"/>
      <c r="P1608" s="106" t="str">
        <f>IF(AND($R1608="x1",$K1608=Basisblatt!$A$85),IF(OR($L1608=Basisblatt!$A$38,AND('Modernisierung 3.2.4'!$M1608&lt;&gt;"",'Modernisierung 3.2.4'!$M1608&lt;='Modernisierung 3.2.4'!$U1608),'Modernisierung 3.2.4'!$N1608=Basisblatt!$A1636)=TRUE,"ja","nein"),"")</f>
        <v/>
      </c>
      <c r="Q1608" s="157"/>
      <c r="R1608" s="102" t="str">
        <f t="shared" si="24"/>
        <v>x2</v>
      </c>
      <c r="S1608" s="53"/>
      <c r="T1608" s="40"/>
      <c r="U1608" s="139" t="str">
        <f>IF(AND($R1608="x1",$K1608=Basisblatt!$A$85),VLOOKUP('EMob_Segmente 3.2.5_3.2.6'!$F1608,Basisblatt!$A$2:$B$5,2,FALSE),"")</f>
        <v/>
      </c>
    </row>
    <row r="1609" spans="1:21" ht="15.75" thickBot="1" x14ac:dyDescent="0.3">
      <c r="A1609" s="121" t="str">
        <f>IF($R1609="x2","",IF($R1609="x1",IF(OR($K1609=Basisblatt!$A$84,$P1609="ja"),"ja","nein"),"N/A"))</f>
        <v/>
      </c>
      <c r="B1609" s="40"/>
      <c r="C1609" s="84"/>
      <c r="D1609" s="85"/>
      <c r="E1609" s="85"/>
      <c r="F1609" s="85"/>
      <c r="G1609" s="85"/>
      <c r="H1609" s="85"/>
      <c r="I1609" s="92"/>
      <c r="J1609" s="40"/>
      <c r="K1609" s="49" t="s">
        <v>86</v>
      </c>
      <c r="L1609" s="81"/>
      <c r="M1609" s="81"/>
      <c r="N1609" s="83"/>
      <c r="O1609" s="40"/>
      <c r="P1609" s="106" t="str">
        <f>IF(AND($R1609="x1",$K1609=Basisblatt!$A$85),IF(OR($L1609=Basisblatt!$A$38,AND('Modernisierung 3.2.4'!$M1609&lt;&gt;"",'Modernisierung 3.2.4'!$M1609&lt;='Modernisierung 3.2.4'!$U1609),'Modernisierung 3.2.4'!$N1609=Basisblatt!$A1637)=TRUE,"ja","nein"),"")</f>
        <v/>
      </c>
      <c r="Q1609" s="157"/>
      <c r="R1609" s="102" t="str">
        <f t="shared" si="24"/>
        <v>x2</v>
      </c>
      <c r="S1609" s="53"/>
      <c r="T1609" s="40"/>
      <c r="U1609" s="139" t="str">
        <f>IF(AND($R1609="x1",$K1609=Basisblatt!$A$85),VLOOKUP('EMob_Segmente 3.2.5_3.2.6'!$F1609,Basisblatt!$A$2:$B$5,2,FALSE),"")</f>
        <v/>
      </c>
    </row>
    <row r="1610" spans="1:21" ht="15.75" thickBot="1" x14ac:dyDescent="0.3">
      <c r="A1610" s="121" t="str">
        <f>IF($R1610="x2","",IF($R1610="x1",IF(OR($K1610=Basisblatt!$A$84,$P1610="ja"),"ja","nein"),"N/A"))</f>
        <v/>
      </c>
      <c r="B1610" s="40"/>
      <c r="C1610" s="84"/>
      <c r="D1610" s="85"/>
      <c r="E1610" s="85"/>
      <c r="F1610" s="85"/>
      <c r="G1610" s="85"/>
      <c r="H1610" s="85"/>
      <c r="I1610" s="92"/>
      <c r="J1610" s="40"/>
      <c r="K1610" s="49" t="s">
        <v>86</v>
      </c>
      <c r="L1610" s="81"/>
      <c r="M1610" s="81"/>
      <c r="N1610" s="83"/>
      <c r="O1610" s="40"/>
      <c r="P1610" s="106" t="str">
        <f>IF(AND($R1610="x1",$K1610=Basisblatt!$A$85),IF(OR($L1610=Basisblatt!$A$38,AND('Modernisierung 3.2.4'!$M1610&lt;&gt;"",'Modernisierung 3.2.4'!$M1610&lt;='Modernisierung 3.2.4'!$U1610),'Modernisierung 3.2.4'!$N1610=Basisblatt!$A1638)=TRUE,"ja","nein"),"")</f>
        <v/>
      </c>
      <c r="Q1610" s="157"/>
      <c r="R1610" s="102" t="str">
        <f t="shared" si="24"/>
        <v>x2</v>
      </c>
      <c r="S1610" s="53"/>
      <c r="T1610" s="40"/>
      <c r="U1610" s="139" t="str">
        <f>IF(AND($R1610="x1",$K1610=Basisblatt!$A$85),VLOOKUP('EMob_Segmente 3.2.5_3.2.6'!$F1610,Basisblatt!$A$2:$B$5,2,FALSE),"")</f>
        <v/>
      </c>
    </row>
    <row r="1611" spans="1:21" ht="15.75" thickBot="1" x14ac:dyDescent="0.3">
      <c r="A1611" s="121" t="str">
        <f>IF($R1611="x2","",IF($R1611="x1",IF(OR($K1611=Basisblatt!$A$84,$P1611="ja"),"ja","nein"),"N/A"))</f>
        <v/>
      </c>
      <c r="B1611" s="40"/>
      <c r="C1611" s="84"/>
      <c r="D1611" s="85"/>
      <c r="E1611" s="85"/>
      <c r="F1611" s="85"/>
      <c r="G1611" s="85"/>
      <c r="H1611" s="85"/>
      <c r="I1611" s="92"/>
      <c r="J1611" s="40"/>
      <c r="K1611" s="49" t="s">
        <v>86</v>
      </c>
      <c r="L1611" s="81"/>
      <c r="M1611" s="81"/>
      <c r="N1611" s="83"/>
      <c r="O1611" s="40"/>
      <c r="P1611" s="106" t="str">
        <f>IF(AND($R1611="x1",$K1611=Basisblatt!$A$85),IF(OR($L1611=Basisblatt!$A$38,AND('Modernisierung 3.2.4'!$M1611&lt;&gt;"",'Modernisierung 3.2.4'!$M1611&lt;='Modernisierung 3.2.4'!$U1611),'Modernisierung 3.2.4'!$N1611=Basisblatt!$A1639)=TRUE,"ja","nein"),"")</f>
        <v/>
      </c>
      <c r="Q1611" s="157"/>
      <c r="R1611" s="102" t="str">
        <f t="shared" si="24"/>
        <v>x2</v>
      </c>
      <c r="S1611" s="53"/>
      <c r="T1611" s="40"/>
      <c r="U1611" s="139" t="str">
        <f>IF(AND($R1611="x1",$K1611=Basisblatt!$A$85),VLOOKUP('EMob_Segmente 3.2.5_3.2.6'!$F1611,Basisblatt!$A$2:$B$5,2,FALSE),"")</f>
        <v/>
      </c>
    </row>
    <row r="1612" spans="1:21" ht="15.75" thickBot="1" x14ac:dyDescent="0.3">
      <c r="A1612" s="121" t="str">
        <f>IF($R1612="x2","",IF($R1612="x1",IF(OR($K1612=Basisblatt!$A$84,$P1612="ja"),"ja","nein"),"N/A"))</f>
        <v/>
      </c>
      <c r="B1612" s="40"/>
      <c r="C1612" s="84"/>
      <c r="D1612" s="85"/>
      <c r="E1612" s="85"/>
      <c r="F1612" s="85"/>
      <c r="G1612" s="85"/>
      <c r="H1612" s="85"/>
      <c r="I1612" s="92"/>
      <c r="J1612" s="40"/>
      <c r="K1612" s="49" t="s">
        <v>86</v>
      </c>
      <c r="L1612" s="81"/>
      <c r="M1612" s="81"/>
      <c r="N1612" s="83"/>
      <c r="O1612" s="40"/>
      <c r="P1612" s="106" t="str">
        <f>IF(AND($R1612="x1",$K1612=Basisblatt!$A$85),IF(OR($L1612=Basisblatt!$A$38,AND('Modernisierung 3.2.4'!$M1612&lt;&gt;"",'Modernisierung 3.2.4'!$M1612&lt;='Modernisierung 3.2.4'!$U1612),'Modernisierung 3.2.4'!$N1612=Basisblatt!$A1640)=TRUE,"ja","nein"),"")</f>
        <v/>
      </c>
      <c r="Q1612" s="157"/>
      <c r="R1612" s="102" t="str">
        <f t="shared" si="24"/>
        <v>x2</v>
      </c>
      <c r="S1612" s="53"/>
      <c r="T1612" s="40"/>
      <c r="U1612" s="139" t="str">
        <f>IF(AND($R1612="x1",$K1612=Basisblatt!$A$85),VLOOKUP('EMob_Segmente 3.2.5_3.2.6'!$F1612,Basisblatt!$A$2:$B$5,2,FALSE),"")</f>
        <v/>
      </c>
    </row>
    <row r="1613" spans="1:21" ht="15.75" thickBot="1" x14ac:dyDescent="0.3">
      <c r="A1613" s="121" t="str">
        <f>IF($R1613="x2","",IF($R1613="x1",IF(OR($K1613=Basisblatt!$A$84,$P1613="ja"),"ja","nein"),"N/A"))</f>
        <v/>
      </c>
      <c r="B1613" s="40"/>
      <c r="C1613" s="84"/>
      <c r="D1613" s="85"/>
      <c r="E1613" s="85"/>
      <c r="F1613" s="85"/>
      <c r="G1613" s="85"/>
      <c r="H1613" s="85"/>
      <c r="I1613" s="92"/>
      <c r="J1613" s="40"/>
      <c r="K1613" s="49" t="s">
        <v>86</v>
      </c>
      <c r="L1613" s="81"/>
      <c r="M1613" s="81"/>
      <c r="N1613" s="83"/>
      <c r="O1613" s="40"/>
      <c r="P1613" s="106" t="str">
        <f>IF(AND($R1613="x1",$K1613=Basisblatt!$A$85),IF(OR($L1613=Basisblatt!$A$38,AND('Modernisierung 3.2.4'!$M1613&lt;&gt;"",'Modernisierung 3.2.4'!$M1613&lt;='Modernisierung 3.2.4'!$U1613),'Modernisierung 3.2.4'!$N1613=Basisblatt!$A1641)=TRUE,"ja","nein"),"")</f>
        <v/>
      </c>
      <c r="Q1613" s="157"/>
      <c r="R1613" s="102" t="str">
        <f t="shared" si="24"/>
        <v>x2</v>
      </c>
      <c r="S1613" s="53"/>
      <c r="T1613" s="40"/>
      <c r="U1613" s="139" t="str">
        <f>IF(AND($R1613="x1",$K1613=Basisblatt!$A$85),VLOOKUP('EMob_Segmente 3.2.5_3.2.6'!$F1613,Basisblatt!$A$2:$B$5,2,FALSE),"")</f>
        <v/>
      </c>
    </row>
    <row r="1614" spans="1:21" ht="15.75" thickBot="1" x14ac:dyDescent="0.3">
      <c r="A1614" s="121" t="str">
        <f>IF($R1614="x2","",IF($R1614="x1",IF(OR($K1614=Basisblatt!$A$84,$P1614="ja"),"ja","nein"),"N/A"))</f>
        <v/>
      </c>
      <c r="B1614" s="40"/>
      <c r="C1614" s="84"/>
      <c r="D1614" s="85"/>
      <c r="E1614" s="85"/>
      <c r="F1614" s="85"/>
      <c r="G1614" s="85"/>
      <c r="H1614" s="85"/>
      <c r="I1614" s="92"/>
      <c r="J1614" s="40"/>
      <c r="K1614" s="49" t="s">
        <v>86</v>
      </c>
      <c r="L1614" s="81"/>
      <c r="M1614" s="81"/>
      <c r="N1614" s="83"/>
      <c r="O1614" s="40"/>
      <c r="P1614" s="106" t="str">
        <f>IF(AND($R1614="x1",$K1614=Basisblatt!$A$85),IF(OR($L1614=Basisblatt!$A$38,AND('Modernisierung 3.2.4'!$M1614&lt;&gt;"",'Modernisierung 3.2.4'!$M1614&lt;='Modernisierung 3.2.4'!$U1614),'Modernisierung 3.2.4'!$N1614=Basisblatt!$A1642)=TRUE,"ja","nein"),"")</f>
        <v/>
      </c>
      <c r="Q1614" s="157"/>
      <c r="R1614" s="102" t="str">
        <f t="shared" si="24"/>
        <v>x2</v>
      </c>
      <c r="S1614" s="53"/>
      <c r="T1614" s="40"/>
      <c r="U1614" s="139" t="str">
        <f>IF(AND($R1614="x1",$K1614=Basisblatt!$A$85),VLOOKUP('EMob_Segmente 3.2.5_3.2.6'!$F1614,Basisblatt!$A$2:$B$5,2,FALSE),"")</f>
        <v/>
      </c>
    </row>
    <row r="1615" spans="1:21" ht="15.75" thickBot="1" x14ac:dyDescent="0.3">
      <c r="A1615" s="121" t="str">
        <f>IF($R1615="x2","",IF($R1615="x1",IF(OR($K1615=Basisblatt!$A$84,$P1615="ja"),"ja","nein"),"N/A"))</f>
        <v/>
      </c>
      <c r="B1615" s="40"/>
      <c r="C1615" s="84"/>
      <c r="D1615" s="85"/>
      <c r="E1615" s="85"/>
      <c r="F1615" s="85"/>
      <c r="G1615" s="85"/>
      <c r="H1615" s="85"/>
      <c r="I1615" s="92"/>
      <c r="J1615" s="40"/>
      <c r="K1615" s="49" t="s">
        <v>86</v>
      </c>
      <c r="L1615" s="81"/>
      <c r="M1615" s="81"/>
      <c r="N1615" s="83"/>
      <c r="O1615" s="40"/>
      <c r="P1615" s="106" t="str">
        <f>IF(AND($R1615="x1",$K1615=Basisblatt!$A$85),IF(OR($L1615=Basisblatt!$A$38,AND('Modernisierung 3.2.4'!$M1615&lt;&gt;"",'Modernisierung 3.2.4'!$M1615&lt;='Modernisierung 3.2.4'!$U1615),'Modernisierung 3.2.4'!$N1615=Basisblatt!$A1643)=TRUE,"ja","nein"),"")</f>
        <v/>
      </c>
      <c r="Q1615" s="157"/>
      <c r="R1615" s="102" t="str">
        <f t="shared" si="24"/>
        <v>x2</v>
      </c>
      <c r="S1615" s="53"/>
      <c r="T1615" s="40"/>
      <c r="U1615" s="139" t="str">
        <f>IF(AND($R1615="x1",$K1615=Basisblatt!$A$85),VLOOKUP('EMob_Segmente 3.2.5_3.2.6'!$F1615,Basisblatt!$A$2:$B$5,2,FALSE),"")</f>
        <v/>
      </c>
    </row>
    <row r="1616" spans="1:21" ht="15.75" thickBot="1" x14ac:dyDescent="0.3">
      <c r="A1616" s="121" t="str">
        <f>IF($R1616="x2","",IF($R1616="x1",IF(OR($K1616=Basisblatt!$A$84,$P1616="ja"),"ja","nein"),"N/A"))</f>
        <v/>
      </c>
      <c r="B1616" s="40"/>
      <c r="C1616" s="84"/>
      <c r="D1616" s="85"/>
      <c r="E1616" s="85"/>
      <c r="F1616" s="85"/>
      <c r="G1616" s="85"/>
      <c r="H1616" s="85"/>
      <c r="I1616" s="92"/>
      <c r="J1616" s="40"/>
      <c r="K1616" s="49" t="s">
        <v>86</v>
      </c>
      <c r="L1616" s="81"/>
      <c r="M1616" s="81"/>
      <c r="N1616" s="83"/>
      <c r="O1616" s="40"/>
      <c r="P1616" s="106" t="str">
        <f>IF(AND($R1616="x1",$K1616=Basisblatt!$A$85),IF(OR($L1616=Basisblatt!$A$38,AND('Modernisierung 3.2.4'!$M1616&lt;&gt;"",'Modernisierung 3.2.4'!$M1616&lt;='Modernisierung 3.2.4'!$U1616),'Modernisierung 3.2.4'!$N1616=Basisblatt!$A1644)=TRUE,"ja","nein"),"")</f>
        <v/>
      </c>
      <c r="Q1616" s="157"/>
      <c r="R1616" s="102" t="str">
        <f t="shared" si="24"/>
        <v>x2</v>
      </c>
      <c r="S1616" s="53"/>
      <c r="T1616" s="40"/>
      <c r="U1616" s="139" t="str">
        <f>IF(AND($R1616="x1",$K1616=Basisblatt!$A$85),VLOOKUP('EMob_Segmente 3.2.5_3.2.6'!$F1616,Basisblatt!$A$2:$B$5,2,FALSE),"")</f>
        <v/>
      </c>
    </row>
    <row r="1617" spans="1:21" ht="15.75" thickBot="1" x14ac:dyDescent="0.3">
      <c r="A1617" s="121" t="str">
        <f>IF($R1617="x2","",IF($R1617="x1",IF(OR($K1617=Basisblatt!$A$84,$P1617="ja"),"ja","nein"),"N/A"))</f>
        <v/>
      </c>
      <c r="B1617" s="40"/>
      <c r="C1617" s="84"/>
      <c r="D1617" s="85"/>
      <c r="E1617" s="85"/>
      <c r="F1617" s="85"/>
      <c r="G1617" s="85"/>
      <c r="H1617" s="85"/>
      <c r="I1617" s="92"/>
      <c r="J1617" s="40"/>
      <c r="K1617" s="49" t="s">
        <v>86</v>
      </c>
      <c r="L1617" s="81"/>
      <c r="M1617" s="81"/>
      <c r="N1617" s="83"/>
      <c r="O1617" s="40"/>
      <c r="P1617" s="106" t="str">
        <f>IF(AND($R1617="x1",$K1617=Basisblatt!$A$85),IF(OR($L1617=Basisblatt!$A$38,AND('Modernisierung 3.2.4'!$M1617&lt;&gt;"",'Modernisierung 3.2.4'!$M1617&lt;='Modernisierung 3.2.4'!$U1617),'Modernisierung 3.2.4'!$N1617=Basisblatt!$A1645)=TRUE,"ja","nein"),"")</f>
        <v/>
      </c>
      <c r="Q1617" s="157"/>
      <c r="R1617" s="102" t="str">
        <f t="shared" ref="R1617:R1680" si="25">IF(COUNTA($C1617:$I1617)=7,"x1",IF(COUNTA($C1617:$I1617)=0,"x2","o"))</f>
        <v>x2</v>
      </c>
      <c r="S1617" s="53"/>
      <c r="T1617" s="40"/>
      <c r="U1617" s="139" t="str">
        <f>IF(AND($R1617="x1",$K1617=Basisblatt!$A$85),VLOOKUP('EMob_Segmente 3.2.5_3.2.6'!$F1617,Basisblatt!$A$2:$B$5,2,FALSE),"")</f>
        <v/>
      </c>
    </row>
    <row r="1618" spans="1:21" ht="15.75" thickBot="1" x14ac:dyDescent="0.3">
      <c r="A1618" s="121" t="str">
        <f>IF($R1618="x2","",IF($R1618="x1",IF(OR($K1618=Basisblatt!$A$84,$P1618="ja"),"ja","nein"),"N/A"))</f>
        <v/>
      </c>
      <c r="B1618" s="40"/>
      <c r="C1618" s="84"/>
      <c r="D1618" s="85"/>
      <c r="E1618" s="85"/>
      <c r="F1618" s="85"/>
      <c r="G1618" s="85"/>
      <c r="H1618" s="85"/>
      <c r="I1618" s="92"/>
      <c r="J1618" s="40"/>
      <c r="K1618" s="49" t="s">
        <v>86</v>
      </c>
      <c r="L1618" s="81"/>
      <c r="M1618" s="81"/>
      <c r="N1618" s="83"/>
      <c r="O1618" s="40"/>
      <c r="P1618" s="106" t="str">
        <f>IF(AND($R1618="x1",$K1618=Basisblatt!$A$85),IF(OR($L1618=Basisblatt!$A$38,AND('Modernisierung 3.2.4'!$M1618&lt;&gt;"",'Modernisierung 3.2.4'!$M1618&lt;='Modernisierung 3.2.4'!$U1618),'Modernisierung 3.2.4'!$N1618=Basisblatt!$A1646)=TRUE,"ja","nein"),"")</f>
        <v/>
      </c>
      <c r="Q1618" s="157"/>
      <c r="R1618" s="102" t="str">
        <f t="shared" si="25"/>
        <v>x2</v>
      </c>
      <c r="S1618" s="53"/>
      <c r="T1618" s="40"/>
      <c r="U1618" s="139" t="str">
        <f>IF(AND($R1618="x1",$K1618=Basisblatt!$A$85),VLOOKUP('EMob_Segmente 3.2.5_3.2.6'!$F1618,Basisblatt!$A$2:$B$5,2,FALSE),"")</f>
        <v/>
      </c>
    </row>
    <row r="1619" spans="1:21" ht="15.75" thickBot="1" x14ac:dyDescent="0.3">
      <c r="A1619" s="121" t="str">
        <f>IF($R1619="x2","",IF($R1619="x1",IF(OR($K1619=Basisblatt!$A$84,$P1619="ja"),"ja","nein"),"N/A"))</f>
        <v/>
      </c>
      <c r="B1619" s="40"/>
      <c r="C1619" s="84"/>
      <c r="D1619" s="85"/>
      <c r="E1619" s="85"/>
      <c r="F1619" s="85"/>
      <c r="G1619" s="85"/>
      <c r="H1619" s="85"/>
      <c r="I1619" s="92"/>
      <c r="J1619" s="40"/>
      <c r="K1619" s="49" t="s">
        <v>86</v>
      </c>
      <c r="L1619" s="81"/>
      <c r="M1619" s="81"/>
      <c r="N1619" s="83"/>
      <c r="O1619" s="40"/>
      <c r="P1619" s="106" t="str">
        <f>IF(AND($R1619="x1",$K1619=Basisblatt!$A$85),IF(OR($L1619=Basisblatt!$A$38,AND('Modernisierung 3.2.4'!$M1619&lt;&gt;"",'Modernisierung 3.2.4'!$M1619&lt;='Modernisierung 3.2.4'!$U1619),'Modernisierung 3.2.4'!$N1619=Basisblatt!$A1647)=TRUE,"ja","nein"),"")</f>
        <v/>
      </c>
      <c r="Q1619" s="157"/>
      <c r="R1619" s="102" t="str">
        <f t="shared" si="25"/>
        <v>x2</v>
      </c>
      <c r="S1619" s="53"/>
      <c r="T1619" s="40"/>
      <c r="U1619" s="139" t="str">
        <f>IF(AND($R1619="x1",$K1619=Basisblatt!$A$85),VLOOKUP('EMob_Segmente 3.2.5_3.2.6'!$F1619,Basisblatt!$A$2:$B$5,2,FALSE),"")</f>
        <v/>
      </c>
    </row>
    <row r="1620" spans="1:21" ht="15.75" thickBot="1" x14ac:dyDescent="0.3">
      <c r="A1620" s="121" t="str">
        <f>IF($R1620="x2","",IF($R1620="x1",IF(OR($K1620=Basisblatt!$A$84,$P1620="ja"),"ja","nein"),"N/A"))</f>
        <v/>
      </c>
      <c r="B1620" s="40"/>
      <c r="C1620" s="84"/>
      <c r="D1620" s="85"/>
      <c r="E1620" s="85"/>
      <c r="F1620" s="85"/>
      <c r="G1620" s="85"/>
      <c r="H1620" s="85"/>
      <c r="I1620" s="92"/>
      <c r="J1620" s="40"/>
      <c r="K1620" s="49" t="s">
        <v>86</v>
      </c>
      <c r="L1620" s="81"/>
      <c r="M1620" s="81"/>
      <c r="N1620" s="83"/>
      <c r="O1620" s="40"/>
      <c r="P1620" s="106" t="str">
        <f>IF(AND($R1620="x1",$K1620=Basisblatt!$A$85),IF(OR($L1620=Basisblatt!$A$38,AND('Modernisierung 3.2.4'!$M1620&lt;&gt;"",'Modernisierung 3.2.4'!$M1620&lt;='Modernisierung 3.2.4'!$U1620),'Modernisierung 3.2.4'!$N1620=Basisblatt!$A1648)=TRUE,"ja","nein"),"")</f>
        <v/>
      </c>
      <c r="Q1620" s="157"/>
      <c r="R1620" s="102" t="str">
        <f t="shared" si="25"/>
        <v>x2</v>
      </c>
      <c r="S1620" s="53"/>
      <c r="T1620" s="40"/>
      <c r="U1620" s="139" t="str">
        <f>IF(AND($R1620="x1",$K1620=Basisblatt!$A$85),VLOOKUP('EMob_Segmente 3.2.5_3.2.6'!$F1620,Basisblatt!$A$2:$B$5,2,FALSE),"")</f>
        <v/>
      </c>
    </row>
    <row r="1621" spans="1:21" ht="15.75" thickBot="1" x14ac:dyDescent="0.3">
      <c r="A1621" s="121" t="str">
        <f>IF($R1621="x2","",IF($R1621="x1",IF(OR($K1621=Basisblatt!$A$84,$P1621="ja"),"ja","nein"),"N/A"))</f>
        <v/>
      </c>
      <c r="B1621" s="40"/>
      <c r="C1621" s="84"/>
      <c r="D1621" s="85"/>
      <c r="E1621" s="85"/>
      <c r="F1621" s="85"/>
      <c r="G1621" s="85"/>
      <c r="H1621" s="85"/>
      <c r="I1621" s="92"/>
      <c r="J1621" s="40"/>
      <c r="K1621" s="49" t="s">
        <v>86</v>
      </c>
      <c r="L1621" s="81"/>
      <c r="M1621" s="81"/>
      <c r="N1621" s="83"/>
      <c r="O1621" s="40"/>
      <c r="P1621" s="106" t="str">
        <f>IF(AND($R1621="x1",$K1621=Basisblatt!$A$85),IF(OR($L1621=Basisblatt!$A$38,AND('Modernisierung 3.2.4'!$M1621&lt;&gt;"",'Modernisierung 3.2.4'!$M1621&lt;='Modernisierung 3.2.4'!$U1621),'Modernisierung 3.2.4'!$N1621=Basisblatt!$A1649)=TRUE,"ja","nein"),"")</f>
        <v/>
      </c>
      <c r="Q1621" s="157"/>
      <c r="R1621" s="102" t="str">
        <f t="shared" si="25"/>
        <v>x2</v>
      </c>
      <c r="S1621" s="53"/>
      <c r="T1621" s="40"/>
      <c r="U1621" s="139" t="str">
        <f>IF(AND($R1621="x1",$K1621=Basisblatt!$A$85),VLOOKUP('EMob_Segmente 3.2.5_3.2.6'!$F1621,Basisblatt!$A$2:$B$5,2,FALSE),"")</f>
        <v/>
      </c>
    </row>
    <row r="1622" spans="1:21" ht="15.75" thickBot="1" x14ac:dyDescent="0.3">
      <c r="A1622" s="121" t="str">
        <f>IF($R1622="x2","",IF($R1622="x1",IF(OR($K1622=Basisblatt!$A$84,$P1622="ja"),"ja","nein"),"N/A"))</f>
        <v/>
      </c>
      <c r="B1622" s="40"/>
      <c r="C1622" s="84"/>
      <c r="D1622" s="85"/>
      <c r="E1622" s="85"/>
      <c r="F1622" s="85"/>
      <c r="G1622" s="85"/>
      <c r="H1622" s="85"/>
      <c r="I1622" s="92"/>
      <c r="J1622" s="40"/>
      <c r="K1622" s="49" t="s">
        <v>86</v>
      </c>
      <c r="L1622" s="81"/>
      <c r="M1622" s="81"/>
      <c r="N1622" s="83"/>
      <c r="O1622" s="40"/>
      <c r="P1622" s="106" t="str">
        <f>IF(AND($R1622="x1",$K1622=Basisblatt!$A$85),IF(OR($L1622=Basisblatt!$A$38,AND('Modernisierung 3.2.4'!$M1622&lt;&gt;"",'Modernisierung 3.2.4'!$M1622&lt;='Modernisierung 3.2.4'!$U1622),'Modernisierung 3.2.4'!$N1622=Basisblatt!$A1650)=TRUE,"ja","nein"),"")</f>
        <v/>
      </c>
      <c r="Q1622" s="157"/>
      <c r="R1622" s="102" t="str">
        <f t="shared" si="25"/>
        <v>x2</v>
      </c>
      <c r="S1622" s="53"/>
      <c r="T1622" s="40"/>
      <c r="U1622" s="139" t="str">
        <f>IF(AND($R1622="x1",$K1622=Basisblatt!$A$85),VLOOKUP('EMob_Segmente 3.2.5_3.2.6'!$F1622,Basisblatt!$A$2:$B$5,2,FALSE),"")</f>
        <v/>
      </c>
    </row>
    <row r="1623" spans="1:21" ht="15.75" thickBot="1" x14ac:dyDescent="0.3">
      <c r="A1623" s="121" t="str">
        <f>IF($R1623="x2","",IF($R1623="x1",IF(OR($K1623=Basisblatt!$A$84,$P1623="ja"),"ja","nein"),"N/A"))</f>
        <v/>
      </c>
      <c r="B1623" s="40"/>
      <c r="C1623" s="84"/>
      <c r="D1623" s="85"/>
      <c r="E1623" s="85"/>
      <c r="F1623" s="85"/>
      <c r="G1623" s="85"/>
      <c r="H1623" s="85"/>
      <c r="I1623" s="92"/>
      <c r="J1623" s="40"/>
      <c r="K1623" s="49" t="s">
        <v>86</v>
      </c>
      <c r="L1623" s="81"/>
      <c r="M1623" s="81"/>
      <c r="N1623" s="83"/>
      <c r="O1623" s="40"/>
      <c r="P1623" s="106" t="str">
        <f>IF(AND($R1623="x1",$K1623=Basisblatt!$A$85),IF(OR($L1623=Basisblatt!$A$38,AND('Modernisierung 3.2.4'!$M1623&lt;&gt;"",'Modernisierung 3.2.4'!$M1623&lt;='Modernisierung 3.2.4'!$U1623),'Modernisierung 3.2.4'!$N1623=Basisblatt!$A1651)=TRUE,"ja","nein"),"")</f>
        <v/>
      </c>
      <c r="Q1623" s="157"/>
      <c r="R1623" s="102" t="str">
        <f t="shared" si="25"/>
        <v>x2</v>
      </c>
      <c r="S1623" s="53"/>
      <c r="T1623" s="40"/>
      <c r="U1623" s="139" t="str">
        <f>IF(AND($R1623="x1",$K1623=Basisblatt!$A$85),VLOOKUP('EMob_Segmente 3.2.5_3.2.6'!$F1623,Basisblatt!$A$2:$B$5,2,FALSE),"")</f>
        <v/>
      </c>
    </row>
    <row r="1624" spans="1:21" ht="15.75" thickBot="1" x14ac:dyDescent="0.3">
      <c r="A1624" s="121" t="str">
        <f>IF($R1624="x2","",IF($R1624="x1",IF(OR($K1624=Basisblatt!$A$84,$P1624="ja"),"ja","nein"),"N/A"))</f>
        <v/>
      </c>
      <c r="B1624" s="40"/>
      <c r="C1624" s="84"/>
      <c r="D1624" s="85"/>
      <c r="E1624" s="85"/>
      <c r="F1624" s="85"/>
      <c r="G1624" s="85"/>
      <c r="H1624" s="85"/>
      <c r="I1624" s="92"/>
      <c r="J1624" s="40"/>
      <c r="K1624" s="49" t="s">
        <v>86</v>
      </c>
      <c r="L1624" s="81"/>
      <c r="M1624" s="81"/>
      <c r="N1624" s="83"/>
      <c r="O1624" s="40"/>
      <c r="P1624" s="106" t="str">
        <f>IF(AND($R1624="x1",$K1624=Basisblatt!$A$85),IF(OR($L1624=Basisblatt!$A$38,AND('Modernisierung 3.2.4'!$M1624&lt;&gt;"",'Modernisierung 3.2.4'!$M1624&lt;='Modernisierung 3.2.4'!$U1624),'Modernisierung 3.2.4'!$N1624=Basisblatt!$A1652)=TRUE,"ja","nein"),"")</f>
        <v/>
      </c>
      <c r="Q1624" s="157"/>
      <c r="R1624" s="102" t="str">
        <f t="shared" si="25"/>
        <v>x2</v>
      </c>
      <c r="S1624" s="53"/>
      <c r="T1624" s="40"/>
      <c r="U1624" s="139" t="str">
        <f>IF(AND($R1624="x1",$K1624=Basisblatt!$A$85),VLOOKUP('EMob_Segmente 3.2.5_3.2.6'!$F1624,Basisblatt!$A$2:$B$5,2,FALSE),"")</f>
        <v/>
      </c>
    </row>
    <row r="1625" spans="1:21" ht="15.75" thickBot="1" x14ac:dyDescent="0.3">
      <c r="A1625" s="121" t="str">
        <f>IF($R1625="x2","",IF($R1625="x1",IF(OR($K1625=Basisblatt!$A$84,$P1625="ja"),"ja","nein"),"N/A"))</f>
        <v/>
      </c>
      <c r="B1625" s="40"/>
      <c r="C1625" s="84"/>
      <c r="D1625" s="85"/>
      <c r="E1625" s="85"/>
      <c r="F1625" s="85"/>
      <c r="G1625" s="85"/>
      <c r="H1625" s="85"/>
      <c r="I1625" s="92"/>
      <c r="J1625" s="40"/>
      <c r="K1625" s="49" t="s">
        <v>86</v>
      </c>
      <c r="L1625" s="81"/>
      <c r="M1625" s="81"/>
      <c r="N1625" s="83"/>
      <c r="O1625" s="40"/>
      <c r="P1625" s="106" t="str">
        <f>IF(AND($R1625="x1",$K1625=Basisblatt!$A$85),IF(OR($L1625=Basisblatt!$A$38,AND('Modernisierung 3.2.4'!$M1625&lt;&gt;"",'Modernisierung 3.2.4'!$M1625&lt;='Modernisierung 3.2.4'!$U1625),'Modernisierung 3.2.4'!$N1625=Basisblatt!$A1653)=TRUE,"ja","nein"),"")</f>
        <v/>
      </c>
      <c r="Q1625" s="157"/>
      <c r="R1625" s="102" t="str">
        <f t="shared" si="25"/>
        <v>x2</v>
      </c>
      <c r="S1625" s="53"/>
      <c r="T1625" s="40"/>
      <c r="U1625" s="139" t="str">
        <f>IF(AND($R1625="x1",$K1625=Basisblatt!$A$85),VLOOKUP('EMob_Segmente 3.2.5_3.2.6'!$F1625,Basisblatt!$A$2:$B$5,2,FALSE),"")</f>
        <v/>
      </c>
    </row>
    <row r="1626" spans="1:21" ht="15.75" thickBot="1" x14ac:dyDescent="0.3">
      <c r="A1626" s="121" t="str">
        <f>IF($R1626="x2","",IF($R1626="x1",IF(OR($K1626=Basisblatt!$A$84,$P1626="ja"),"ja","nein"),"N/A"))</f>
        <v/>
      </c>
      <c r="B1626" s="40"/>
      <c r="C1626" s="84"/>
      <c r="D1626" s="85"/>
      <c r="E1626" s="85"/>
      <c r="F1626" s="85"/>
      <c r="G1626" s="85"/>
      <c r="H1626" s="85"/>
      <c r="I1626" s="92"/>
      <c r="J1626" s="40"/>
      <c r="K1626" s="49" t="s">
        <v>86</v>
      </c>
      <c r="L1626" s="81"/>
      <c r="M1626" s="81"/>
      <c r="N1626" s="83"/>
      <c r="O1626" s="40"/>
      <c r="P1626" s="106" t="str">
        <f>IF(AND($R1626="x1",$K1626=Basisblatt!$A$85),IF(OR($L1626=Basisblatt!$A$38,AND('Modernisierung 3.2.4'!$M1626&lt;&gt;"",'Modernisierung 3.2.4'!$M1626&lt;='Modernisierung 3.2.4'!$U1626),'Modernisierung 3.2.4'!$N1626=Basisblatt!$A1654)=TRUE,"ja","nein"),"")</f>
        <v/>
      </c>
      <c r="Q1626" s="157"/>
      <c r="R1626" s="102" t="str">
        <f t="shared" si="25"/>
        <v>x2</v>
      </c>
      <c r="S1626" s="53"/>
      <c r="T1626" s="40"/>
      <c r="U1626" s="139" t="str">
        <f>IF(AND($R1626="x1",$K1626=Basisblatt!$A$85),VLOOKUP('EMob_Segmente 3.2.5_3.2.6'!$F1626,Basisblatt!$A$2:$B$5,2,FALSE),"")</f>
        <v/>
      </c>
    </row>
    <row r="1627" spans="1:21" ht="15.75" thickBot="1" x14ac:dyDescent="0.3">
      <c r="A1627" s="121" t="str">
        <f>IF($R1627="x2","",IF($R1627="x1",IF(OR($K1627=Basisblatt!$A$84,$P1627="ja"),"ja","nein"),"N/A"))</f>
        <v/>
      </c>
      <c r="B1627" s="40"/>
      <c r="C1627" s="84"/>
      <c r="D1627" s="85"/>
      <c r="E1627" s="85"/>
      <c r="F1627" s="85"/>
      <c r="G1627" s="85"/>
      <c r="H1627" s="85"/>
      <c r="I1627" s="92"/>
      <c r="J1627" s="40"/>
      <c r="K1627" s="49" t="s">
        <v>86</v>
      </c>
      <c r="L1627" s="81"/>
      <c r="M1627" s="81"/>
      <c r="N1627" s="83"/>
      <c r="O1627" s="40"/>
      <c r="P1627" s="106" t="str">
        <f>IF(AND($R1627="x1",$K1627=Basisblatt!$A$85),IF(OR($L1627=Basisblatt!$A$38,AND('Modernisierung 3.2.4'!$M1627&lt;&gt;"",'Modernisierung 3.2.4'!$M1627&lt;='Modernisierung 3.2.4'!$U1627),'Modernisierung 3.2.4'!$N1627=Basisblatt!$A1655)=TRUE,"ja","nein"),"")</f>
        <v/>
      </c>
      <c r="Q1627" s="157"/>
      <c r="R1627" s="102" t="str">
        <f t="shared" si="25"/>
        <v>x2</v>
      </c>
      <c r="S1627" s="53"/>
      <c r="T1627" s="40"/>
      <c r="U1627" s="139" t="str">
        <f>IF(AND($R1627="x1",$K1627=Basisblatt!$A$85),VLOOKUP('EMob_Segmente 3.2.5_3.2.6'!$F1627,Basisblatt!$A$2:$B$5,2,FALSE),"")</f>
        <v/>
      </c>
    </row>
    <row r="1628" spans="1:21" ht="15.75" thickBot="1" x14ac:dyDescent="0.3">
      <c r="A1628" s="121" t="str">
        <f>IF($R1628="x2","",IF($R1628="x1",IF(OR($K1628=Basisblatt!$A$84,$P1628="ja"),"ja","nein"),"N/A"))</f>
        <v/>
      </c>
      <c r="B1628" s="40"/>
      <c r="C1628" s="84"/>
      <c r="D1628" s="85"/>
      <c r="E1628" s="85"/>
      <c r="F1628" s="85"/>
      <c r="G1628" s="85"/>
      <c r="H1628" s="85"/>
      <c r="I1628" s="92"/>
      <c r="J1628" s="40"/>
      <c r="K1628" s="49" t="s">
        <v>86</v>
      </c>
      <c r="L1628" s="81"/>
      <c r="M1628" s="81"/>
      <c r="N1628" s="83"/>
      <c r="O1628" s="40"/>
      <c r="P1628" s="106" t="str">
        <f>IF(AND($R1628="x1",$K1628=Basisblatt!$A$85),IF(OR($L1628=Basisblatt!$A$38,AND('Modernisierung 3.2.4'!$M1628&lt;&gt;"",'Modernisierung 3.2.4'!$M1628&lt;='Modernisierung 3.2.4'!$U1628),'Modernisierung 3.2.4'!$N1628=Basisblatt!$A1656)=TRUE,"ja","nein"),"")</f>
        <v/>
      </c>
      <c r="Q1628" s="157"/>
      <c r="R1628" s="102" t="str">
        <f t="shared" si="25"/>
        <v>x2</v>
      </c>
      <c r="S1628" s="53"/>
      <c r="T1628" s="40"/>
      <c r="U1628" s="139" t="str">
        <f>IF(AND($R1628="x1",$K1628=Basisblatt!$A$85),VLOOKUP('EMob_Segmente 3.2.5_3.2.6'!$F1628,Basisblatt!$A$2:$B$5,2,FALSE),"")</f>
        <v/>
      </c>
    </row>
    <row r="1629" spans="1:21" ht="15.75" thickBot="1" x14ac:dyDescent="0.3">
      <c r="A1629" s="121" t="str">
        <f>IF($R1629="x2","",IF($R1629="x1",IF(OR($K1629=Basisblatt!$A$84,$P1629="ja"),"ja","nein"),"N/A"))</f>
        <v/>
      </c>
      <c r="B1629" s="40"/>
      <c r="C1629" s="84"/>
      <c r="D1629" s="85"/>
      <c r="E1629" s="85"/>
      <c r="F1629" s="85"/>
      <c r="G1629" s="85"/>
      <c r="H1629" s="85"/>
      <c r="I1629" s="92"/>
      <c r="J1629" s="40"/>
      <c r="K1629" s="49" t="s">
        <v>86</v>
      </c>
      <c r="L1629" s="81"/>
      <c r="M1629" s="81"/>
      <c r="N1629" s="83"/>
      <c r="O1629" s="40"/>
      <c r="P1629" s="106" t="str">
        <f>IF(AND($R1629="x1",$K1629=Basisblatt!$A$85),IF(OR($L1629=Basisblatt!$A$38,AND('Modernisierung 3.2.4'!$M1629&lt;&gt;"",'Modernisierung 3.2.4'!$M1629&lt;='Modernisierung 3.2.4'!$U1629),'Modernisierung 3.2.4'!$N1629=Basisblatt!$A1657)=TRUE,"ja","nein"),"")</f>
        <v/>
      </c>
      <c r="Q1629" s="157"/>
      <c r="R1629" s="102" t="str">
        <f t="shared" si="25"/>
        <v>x2</v>
      </c>
      <c r="S1629" s="53"/>
      <c r="T1629" s="40"/>
      <c r="U1629" s="139" t="str">
        <f>IF(AND($R1629="x1",$K1629=Basisblatt!$A$85),VLOOKUP('EMob_Segmente 3.2.5_3.2.6'!$F1629,Basisblatt!$A$2:$B$5,2,FALSE),"")</f>
        <v/>
      </c>
    </row>
    <row r="1630" spans="1:21" ht="15.75" thickBot="1" x14ac:dyDescent="0.3">
      <c r="A1630" s="121" t="str">
        <f>IF($R1630="x2","",IF($R1630="x1",IF(OR($K1630=Basisblatt!$A$84,$P1630="ja"),"ja","nein"),"N/A"))</f>
        <v/>
      </c>
      <c r="B1630" s="40"/>
      <c r="C1630" s="84"/>
      <c r="D1630" s="85"/>
      <c r="E1630" s="85"/>
      <c r="F1630" s="85"/>
      <c r="G1630" s="85"/>
      <c r="H1630" s="85"/>
      <c r="I1630" s="92"/>
      <c r="J1630" s="40"/>
      <c r="K1630" s="49" t="s">
        <v>86</v>
      </c>
      <c r="L1630" s="81"/>
      <c r="M1630" s="81"/>
      <c r="N1630" s="83"/>
      <c r="O1630" s="40"/>
      <c r="P1630" s="106" t="str">
        <f>IF(AND($R1630="x1",$K1630=Basisblatt!$A$85),IF(OR($L1630=Basisblatt!$A$38,AND('Modernisierung 3.2.4'!$M1630&lt;&gt;"",'Modernisierung 3.2.4'!$M1630&lt;='Modernisierung 3.2.4'!$U1630),'Modernisierung 3.2.4'!$N1630=Basisblatt!$A1658)=TRUE,"ja","nein"),"")</f>
        <v/>
      </c>
      <c r="Q1630" s="157"/>
      <c r="R1630" s="102" t="str">
        <f t="shared" si="25"/>
        <v>x2</v>
      </c>
      <c r="S1630" s="53"/>
      <c r="T1630" s="40"/>
      <c r="U1630" s="139" t="str">
        <f>IF(AND($R1630="x1",$K1630=Basisblatt!$A$85),VLOOKUP('EMob_Segmente 3.2.5_3.2.6'!$F1630,Basisblatt!$A$2:$B$5,2,FALSE),"")</f>
        <v/>
      </c>
    </row>
    <row r="1631" spans="1:21" ht="15.75" thickBot="1" x14ac:dyDescent="0.3">
      <c r="A1631" s="121" t="str">
        <f>IF($R1631="x2","",IF($R1631="x1",IF(OR($K1631=Basisblatt!$A$84,$P1631="ja"),"ja","nein"),"N/A"))</f>
        <v/>
      </c>
      <c r="B1631" s="40"/>
      <c r="C1631" s="84"/>
      <c r="D1631" s="85"/>
      <c r="E1631" s="85"/>
      <c r="F1631" s="85"/>
      <c r="G1631" s="85"/>
      <c r="H1631" s="85"/>
      <c r="I1631" s="92"/>
      <c r="J1631" s="40"/>
      <c r="K1631" s="49" t="s">
        <v>86</v>
      </c>
      <c r="L1631" s="81"/>
      <c r="M1631" s="81"/>
      <c r="N1631" s="83"/>
      <c r="O1631" s="40"/>
      <c r="P1631" s="106" t="str">
        <f>IF(AND($R1631="x1",$K1631=Basisblatt!$A$85),IF(OR($L1631=Basisblatt!$A$38,AND('Modernisierung 3.2.4'!$M1631&lt;&gt;"",'Modernisierung 3.2.4'!$M1631&lt;='Modernisierung 3.2.4'!$U1631),'Modernisierung 3.2.4'!$N1631=Basisblatt!$A1659)=TRUE,"ja","nein"),"")</f>
        <v/>
      </c>
      <c r="Q1631" s="157"/>
      <c r="R1631" s="102" t="str">
        <f t="shared" si="25"/>
        <v>x2</v>
      </c>
      <c r="S1631" s="53"/>
      <c r="T1631" s="40"/>
      <c r="U1631" s="139" t="str">
        <f>IF(AND($R1631="x1",$K1631=Basisblatt!$A$85),VLOOKUP('EMob_Segmente 3.2.5_3.2.6'!$F1631,Basisblatt!$A$2:$B$5,2,FALSE),"")</f>
        <v/>
      </c>
    </row>
    <row r="1632" spans="1:21" ht="15.75" thickBot="1" x14ac:dyDescent="0.3">
      <c r="A1632" s="121" t="str">
        <f>IF($R1632="x2","",IF($R1632="x1",IF(OR($K1632=Basisblatt!$A$84,$P1632="ja"),"ja","nein"),"N/A"))</f>
        <v/>
      </c>
      <c r="B1632" s="40"/>
      <c r="C1632" s="84"/>
      <c r="D1632" s="85"/>
      <c r="E1632" s="85"/>
      <c r="F1632" s="85"/>
      <c r="G1632" s="85"/>
      <c r="H1632" s="85"/>
      <c r="I1632" s="92"/>
      <c r="J1632" s="40"/>
      <c r="K1632" s="49" t="s">
        <v>86</v>
      </c>
      <c r="L1632" s="81"/>
      <c r="M1632" s="81"/>
      <c r="N1632" s="83"/>
      <c r="O1632" s="40"/>
      <c r="P1632" s="106" t="str">
        <f>IF(AND($R1632="x1",$K1632=Basisblatt!$A$85),IF(OR($L1632=Basisblatt!$A$38,AND('Modernisierung 3.2.4'!$M1632&lt;&gt;"",'Modernisierung 3.2.4'!$M1632&lt;='Modernisierung 3.2.4'!$U1632),'Modernisierung 3.2.4'!$N1632=Basisblatt!$A1660)=TRUE,"ja","nein"),"")</f>
        <v/>
      </c>
      <c r="Q1632" s="157"/>
      <c r="R1632" s="102" t="str">
        <f t="shared" si="25"/>
        <v>x2</v>
      </c>
      <c r="S1632" s="53"/>
      <c r="T1632" s="40"/>
      <c r="U1632" s="139" t="str">
        <f>IF(AND($R1632="x1",$K1632=Basisblatt!$A$85),VLOOKUP('EMob_Segmente 3.2.5_3.2.6'!$F1632,Basisblatt!$A$2:$B$5,2,FALSE),"")</f>
        <v/>
      </c>
    </row>
    <row r="1633" spans="1:21" ht="15.75" thickBot="1" x14ac:dyDescent="0.3">
      <c r="A1633" s="121" t="str">
        <f>IF($R1633="x2","",IF($R1633="x1",IF(OR($K1633=Basisblatt!$A$84,$P1633="ja"),"ja","nein"),"N/A"))</f>
        <v/>
      </c>
      <c r="B1633" s="40"/>
      <c r="C1633" s="84"/>
      <c r="D1633" s="85"/>
      <c r="E1633" s="85"/>
      <c r="F1633" s="85"/>
      <c r="G1633" s="85"/>
      <c r="H1633" s="85"/>
      <c r="I1633" s="92"/>
      <c r="J1633" s="40"/>
      <c r="K1633" s="49" t="s">
        <v>86</v>
      </c>
      <c r="L1633" s="81"/>
      <c r="M1633" s="81"/>
      <c r="N1633" s="83"/>
      <c r="O1633" s="40"/>
      <c r="P1633" s="106" t="str">
        <f>IF(AND($R1633="x1",$K1633=Basisblatt!$A$85),IF(OR($L1633=Basisblatt!$A$38,AND('Modernisierung 3.2.4'!$M1633&lt;&gt;"",'Modernisierung 3.2.4'!$M1633&lt;='Modernisierung 3.2.4'!$U1633),'Modernisierung 3.2.4'!$N1633=Basisblatt!$A1661)=TRUE,"ja","nein"),"")</f>
        <v/>
      </c>
      <c r="Q1633" s="157"/>
      <c r="R1633" s="102" t="str">
        <f t="shared" si="25"/>
        <v>x2</v>
      </c>
      <c r="S1633" s="53"/>
      <c r="T1633" s="40"/>
      <c r="U1633" s="139" t="str">
        <f>IF(AND($R1633="x1",$K1633=Basisblatt!$A$85),VLOOKUP('EMob_Segmente 3.2.5_3.2.6'!$F1633,Basisblatt!$A$2:$B$5,2,FALSE),"")</f>
        <v/>
      </c>
    </row>
    <row r="1634" spans="1:21" ht="15.75" thickBot="1" x14ac:dyDescent="0.3">
      <c r="A1634" s="121" t="str">
        <f>IF($R1634="x2","",IF($R1634="x1",IF(OR($K1634=Basisblatt!$A$84,$P1634="ja"),"ja","nein"),"N/A"))</f>
        <v/>
      </c>
      <c r="B1634" s="40"/>
      <c r="C1634" s="84"/>
      <c r="D1634" s="85"/>
      <c r="E1634" s="85"/>
      <c r="F1634" s="85"/>
      <c r="G1634" s="85"/>
      <c r="H1634" s="85"/>
      <c r="I1634" s="92"/>
      <c r="J1634" s="40"/>
      <c r="K1634" s="49" t="s">
        <v>86</v>
      </c>
      <c r="L1634" s="81"/>
      <c r="M1634" s="81"/>
      <c r="N1634" s="83"/>
      <c r="O1634" s="40"/>
      <c r="P1634" s="106" t="str">
        <f>IF(AND($R1634="x1",$K1634=Basisblatt!$A$85),IF(OR($L1634=Basisblatt!$A$38,AND('Modernisierung 3.2.4'!$M1634&lt;&gt;"",'Modernisierung 3.2.4'!$M1634&lt;='Modernisierung 3.2.4'!$U1634),'Modernisierung 3.2.4'!$N1634=Basisblatt!$A1662)=TRUE,"ja","nein"),"")</f>
        <v/>
      </c>
      <c r="Q1634" s="157"/>
      <c r="R1634" s="102" t="str">
        <f t="shared" si="25"/>
        <v>x2</v>
      </c>
      <c r="S1634" s="53"/>
      <c r="T1634" s="40"/>
      <c r="U1634" s="139" t="str">
        <f>IF(AND($R1634="x1",$K1634=Basisblatt!$A$85),VLOOKUP('EMob_Segmente 3.2.5_3.2.6'!$F1634,Basisblatt!$A$2:$B$5,2,FALSE),"")</f>
        <v/>
      </c>
    </row>
    <row r="1635" spans="1:21" ht="15.75" thickBot="1" x14ac:dyDescent="0.3">
      <c r="A1635" s="121" t="str">
        <f>IF($R1635="x2","",IF($R1635="x1",IF(OR($K1635=Basisblatt!$A$84,$P1635="ja"),"ja","nein"),"N/A"))</f>
        <v/>
      </c>
      <c r="B1635" s="40"/>
      <c r="C1635" s="84"/>
      <c r="D1635" s="85"/>
      <c r="E1635" s="85"/>
      <c r="F1635" s="85"/>
      <c r="G1635" s="85"/>
      <c r="H1635" s="85"/>
      <c r="I1635" s="92"/>
      <c r="J1635" s="40"/>
      <c r="K1635" s="49" t="s">
        <v>86</v>
      </c>
      <c r="L1635" s="81"/>
      <c r="M1635" s="81"/>
      <c r="N1635" s="83"/>
      <c r="O1635" s="40"/>
      <c r="P1635" s="106" t="str">
        <f>IF(AND($R1635="x1",$K1635=Basisblatt!$A$85),IF(OR($L1635=Basisblatt!$A$38,AND('Modernisierung 3.2.4'!$M1635&lt;&gt;"",'Modernisierung 3.2.4'!$M1635&lt;='Modernisierung 3.2.4'!$U1635),'Modernisierung 3.2.4'!$N1635=Basisblatt!$A1663)=TRUE,"ja","nein"),"")</f>
        <v/>
      </c>
      <c r="Q1635" s="157"/>
      <c r="R1635" s="102" t="str">
        <f t="shared" si="25"/>
        <v>x2</v>
      </c>
      <c r="S1635" s="53"/>
      <c r="T1635" s="40"/>
      <c r="U1635" s="139" t="str">
        <f>IF(AND($R1635="x1",$K1635=Basisblatt!$A$85),VLOOKUP('EMob_Segmente 3.2.5_3.2.6'!$F1635,Basisblatt!$A$2:$B$5,2,FALSE),"")</f>
        <v/>
      </c>
    </row>
    <row r="1636" spans="1:21" ht="15.75" thickBot="1" x14ac:dyDescent="0.3">
      <c r="A1636" s="121" t="str">
        <f>IF($R1636="x2","",IF($R1636="x1",IF(OR($K1636=Basisblatt!$A$84,$P1636="ja"),"ja","nein"),"N/A"))</f>
        <v/>
      </c>
      <c r="B1636" s="40"/>
      <c r="C1636" s="84"/>
      <c r="D1636" s="85"/>
      <c r="E1636" s="85"/>
      <c r="F1636" s="85"/>
      <c r="G1636" s="85"/>
      <c r="H1636" s="85"/>
      <c r="I1636" s="92"/>
      <c r="J1636" s="40"/>
      <c r="K1636" s="49" t="s">
        <v>86</v>
      </c>
      <c r="L1636" s="81"/>
      <c r="M1636" s="81"/>
      <c r="N1636" s="83"/>
      <c r="O1636" s="40"/>
      <c r="P1636" s="106" t="str">
        <f>IF(AND($R1636="x1",$K1636=Basisblatt!$A$85),IF(OR($L1636=Basisblatt!$A$38,AND('Modernisierung 3.2.4'!$M1636&lt;&gt;"",'Modernisierung 3.2.4'!$M1636&lt;='Modernisierung 3.2.4'!$U1636),'Modernisierung 3.2.4'!$N1636=Basisblatt!$A1664)=TRUE,"ja","nein"),"")</f>
        <v/>
      </c>
      <c r="Q1636" s="157"/>
      <c r="R1636" s="102" t="str">
        <f t="shared" si="25"/>
        <v>x2</v>
      </c>
      <c r="S1636" s="53"/>
      <c r="T1636" s="40"/>
      <c r="U1636" s="139" t="str">
        <f>IF(AND($R1636="x1",$K1636=Basisblatt!$A$85),VLOOKUP('EMob_Segmente 3.2.5_3.2.6'!$F1636,Basisblatt!$A$2:$B$5,2,FALSE),"")</f>
        <v/>
      </c>
    </row>
    <row r="1637" spans="1:21" ht="15.75" thickBot="1" x14ac:dyDescent="0.3">
      <c r="A1637" s="121" t="str">
        <f>IF($R1637="x2","",IF($R1637="x1",IF(OR($K1637=Basisblatt!$A$84,$P1637="ja"),"ja","nein"),"N/A"))</f>
        <v/>
      </c>
      <c r="B1637" s="40"/>
      <c r="C1637" s="84"/>
      <c r="D1637" s="85"/>
      <c r="E1637" s="85"/>
      <c r="F1637" s="85"/>
      <c r="G1637" s="85"/>
      <c r="H1637" s="85"/>
      <c r="I1637" s="92"/>
      <c r="J1637" s="40"/>
      <c r="K1637" s="49" t="s">
        <v>86</v>
      </c>
      <c r="L1637" s="81"/>
      <c r="M1637" s="81"/>
      <c r="N1637" s="83"/>
      <c r="O1637" s="40"/>
      <c r="P1637" s="106" t="str">
        <f>IF(AND($R1637="x1",$K1637=Basisblatt!$A$85),IF(OR($L1637=Basisblatt!$A$38,AND('Modernisierung 3.2.4'!$M1637&lt;&gt;"",'Modernisierung 3.2.4'!$M1637&lt;='Modernisierung 3.2.4'!$U1637),'Modernisierung 3.2.4'!$N1637=Basisblatt!$A1665)=TRUE,"ja","nein"),"")</f>
        <v/>
      </c>
      <c r="Q1637" s="157"/>
      <c r="R1637" s="102" t="str">
        <f t="shared" si="25"/>
        <v>x2</v>
      </c>
      <c r="S1637" s="53"/>
      <c r="T1637" s="40"/>
      <c r="U1637" s="139" t="str">
        <f>IF(AND($R1637="x1",$K1637=Basisblatt!$A$85),VLOOKUP('EMob_Segmente 3.2.5_3.2.6'!$F1637,Basisblatt!$A$2:$B$5,2,FALSE),"")</f>
        <v/>
      </c>
    </row>
    <row r="1638" spans="1:21" ht="15.75" thickBot="1" x14ac:dyDescent="0.3">
      <c r="A1638" s="121" t="str">
        <f>IF($R1638="x2","",IF($R1638="x1",IF(OR($K1638=Basisblatt!$A$84,$P1638="ja"),"ja","nein"),"N/A"))</f>
        <v/>
      </c>
      <c r="B1638" s="40"/>
      <c r="C1638" s="84"/>
      <c r="D1638" s="85"/>
      <c r="E1638" s="85"/>
      <c r="F1638" s="85"/>
      <c r="G1638" s="85"/>
      <c r="H1638" s="85"/>
      <c r="I1638" s="92"/>
      <c r="J1638" s="40"/>
      <c r="K1638" s="49" t="s">
        <v>86</v>
      </c>
      <c r="L1638" s="81"/>
      <c r="M1638" s="81"/>
      <c r="N1638" s="83"/>
      <c r="O1638" s="40"/>
      <c r="P1638" s="106" t="str">
        <f>IF(AND($R1638="x1",$K1638=Basisblatt!$A$85),IF(OR($L1638=Basisblatt!$A$38,AND('Modernisierung 3.2.4'!$M1638&lt;&gt;"",'Modernisierung 3.2.4'!$M1638&lt;='Modernisierung 3.2.4'!$U1638),'Modernisierung 3.2.4'!$N1638=Basisblatt!$A1666)=TRUE,"ja","nein"),"")</f>
        <v/>
      </c>
      <c r="Q1638" s="157"/>
      <c r="R1638" s="102" t="str">
        <f t="shared" si="25"/>
        <v>x2</v>
      </c>
      <c r="S1638" s="53"/>
      <c r="T1638" s="40"/>
      <c r="U1638" s="139" t="str">
        <f>IF(AND($R1638="x1",$K1638=Basisblatt!$A$85),VLOOKUP('EMob_Segmente 3.2.5_3.2.6'!$F1638,Basisblatt!$A$2:$B$5,2,FALSE),"")</f>
        <v/>
      </c>
    </row>
    <row r="1639" spans="1:21" ht="15.75" thickBot="1" x14ac:dyDescent="0.3">
      <c r="A1639" s="121" t="str">
        <f>IF($R1639="x2","",IF($R1639="x1",IF(OR($K1639=Basisblatt!$A$84,$P1639="ja"),"ja","nein"),"N/A"))</f>
        <v/>
      </c>
      <c r="B1639" s="40"/>
      <c r="C1639" s="84"/>
      <c r="D1639" s="85"/>
      <c r="E1639" s="85"/>
      <c r="F1639" s="85"/>
      <c r="G1639" s="85"/>
      <c r="H1639" s="85"/>
      <c r="I1639" s="92"/>
      <c r="J1639" s="40"/>
      <c r="K1639" s="49" t="s">
        <v>86</v>
      </c>
      <c r="L1639" s="81"/>
      <c r="M1639" s="81"/>
      <c r="N1639" s="83"/>
      <c r="O1639" s="40"/>
      <c r="P1639" s="106" t="str">
        <f>IF(AND($R1639="x1",$K1639=Basisblatt!$A$85),IF(OR($L1639=Basisblatt!$A$38,AND('Modernisierung 3.2.4'!$M1639&lt;&gt;"",'Modernisierung 3.2.4'!$M1639&lt;='Modernisierung 3.2.4'!$U1639),'Modernisierung 3.2.4'!$N1639=Basisblatt!$A1667)=TRUE,"ja","nein"),"")</f>
        <v/>
      </c>
      <c r="Q1639" s="157"/>
      <c r="R1639" s="102" t="str">
        <f t="shared" si="25"/>
        <v>x2</v>
      </c>
      <c r="S1639" s="53"/>
      <c r="T1639" s="40"/>
      <c r="U1639" s="139" t="str">
        <f>IF(AND($R1639="x1",$K1639=Basisblatt!$A$85),VLOOKUP('EMob_Segmente 3.2.5_3.2.6'!$F1639,Basisblatt!$A$2:$B$5,2,FALSE),"")</f>
        <v/>
      </c>
    </row>
    <row r="1640" spans="1:21" ht="15.75" thickBot="1" x14ac:dyDescent="0.3">
      <c r="A1640" s="121" t="str">
        <f>IF($R1640="x2","",IF($R1640="x1",IF(OR($K1640=Basisblatt!$A$84,$P1640="ja"),"ja","nein"),"N/A"))</f>
        <v/>
      </c>
      <c r="B1640" s="40"/>
      <c r="C1640" s="84"/>
      <c r="D1640" s="85"/>
      <c r="E1640" s="85"/>
      <c r="F1640" s="85"/>
      <c r="G1640" s="85"/>
      <c r="H1640" s="85"/>
      <c r="I1640" s="92"/>
      <c r="J1640" s="40"/>
      <c r="K1640" s="49" t="s">
        <v>86</v>
      </c>
      <c r="L1640" s="81"/>
      <c r="M1640" s="81"/>
      <c r="N1640" s="83"/>
      <c r="O1640" s="40"/>
      <c r="P1640" s="106" t="str">
        <f>IF(AND($R1640="x1",$K1640=Basisblatt!$A$85),IF(OR($L1640=Basisblatt!$A$38,AND('Modernisierung 3.2.4'!$M1640&lt;&gt;"",'Modernisierung 3.2.4'!$M1640&lt;='Modernisierung 3.2.4'!$U1640),'Modernisierung 3.2.4'!$N1640=Basisblatt!$A1668)=TRUE,"ja","nein"),"")</f>
        <v/>
      </c>
      <c r="Q1640" s="157"/>
      <c r="R1640" s="102" t="str">
        <f t="shared" si="25"/>
        <v>x2</v>
      </c>
      <c r="S1640" s="53"/>
      <c r="T1640" s="40"/>
      <c r="U1640" s="139" t="str">
        <f>IF(AND($R1640="x1",$K1640=Basisblatt!$A$85),VLOOKUP('EMob_Segmente 3.2.5_3.2.6'!$F1640,Basisblatt!$A$2:$B$5,2,FALSE),"")</f>
        <v/>
      </c>
    </row>
    <row r="1641" spans="1:21" ht="15.75" thickBot="1" x14ac:dyDescent="0.3">
      <c r="A1641" s="121" t="str">
        <f>IF($R1641="x2","",IF($R1641="x1",IF(OR($K1641=Basisblatt!$A$84,$P1641="ja"),"ja","nein"),"N/A"))</f>
        <v/>
      </c>
      <c r="B1641" s="40"/>
      <c r="C1641" s="84"/>
      <c r="D1641" s="85"/>
      <c r="E1641" s="85"/>
      <c r="F1641" s="85"/>
      <c r="G1641" s="85"/>
      <c r="H1641" s="85"/>
      <c r="I1641" s="92"/>
      <c r="J1641" s="40"/>
      <c r="K1641" s="49" t="s">
        <v>86</v>
      </c>
      <c r="L1641" s="81"/>
      <c r="M1641" s="81"/>
      <c r="N1641" s="83"/>
      <c r="O1641" s="40"/>
      <c r="P1641" s="106" t="str">
        <f>IF(AND($R1641="x1",$K1641=Basisblatt!$A$85),IF(OR($L1641=Basisblatt!$A$38,AND('Modernisierung 3.2.4'!$M1641&lt;&gt;"",'Modernisierung 3.2.4'!$M1641&lt;='Modernisierung 3.2.4'!$U1641),'Modernisierung 3.2.4'!$N1641=Basisblatt!$A1669)=TRUE,"ja","nein"),"")</f>
        <v/>
      </c>
      <c r="Q1641" s="157"/>
      <c r="R1641" s="102" t="str">
        <f t="shared" si="25"/>
        <v>x2</v>
      </c>
      <c r="S1641" s="53"/>
      <c r="T1641" s="40"/>
      <c r="U1641" s="139" t="str">
        <f>IF(AND($R1641="x1",$K1641=Basisblatt!$A$85),VLOOKUP('EMob_Segmente 3.2.5_3.2.6'!$F1641,Basisblatt!$A$2:$B$5,2,FALSE),"")</f>
        <v/>
      </c>
    </row>
    <row r="1642" spans="1:21" ht="15.75" thickBot="1" x14ac:dyDescent="0.3">
      <c r="A1642" s="121" t="str">
        <f>IF($R1642="x2","",IF($R1642="x1",IF(OR($K1642=Basisblatt!$A$84,$P1642="ja"),"ja","nein"),"N/A"))</f>
        <v/>
      </c>
      <c r="B1642" s="40"/>
      <c r="C1642" s="84"/>
      <c r="D1642" s="85"/>
      <c r="E1642" s="85"/>
      <c r="F1642" s="85"/>
      <c r="G1642" s="85"/>
      <c r="H1642" s="85"/>
      <c r="I1642" s="92"/>
      <c r="J1642" s="40"/>
      <c r="K1642" s="49" t="s">
        <v>86</v>
      </c>
      <c r="L1642" s="81"/>
      <c r="M1642" s="81"/>
      <c r="N1642" s="83"/>
      <c r="O1642" s="40"/>
      <c r="P1642" s="106" t="str">
        <f>IF(AND($R1642="x1",$K1642=Basisblatt!$A$85),IF(OR($L1642=Basisblatt!$A$38,AND('Modernisierung 3.2.4'!$M1642&lt;&gt;"",'Modernisierung 3.2.4'!$M1642&lt;='Modernisierung 3.2.4'!$U1642),'Modernisierung 3.2.4'!$N1642=Basisblatt!$A1670)=TRUE,"ja","nein"),"")</f>
        <v/>
      </c>
      <c r="Q1642" s="157"/>
      <c r="R1642" s="102" t="str">
        <f t="shared" si="25"/>
        <v>x2</v>
      </c>
      <c r="S1642" s="53"/>
      <c r="T1642" s="40"/>
      <c r="U1642" s="139" t="str">
        <f>IF(AND($R1642="x1",$K1642=Basisblatt!$A$85),VLOOKUP('EMob_Segmente 3.2.5_3.2.6'!$F1642,Basisblatt!$A$2:$B$5,2,FALSE),"")</f>
        <v/>
      </c>
    </row>
    <row r="1643" spans="1:21" ht="15.75" thickBot="1" x14ac:dyDescent="0.3">
      <c r="A1643" s="121" t="str">
        <f>IF($R1643="x2","",IF($R1643="x1",IF(OR($K1643=Basisblatt!$A$84,$P1643="ja"),"ja","nein"),"N/A"))</f>
        <v/>
      </c>
      <c r="B1643" s="40"/>
      <c r="C1643" s="84"/>
      <c r="D1643" s="85"/>
      <c r="E1643" s="85"/>
      <c r="F1643" s="85"/>
      <c r="G1643" s="85"/>
      <c r="H1643" s="85"/>
      <c r="I1643" s="92"/>
      <c r="J1643" s="40"/>
      <c r="K1643" s="49" t="s">
        <v>86</v>
      </c>
      <c r="L1643" s="81"/>
      <c r="M1643" s="81"/>
      <c r="N1643" s="83"/>
      <c r="O1643" s="40"/>
      <c r="P1643" s="106" t="str">
        <f>IF(AND($R1643="x1",$K1643=Basisblatt!$A$85),IF(OR($L1643=Basisblatt!$A$38,AND('Modernisierung 3.2.4'!$M1643&lt;&gt;"",'Modernisierung 3.2.4'!$M1643&lt;='Modernisierung 3.2.4'!$U1643),'Modernisierung 3.2.4'!$N1643=Basisblatt!$A1671)=TRUE,"ja","nein"),"")</f>
        <v/>
      </c>
      <c r="Q1643" s="157"/>
      <c r="R1643" s="102" t="str">
        <f t="shared" si="25"/>
        <v>x2</v>
      </c>
      <c r="S1643" s="53"/>
      <c r="T1643" s="40"/>
      <c r="U1643" s="139" t="str">
        <f>IF(AND($R1643="x1",$K1643=Basisblatt!$A$85),VLOOKUP('EMob_Segmente 3.2.5_3.2.6'!$F1643,Basisblatt!$A$2:$B$5,2,FALSE),"")</f>
        <v/>
      </c>
    </row>
    <row r="1644" spans="1:21" ht="15.75" thickBot="1" x14ac:dyDescent="0.3">
      <c r="A1644" s="121" t="str">
        <f>IF($R1644="x2","",IF($R1644="x1",IF(OR($K1644=Basisblatt!$A$84,$P1644="ja"),"ja","nein"),"N/A"))</f>
        <v/>
      </c>
      <c r="B1644" s="40"/>
      <c r="C1644" s="84"/>
      <c r="D1644" s="85"/>
      <c r="E1644" s="85"/>
      <c r="F1644" s="85"/>
      <c r="G1644" s="85"/>
      <c r="H1644" s="85"/>
      <c r="I1644" s="92"/>
      <c r="J1644" s="40"/>
      <c r="K1644" s="49" t="s">
        <v>86</v>
      </c>
      <c r="L1644" s="81"/>
      <c r="M1644" s="81"/>
      <c r="N1644" s="83"/>
      <c r="O1644" s="40"/>
      <c r="P1644" s="106" t="str">
        <f>IF(AND($R1644="x1",$K1644=Basisblatt!$A$85),IF(OR($L1644=Basisblatt!$A$38,AND('Modernisierung 3.2.4'!$M1644&lt;&gt;"",'Modernisierung 3.2.4'!$M1644&lt;='Modernisierung 3.2.4'!$U1644),'Modernisierung 3.2.4'!$N1644=Basisblatt!$A1672)=TRUE,"ja","nein"),"")</f>
        <v/>
      </c>
      <c r="Q1644" s="157"/>
      <c r="R1644" s="102" t="str">
        <f t="shared" si="25"/>
        <v>x2</v>
      </c>
      <c r="S1644" s="53"/>
      <c r="T1644" s="40"/>
      <c r="U1644" s="139" t="str">
        <f>IF(AND($R1644="x1",$K1644=Basisblatt!$A$85),VLOOKUP('EMob_Segmente 3.2.5_3.2.6'!$F1644,Basisblatt!$A$2:$B$5,2,FALSE),"")</f>
        <v/>
      </c>
    </row>
    <row r="1645" spans="1:21" ht="15.75" thickBot="1" x14ac:dyDescent="0.3">
      <c r="A1645" s="121" t="str">
        <f>IF($R1645="x2","",IF($R1645="x1",IF(OR($K1645=Basisblatt!$A$84,$P1645="ja"),"ja","nein"),"N/A"))</f>
        <v/>
      </c>
      <c r="B1645" s="40"/>
      <c r="C1645" s="84"/>
      <c r="D1645" s="85"/>
      <c r="E1645" s="85"/>
      <c r="F1645" s="85"/>
      <c r="G1645" s="85"/>
      <c r="H1645" s="85"/>
      <c r="I1645" s="92"/>
      <c r="J1645" s="40"/>
      <c r="K1645" s="49" t="s">
        <v>86</v>
      </c>
      <c r="L1645" s="81"/>
      <c r="M1645" s="81"/>
      <c r="N1645" s="83"/>
      <c r="O1645" s="40"/>
      <c r="P1645" s="106" t="str">
        <f>IF(AND($R1645="x1",$K1645=Basisblatt!$A$85),IF(OR($L1645=Basisblatt!$A$38,AND('Modernisierung 3.2.4'!$M1645&lt;&gt;"",'Modernisierung 3.2.4'!$M1645&lt;='Modernisierung 3.2.4'!$U1645),'Modernisierung 3.2.4'!$N1645=Basisblatt!$A1673)=TRUE,"ja","nein"),"")</f>
        <v/>
      </c>
      <c r="Q1645" s="157"/>
      <c r="R1645" s="102" t="str">
        <f t="shared" si="25"/>
        <v>x2</v>
      </c>
      <c r="S1645" s="53"/>
      <c r="T1645" s="40"/>
      <c r="U1645" s="139" t="str">
        <f>IF(AND($R1645="x1",$K1645=Basisblatt!$A$85),VLOOKUP('EMob_Segmente 3.2.5_3.2.6'!$F1645,Basisblatt!$A$2:$B$5,2,FALSE),"")</f>
        <v/>
      </c>
    </row>
    <row r="1646" spans="1:21" ht="15.75" thickBot="1" x14ac:dyDescent="0.3">
      <c r="A1646" s="121" t="str">
        <f>IF($R1646="x2","",IF($R1646="x1",IF(OR($K1646=Basisblatt!$A$84,$P1646="ja"),"ja","nein"),"N/A"))</f>
        <v/>
      </c>
      <c r="B1646" s="40"/>
      <c r="C1646" s="84"/>
      <c r="D1646" s="85"/>
      <c r="E1646" s="85"/>
      <c r="F1646" s="85"/>
      <c r="G1646" s="85"/>
      <c r="H1646" s="85"/>
      <c r="I1646" s="92"/>
      <c r="J1646" s="40"/>
      <c r="K1646" s="49" t="s">
        <v>86</v>
      </c>
      <c r="L1646" s="81"/>
      <c r="M1646" s="81"/>
      <c r="N1646" s="83"/>
      <c r="O1646" s="40"/>
      <c r="P1646" s="106" t="str">
        <f>IF(AND($R1646="x1",$K1646=Basisblatt!$A$85),IF(OR($L1646=Basisblatt!$A$38,AND('Modernisierung 3.2.4'!$M1646&lt;&gt;"",'Modernisierung 3.2.4'!$M1646&lt;='Modernisierung 3.2.4'!$U1646),'Modernisierung 3.2.4'!$N1646=Basisblatt!$A1674)=TRUE,"ja","nein"),"")</f>
        <v/>
      </c>
      <c r="Q1646" s="157"/>
      <c r="R1646" s="102" t="str">
        <f t="shared" si="25"/>
        <v>x2</v>
      </c>
      <c r="S1646" s="53"/>
      <c r="T1646" s="40"/>
      <c r="U1646" s="139" t="str">
        <f>IF(AND($R1646="x1",$K1646=Basisblatt!$A$85),VLOOKUP('EMob_Segmente 3.2.5_3.2.6'!$F1646,Basisblatt!$A$2:$B$5,2,FALSE),"")</f>
        <v/>
      </c>
    </row>
    <row r="1647" spans="1:21" ht="15.75" thickBot="1" x14ac:dyDescent="0.3">
      <c r="A1647" s="121" t="str">
        <f>IF($R1647="x2","",IF($R1647="x1",IF(OR($K1647=Basisblatt!$A$84,$P1647="ja"),"ja","nein"),"N/A"))</f>
        <v/>
      </c>
      <c r="B1647" s="40"/>
      <c r="C1647" s="84"/>
      <c r="D1647" s="85"/>
      <c r="E1647" s="85"/>
      <c r="F1647" s="85"/>
      <c r="G1647" s="85"/>
      <c r="H1647" s="85"/>
      <c r="I1647" s="92"/>
      <c r="J1647" s="40"/>
      <c r="K1647" s="49" t="s">
        <v>86</v>
      </c>
      <c r="L1647" s="81"/>
      <c r="M1647" s="81"/>
      <c r="N1647" s="83"/>
      <c r="O1647" s="40"/>
      <c r="P1647" s="106" t="str">
        <f>IF(AND($R1647="x1",$K1647=Basisblatt!$A$85),IF(OR($L1647=Basisblatt!$A$38,AND('Modernisierung 3.2.4'!$M1647&lt;&gt;"",'Modernisierung 3.2.4'!$M1647&lt;='Modernisierung 3.2.4'!$U1647),'Modernisierung 3.2.4'!$N1647=Basisblatt!$A1675)=TRUE,"ja","nein"),"")</f>
        <v/>
      </c>
      <c r="Q1647" s="157"/>
      <c r="R1647" s="102" t="str">
        <f t="shared" si="25"/>
        <v>x2</v>
      </c>
      <c r="S1647" s="53"/>
      <c r="T1647" s="40"/>
      <c r="U1647" s="139" t="str">
        <f>IF(AND($R1647="x1",$K1647=Basisblatt!$A$85),VLOOKUP('EMob_Segmente 3.2.5_3.2.6'!$F1647,Basisblatt!$A$2:$B$5,2,FALSE),"")</f>
        <v/>
      </c>
    </row>
    <row r="1648" spans="1:21" ht="15.75" thickBot="1" x14ac:dyDescent="0.3">
      <c r="A1648" s="121" t="str">
        <f>IF($R1648="x2","",IF($R1648="x1",IF(OR($K1648=Basisblatt!$A$84,$P1648="ja"),"ja","nein"),"N/A"))</f>
        <v/>
      </c>
      <c r="B1648" s="40"/>
      <c r="C1648" s="84"/>
      <c r="D1648" s="85"/>
      <c r="E1648" s="85"/>
      <c r="F1648" s="85"/>
      <c r="G1648" s="85"/>
      <c r="H1648" s="85"/>
      <c r="I1648" s="92"/>
      <c r="J1648" s="40"/>
      <c r="K1648" s="49" t="s">
        <v>86</v>
      </c>
      <c r="L1648" s="81"/>
      <c r="M1648" s="81"/>
      <c r="N1648" s="83"/>
      <c r="O1648" s="40"/>
      <c r="P1648" s="106" t="str">
        <f>IF(AND($R1648="x1",$K1648=Basisblatt!$A$85),IF(OR($L1648=Basisblatt!$A$38,AND('Modernisierung 3.2.4'!$M1648&lt;&gt;"",'Modernisierung 3.2.4'!$M1648&lt;='Modernisierung 3.2.4'!$U1648),'Modernisierung 3.2.4'!$N1648=Basisblatt!$A1676)=TRUE,"ja","nein"),"")</f>
        <v/>
      </c>
      <c r="Q1648" s="157"/>
      <c r="R1648" s="102" t="str">
        <f t="shared" si="25"/>
        <v>x2</v>
      </c>
      <c r="S1648" s="53"/>
      <c r="T1648" s="40"/>
      <c r="U1648" s="139" t="str">
        <f>IF(AND($R1648="x1",$K1648=Basisblatt!$A$85),VLOOKUP('EMob_Segmente 3.2.5_3.2.6'!$F1648,Basisblatt!$A$2:$B$5,2,FALSE),"")</f>
        <v/>
      </c>
    </row>
    <row r="1649" spans="1:21" ht="15.75" thickBot="1" x14ac:dyDescent="0.3">
      <c r="A1649" s="121" t="str">
        <f>IF($R1649="x2","",IF($R1649="x1",IF(OR($K1649=Basisblatt!$A$84,$P1649="ja"),"ja","nein"),"N/A"))</f>
        <v/>
      </c>
      <c r="B1649" s="40"/>
      <c r="C1649" s="84"/>
      <c r="D1649" s="85"/>
      <c r="E1649" s="85"/>
      <c r="F1649" s="85"/>
      <c r="G1649" s="85"/>
      <c r="H1649" s="85"/>
      <c r="I1649" s="92"/>
      <c r="J1649" s="40"/>
      <c r="K1649" s="49" t="s">
        <v>86</v>
      </c>
      <c r="L1649" s="81"/>
      <c r="M1649" s="81"/>
      <c r="N1649" s="83"/>
      <c r="O1649" s="40"/>
      <c r="P1649" s="106" t="str">
        <f>IF(AND($R1649="x1",$K1649=Basisblatt!$A$85),IF(OR($L1649=Basisblatt!$A$38,AND('Modernisierung 3.2.4'!$M1649&lt;&gt;"",'Modernisierung 3.2.4'!$M1649&lt;='Modernisierung 3.2.4'!$U1649),'Modernisierung 3.2.4'!$N1649=Basisblatt!$A1677)=TRUE,"ja","nein"),"")</f>
        <v/>
      </c>
      <c r="Q1649" s="157"/>
      <c r="R1649" s="102" t="str">
        <f t="shared" si="25"/>
        <v>x2</v>
      </c>
      <c r="S1649" s="53"/>
      <c r="T1649" s="40"/>
      <c r="U1649" s="139" t="str">
        <f>IF(AND($R1649="x1",$K1649=Basisblatt!$A$85),VLOOKUP('EMob_Segmente 3.2.5_3.2.6'!$F1649,Basisblatt!$A$2:$B$5,2,FALSE),"")</f>
        <v/>
      </c>
    </row>
    <row r="1650" spans="1:21" ht="15.75" thickBot="1" x14ac:dyDescent="0.3">
      <c r="A1650" s="121" t="str">
        <f>IF($R1650="x2","",IF($R1650="x1",IF(OR($K1650=Basisblatt!$A$84,$P1650="ja"),"ja","nein"),"N/A"))</f>
        <v/>
      </c>
      <c r="B1650" s="40"/>
      <c r="C1650" s="84"/>
      <c r="D1650" s="85"/>
      <c r="E1650" s="85"/>
      <c r="F1650" s="85"/>
      <c r="G1650" s="85"/>
      <c r="H1650" s="85"/>
      <c r="I1650" s="92"/>
      <c r="J1650" s="40"/>
      <c r="K1650" s="49" t="s">
        <v>86</v>
      </c>
      <c r="L1650" s="81"/>
      <c r="M1650" s="81"/>
      <c r="N1650" s="83"/>
      <c r="O1650" s="40"/>
      <c r="P1650" s="106" t="str">
        <f>IF(AND($R1650="x1",$K1650=Basisblatt!$A$85),IF(OR($L1650=Basisblatt!$A$38,AND('Modernisierung 3.2.4'!$M1650&lt;&gt;"",'Modernisierung 3.2.4'!$M1650&lt;='Modernisierung 3.2.4'!$U1650),'Modernisierung 3.2.4'!$N1650=Basisblatt!$A1678)=TRUE,"ja","nein"),"")</f>
        <v/>
      </c>
      <c r="Q1650" s="157"/>
      <c r="R1650" s="102" t="str">
        <f t="shared" si="25"/>
        <v>x2</v>
      </c>
      <c r="S1650" s="53"/>
      <c r="T1650" s="40"/>
      <c r="U1650" s="139" t="str">
        <f>IF(AND($R1650="x1",$K1650=Basisblatt!$A$85),VLOOKUP('EMob_Segmente 3.2.5_3.2.6'!$F1650,Basisblatt!$A$2:$B$5,2,FALSE),"")</f>
        <v/>
      </c>
    </row>
    <row r="1651" spans="1:21" ht="15.75" thickBot="1" x14ac:dyDescent="0.3">
      <c r="A1651" s="121" t="str">
        <f>IF($R1651="x2","",IF($R1651="x1",IF(OR($K1651=Basisblatt!$A$84,$P1651="ja"),"ja","nein"),"N/A"))</f>
        <v/>
      </c>
      <c r="B1651" s="40"/>
      <c r="C1651" s="84"/>
      <c r="D1651" s="85"/>
      <c r="E1651" s="85"/>
      <c r="F1651" s="85"/>
      <c r="G1651" s="85"/>
      <c r="H1651" s="85"/>
      <c r="I1651" s="92"/>
      <c r="J1651" s="40"/>
      <c r="K1651" s="49" t="s">
        <v>86</v>
      </c>
      <c r="L1651" s="81"/>
      <c r="M1651" s="81"/>
      <c r="N1651" s="83"/>
      <c r="O1651" s="40"/>
      <c r="P1651" s="106" t="str">
        <f>IF(AND($R1651="x1",$K1651=Basisblatt!$A$85),IF(OR($L1651=Basisblatt!$A$38,AND('Modernisierung 3.2.4'!$M1651&lt;&gt;"",'Modernisierung 3.2.4'!$M1651&lt;='Modernisierung 3.2.4'!$U1651),'Modernisierung 3.2.4'!$N1651=Basisblatt!$A1679)=TRUE,"ja","nein"),"")</f>
        <v/>
      </c>
      <c r="Q1651" s="157"/>
      <c r="R1651" s="102" t="str">
        <f t="shared" si="25"/>
        <v>x2</v>
      </c>
      <c r="S1651" s="53"/>
      <c r="T1651" s="40"/>
      <c r="U1651" s="139" t="str">
        <f>IF(AND($R1651="x1",$K1651=Basisblatt!$A$85),VLOOKUP('EMob_Segmente 3.2.5_3.2.6'!$F1651,Basisblatt!$A$2:$B$5,2,FALSE),"")</f>
        <v/>
      </c>
    </row>
    <row r="1652" spans="1:21" ht="15.75" thickBot="1" x14ac:dyDescent="0.3">
      <c r="A1652" s="121" t="str">
        <f>IF($R1652="x2","",IF($R1652="x1",IF(OR($K1652=Basisblatt!$A$84,$P1652="ja"),"ja","nein"),"N/A"))</f>
        <v/>
      </c>
      <c r="B1652" s="40"/>
      <c r="C1652" s="84"/>
      <c r="D1652" s="85"/>
      <c r="E1652" s="85"/>
      <c r="F1652" s="85"/>
      <c r="G1652" s="85"/>
      <c r="H1652" s="85"/>
      <c r="I1652" s="92"/>
      <c r="J1652" s="40"/>
      <c r="K1652" s="49" t="s">
        <v>86</v>
      </c>
      <c r="L1652" s="81"/>
      <c r="M1652" s="81"/>
      <c r="N1652" s="83"/>
      <c r="O1652" s="40"/>
      <c r="P1652" s="106" t="str">
        <f>IF(AND($R1652="x1",$K1652=Basisblatt!$A$85),IF(OR($L1652=Basisblatt!$A$38,AND('Modernisierung 3.2.4'!$M1652&lt;&gt;"",'Modernisierung 3.2.4'!$M1652&lt;='Modernisierung 3.2.4'!$U1652),'Modernisierung 3.2.4'!$N1652=Basisblatt!$A1680)=TRUE,"ja","nein"),"")</f>
        <v/>
      </c>
      <c r="Q1652" s="157"/>
      <c r="R1652" s="102" t="str">
        <f t="shared" si="25"/>
        <v>x2</v>
      </c>
      <c r="S1652" s="53"/>
      <c r="T1652" s="40"/>
      <c r="U1652" s="139" t="str">
        <f>IF(AND($R1652="x1",$K1652=Basisblatt!$A$85),VLOOKUP('EMob_Segmente 3.2.5_3.2.6'!$F1652,Basisblatt!$A$2:$B$5,2,FALSE),"")</f>
        <v/>
      </c>
    </row>
    <row r="1653" spans="1:21" ht="15.75" thickBot="1" x14ac:dyDescent="0.3">
      <c r="A1653" s="121" t="str">
        <f>IF($R1653="x2","",IF($R1653="x1",IF(OR($K1653=Basisblatt!$A$84,$P1653="ja"),"ja","nein"),"N/A"))</f>
        <v/>
      </c>
      <c r="B1653" s="40"/>
      <c r="C1653" s="84"/>
      <c r="D1653" s="85"/>
      <c r="E1653" s="85"/>
      <c r="F1653" s="85"/>
      <c r="G1653" s="85"/>
      <c r="H1653" s="85"/>
      <c r="I1653" s="92"/>
      <c r="J1653" s="40"/>
      <c r="K1653" s="49" t="s">
        <v>86</v>
      </c>
      <c r="L1653" s="81"/>
      <c r="M1653" s="81"/>
      <c r="N1653" s="83"/>
      <c r="O1653" s="40"/>
      <c r="P1653" s="106" t="str">
        <f>IF(AND($R1653="x1",$K1653=Basisblatt!$A$85),IF(OR($L1653=Basisblatt!$A$38,AND('Modernisierung 3.2.4'!$M1653&lt;&gt;"",'Modernisierung 3.2.4'!$M1653&lt;='Modernisierung 3.2.4'!$U1653),'Modernisierung 3.2.4'!$N1653=Basisblatt!$A1681)=TRUE,"ja","nein"),"")</f>
        <v/>
      </c>
      <c r="Q1653" s="157"/>
      <c r="R1653" s="102" t="str">
        <f t="shared" si="25"/>
        <v>x2</v>
      </c>
      <c r="S1653" s="53"/>
      <c r="T1653" s="40"/>
      <c r="U1653" s="139" t="str">
        <f>IF(AND($R1653="x1",$K1653=Basisblatt!$A$85),VLOOKUP('EMob_Segmente 3.2.5_3.2.6'!$F1653,Basisblatt!$A$2:$B$5,2,FALSE),"")</f>
        <v/>
      </c>
    </row>
    <row r="1654" spans="1:21" ht="15.75" thickBot="1" x14ac:dyDescent="0.3">
      <c r="A1654" s="121" t="str">
        <f>IF($R1654="x2","",IF($R1654="x1",IF(OR($K1654=Basisblatt!$A$84,$P1654="ja"),"ja","nein"),"N/A"))</f>
        <v/>
      </c>
      <c r="B1654" s="40"/>
      <c r="C1654" s="84"/>
      <c r="D1654" s="85"/>
      <c r="E1654" s="85"/>
      <c r="F1654" s="85"/>
      <c r="G1654" s="85"/>
      <c r="H1654" s="85"/>
      <c r="I1654" s="92"/>
      <c r="J1654" s="40"/>
      <c r="K1654" s="49" t="s">
        <v>86</v>
      </c>
      <c r="L1654" s="81"/>
      <c r="M1654" s="81"/>
      <c r="N1654" s="83"/>
      <c r="O1654" s="40"/>
      <c r="P1654" s="106" t="str">
        <f>IF(AND($R1654="x1",$K1654=Basisblatt!$A$85),IF(OR($L1654=Basisblatt!$A$38,AND('Modernisierung 3.2.4'!$M1654&lt;&gt;"",'Modernisierung 3.2.4'!$M1654&lt;='Modernisierung 3.2.4'!$U1654),'Modernisierung 3.2.4'!$N1654=Basisblatt!$A1682)=TRUE,"ja","nein"),"")</f>
        <v/>
      </c>
      <c r="Q1654" s="157"/>
      <c r="R1654" s="102" t="str">
        <f t="shared" si="25"/>
        <v>x2</v>
      </c>
      <c r="S1654" s="53"/>
      <c r="T1654" s="40"/>
      <c r="U1654" s="139" t="str">
        <f>IF(AND($R1654="x1",$K1654=Basisblatt!$A$85),VLOOKUP('EMob_Segmente 3.2.5_3.2.6'!$F1654,Basisblatt!$A$2:$B$5,2,FALSE),"")</f>
        <v/>
      </c>
    </row>
    <row r="1655" spans="1:21" ht="15.75" thickBot="1" x14ac:dyDescent="0.3">
      <c r="A1655" s="121" t="str">
        <f>IF($R1655="x2","",IF($R1655="x1",IF(OR($K1655=Basisblatt!$A$84,$P1655="ja"),"ja","nein"),"N/A"))</f>
        <v/>
      </c>
      <c r="B1655" s="40"/>
      <c r="C1655" s="84"/>
      <c r="D1655" s="85"/>
      <c r="E1655" s="85"/>
      <c r="F1655" s="85"/>
      <c r="G1655" s="85"/>
      <c r="H1655" s="85"/>
      <c r="I1655" s="92"/>
      <c r="J1655" s="40"/>
      <c r="K1655" s="49" t="s">
        <v>86</v>
      </c>
      <c r="L1655" s="81"/>
      <c r="M1655" s="81"/>
      <c r="N1655" s="83"/>
      <c r="O1655" s="40"/>
      <c r="P1655" s="106" t="str">
        <f>IF(AND($R1655="x1",$K1655=Basisblatt!$A$85),IF(OR($L1655=Basisblatt!$A$38,AND('Modernisierung 3.2.4'!$M1655&lt;&gt;"",'Modernisierung 3.2.4'!$M1655&lt;='Modernisierung 3.2.4'!$U1655),'Modernisierung 3.2.4'!$N1655=Basisblatt!$A1683)=TRUE,"ja","nein"),"")</f>
        <v/>
      </c>
      <c r="Q1655" s="157"/>
      <c r="R1655" s="102" t="str">
        <f t="shared" si="25"/>
        <v>x2</v>
      </c>
      <c r="S1655" s="53"/>
      <c r="T1655" s="40"/>
      <c r="U1655" s="139" t="str">
        <f>IF(AND($R1655="x1",$K1655=Basisblatt!$A$85),VLOOKUP('EMob_Segmente 3.2.5_3.2.6'!$F1655,Basisblatt!$A$2:$B$5,2,FALSE),"")</f>
        <v/>
      </c>
    </row>
    <row r="1656" spans="1:21" ht="15.75" thickBot="1" x14ac:dyDescent="0.3">
      <c r="A1656" s="121" t="str">
        <f>IF($R1656="x2","",IF($R1656="x1",IF(OR($K1656=Basisblatt!$A$84,$P1656="ja"),"ja","nein"),"N/A"))</f>
        <v/>
      </c>
      <c r="B1656" s="40"/>
      <c r="C1656" s="84"/>
      <c r="D1656" s="85"/>
      <c r="E1656" s="85"/>
      <c r="F1656" s="85"/>
      <c r="G1656" s="85"/>
      <c r="H1656" s="85"/>
      <c r="I1656" s="92"/>
      <c r="J1656" s="40"/>
      <c r="K1656" s="49" t="s">
        <v>86</v>
      </c>
      <c r="L1656" s="81"/>
      <c r="M1656" s="81"/>
      <c r="N1656" s="83"/>
      <c r="O1656" s="40"/>
      <c r="P1656" s="106" t="str">
        <f>IF(AND($R1656="x1",$K1656=Basisblatt!$A$85),IF(OR($L1656=Basisblatt!$A$38,AND('Modernisierung 3.2.4'!$M1656&lt;&gt;"",'Modernisierung 3.2.4'!$M1656&lt;='Modernisierung 3.2.4'!$U1656),'Modernisierung 3.2.4'!$N1656=Basisblatt!$A1684)=TRUE,"ja","nein"),"")</f>
        <v/>
      </c>
      <c r="Q1656" s="157"/>
      <c r="R1656" s="102" t="str">
        <f t="shared" si="25"/>
        <v>x2</v>
      </c>
      <c r="S1656" s="53"/>
      <c r="T1656" s="40"/>
      <c r="U1656" s="139" t="str">
        <f>IF(AND($R1656="x1",$K1656=Basisblatt!$A$85),VLOOKUP('EMob_Segmente 3.2.5_3.2.6'!$F1656,Basisblatt!$A$2:$B$5,2,FALSE),"")</f>
        <v/>
      </c>
    </row>
    <row r="1657" spans="1:21" ht="15.75" thickBot="1" x14ac:dyDescent="0.3">
      <c r="A1657" s="121" t="str">
        <f>IF($R1657="x2","",IF($R1657="x1",IF(OR($K1657=Basisblatt!$A$84,$P1657="ja"),"ja","nein"),"N/A"))</f>
        <v/>
      </c>
      <c r="B1657" s="40"/>
      <c r="C1657" s="84"/>
      <c r="D1657" s="85"/>
      <c r="E1657" s="85"/>
      <c r="F1657" s="85"/>
      <c r="G1657" s="85"/>
      <c r="H1657" s="85"/>
      <c r="I1657" s="92"/>
      <c r="J1657" s="40"/>
      <c r="K1657" s="49" t="s">
        <v>86</v>
      </c>
      <c r="L1657" s="81"/>
      <c r="M1657" s="81"/>
      <c r="N1657" s="83"/>
      <c r="O1657" s="40"/>
      <c r="P1657" s="106" t="str">
        <f>IF(AND($R1657="x1",$K1657=Basisblatt!$A$85),IF(OR($L1657=Basisblatt!$A$38,AND('Modernisierung 3.2.4'!$M1657&lt;&gt;"",'Modernisierung 3.2.4'!$M1657&lt;='Modernisierung 3.2.4'!$U1657),'Modernisierung 3.2.4'!$N1657=Basisblatt!$A1685)=TRUE,"ja","nein"),"")</f>
        <v/>
      </c>
      <c r="Q1657" s="157"/>
      <c r="R1657" s="102" t="str">
        <f t="shared" si="25"/>
        <v>x2</v>
      </c>
      <c r="S1657" s="53"/>
      <c r="T1657" s="40"/>
      <c r="U1657" s="139" t="str">
        <f>IF(AND($R1657="x1",$K1657=Basisblatt!$A$85),VLOOKUP('EMob_Segmente 3.2.5_3.2.6'!$F1657,Basisblatt!$A$2:$B$5,2,FALSE),"")</f>
        <v/>
      </c>
    </row>
    <row r="1658" spans="1:21" ht="15.75" thickBot="1" x14ac:dyDescent="0.3">
      <c r="A1658" s="121" t="str">
        <f>IF($R1658="x2","",IF($R1658="x1",IF(OR($K1658=Basisblatt!$A$84,$P1658="ja"),"ja","nein"),"N/A"))</f>
        <v/>
      </c>
      <c r="B1658" s="40"/>
      <c r="C1658" s="84"/>
      <c r="D1658" s="85"/>
      <c r="E1658" s="85"/>
      <c r="F1658" s="85"/>
      <c r="G1658" s="85"/>
      <c r="H1658" s="85"/>
      <c r="I1658" s="92"/>
      <c r="J1658" s="40"/>
      <c r="K1658" s="49" t="s">
        <v>86</v>
      </c>
      <c r="L1658" s="81"/>
      <c r="M1658" s="81"/>
      <c r="N1658" s="83"/>
      <c r="O1658" s="40"/>
      <c r="P1658" s="106" t="str">
        <f>IF(AND($R1658="x1",$K1658=Basisblatt!$A$85),IF(OR($L1658=Basisblatt!$A$38,AND('Modernisierung 3.2.4'!$M1658&lt;&gt;"",'Modernisierung 3.2.4'!$M1658&lt;='Modernisierung 3.2.4'!$U1658),'Modernisierung 3.2.4'!$N1658=Basisblatt!$A1686)=TRUE,"ja","nein"),"")</f>
        <v/>
      </c>
      <c r="Q1658" s="157"/>
      <c r="R1658" s="102" t="str">
        <f t="shared" si="25"/>
        <v>x2</v>
      </c>
      <c r="S1658" s="53"/>
      <c r="T1658" s="40"/>
      <c r="U1658" s="139" t="str">
        <f>IF(AND($R1658="x1",$K1658=Basisblatt!$A$85),VLOOKUP('EMob_Segmente 3.2.5_3.2.6'!$F1658,Basisblatt!$A$2:$B$5,2,FALSE),"")</f>
        <v/>
      </c>
    </row>
    <row r="1659" spans="1:21" ht="15.75" thickBot="1" x14ac:dyDescent="0.3">
      <c r="A1659" s="121" t="str">
        <f>IF($R1659="x2","",IF($R1659="x1",IF(OR($K1659=Basisblatt!$A$84,$P1659="ja"),"ja","nein"),"N/A"))</f>
        <v/>
      </c>
      <c r="B1659" s="40"/>
      <c r="C1659" s="84"/>
      <c r="D1659" s="85"/>
      <c r="E1659" s="85"/>
      <c r="F1659" s="85"/>
      <c r="G1659" s="85"/>
      <c r="H1659" s="85"/>
      <c r="I1659" s="92"/>
      <c r="J1659" s="40"/>
      <c r="K1659" s="49" t="s">
        <v>86</v>
      </c>
      <c r="L1659" s="81"/>
      <c r="M1659" s="81"/>
      <c r="N1659" s="83"/>
      <c r="O1659" s="40"/>
      <c r="P1659" s="106" t="str">
        <f>IF(AND($R1659="x1",$K1659=Basisblatt!$A$85),IF(OR($L1659=Basisblatt!$A$38,AND('Modernisierung 3.2.4'!$M1659&lt;&gt;"",'Modernisierung 3.2.4'!$M1659&lt;='Modernisierung 3.2.4'!$U1659),'Modernisierung 3.2.4'!$N1659=Basisblatt!$A1687)=TRUE,"ja","nein"),"")</f>
        <v/>
      </c>
      <c r="Q1659" s="157"/>
      <c r="R1659" s="102" t="str">
        <f t="shared" si="25"/>
        <v>x2</v>
      </c>
      <c r="S1659" s="53"/>
      <c r="T1659" s="40"/>
      <c r="U1659" s="139" t="str">
        <f>IF(AND($R1659="x1",$K1659=Basisblatt!$A$85),VLOOKUP('EMob_Segmente 3.2.5_3.2.6'!$F1659,Basisblatt!$A$2:$B$5,2,FALSE),"")</f>
        <v/>
      </c>
    </row>
    <row r="1660" spans="1:21" ht="15.75" thickBot="1" x14ac:dyDescent="0.3">
      <c r="A1660" s="121" t="str">
        <f>IF($R1660="x2","",IF($R1660="x1",IF(OR($K1660=Basisblatt!$A$84,$P1660="ja"),"ja","nein"),"N/A"))</f>
        <v/>
      </c>
      <c r="B1660" s="40"/>
      <c r="C1660" s="84"/>
      <c r="D1660" s="85"/>
      <c r="E1660" s="85"/>
      <c r="F1660" s="85"/>
      <c r="G1660" s="85"/>
      <c r="H1660" s="85"/>
      <c r="I1660" s="92"/>
      <c r="J1660" s="40"/>
      <c r="K1660" s="49" t="s">
        <v>86</v>
      </c>
      <c r="L1660" s="81"/>
      <c r="M1660" s="81"/>
      <c r="N1660" s="83"/>
      <c r="O1660" s="40"/>
      <c r="P1660" s="106" t="str">
        <f>IF(AND($R1660="x1",$K1660=Basisblatt!$A$85),IF(OR($L1660=Basisblatt!$A$38,AND('Modernisierung 3.2.4'!$M1660&lt;&gt;"",'Modernisierung 3.2.4'!$M1660&lt;='Modernisierung 3.2.4'!$U1660),'Modernisierung 3.2.4'!$N1660=Basisblatt!$A1688)=TRUE,"ja","nein"),"")</f>
        <v/>
      </c>
      <c r="Q1660" s="157"/>
      <c r="R1660" s="102" t="str">
        <f t="shared" si="25"/>
        <v>x2</v>
      </c>
      <c r="S1660" s="53"/>
      <c r="T1660" s="40"/>
      <c r="U1660" s="139" t="str">
        <f>IF(AND($R1660="x1",$K1660=Basisblatt!$A$85),VLOOKUP('EMob_Segmente 3.2.5_3.2.6'!$F1660,Basisblatt!$A$2:$B$5,2,FALSE),"")</f>
        <v/>
      </c>
    </row>
    <row r="1661" spans="1:21" ht="15.75" thickBot="1" x14ac:dyDescent="0.3">
      <c r="A1661" s="121" t="str">
        <f>IF($R1661="x2","",IF($R1661="x1",IF(OR($K1661=Basisblatt!$A$84,$P1661="ja"),"ja","nein"),"N/A"))</f>
        <v/>
      </c>
      <c r="B1661" s="40"/>
      <c r="C1661" s="84"/>
      <c r="D1661" s="85"/>
      <c r="E1661" s="85"/>
      <c r="F1661" s="85"/>
      <c r="G1661" s="85"/>
      <c r="H1661" s="85"/>
      <c r="I1661" s="92"/>
      <c r="J1661" s="40"/>
      <c r="K1661" s="49" t="s">
        <v>86</v>
      </c>
      <c r="L1661" s="81"/>
      <c r="M1661" s="81"/>
      <c r="N1661" s="83"/>
      <c r="O1661" s="40"/>
      <c r="P1661" s="106" t="str">
        <f>IF(AND($R1661="x1",$K1661=Basisblatt!$A$85),IF(OR($L1661=Basisblatt!$A$38,AND('Modernisierung 3.2.4'!$M1661&lt;&gt;"",'Modernisierung 3.2.4'!$M1661&lt;='Modernisierung 3.2.4'!$U1661),'Modernisierung 3.2.4'!$N1661=Basisblatt!$A1689)=TRUE,"ja","nein"),"")</f>
        <v/>
      </c>
      <c r="Q1661" s="157"/>
      <c r="R1661" s="102" t="str">
        <f t="shared" si="25"/>
        <v>x2</v>
      </c>
      <c r="S1661" s="53"/>
      <c r="T1661" s="40"/>
      <c r="U1661" s="139" t="str">
        <f>IF(AND($R1661="x1",$K1661=Basisblatt!$A$85),VLOOKUP('EMob_Segmente 3.2.5_3.2.6'!$F1661,Basisblatt!$A$2:$B$5,2,FALSE),"")</f>
        <v/>
      </c>
    </row>
    <row r="1662" spans="1:21" ht="15.75" thickBot="1" x14ac:dyDescent="0.3">
      <c r="A1662" s="121" t="str">
        <f>IF($R1662="x2","",IF($R1662="x1",IF(OR($K1662=Basisblatt!$A$84,$P1662="ja"),"ja","nein"),"N/A"))</f>
        <v/>
      </c>
      <c r="B1662" s="40"/>
      <c r="C1662" s="84"/>
      <c r="D1662" s="85"/>
      <c r="E1662" s="85"/>
      <c r="F1662" s="85"/>
      <c r="G1662" s="85"/>
      <c r="H1662" s="85"/>
      <c r="I1662" s="92"/>
      <c r="J1662" s="40"/>
      <c r="K1662" s="49" t="s">
        <v>86</v>
      </c>
      <c r="L1662" s="81"/>
      <c r="M1662" s="81"/>
      <c r="N1662" s="83"/>
      <c r="O1662" s="40"/>
      <c r="P1662" s="106" t="str">
        <f>IF(AND($R1662="x1",$K1662=Basisblatt!$A$85),IF(OR($L1662=Basisblatt!$A$38,AND('Modernisierung 3.2.4'!$M1662&lt;&gt;"",'Modernisierung 3.2.4'!$M1662&lt;='Modernisierung 3.2.4'!$U1662),'Modernisierung 3.2.4'!$N1662=Basisblatt!$A1690)=TRUE,"ja","nein"),"")</f>
        <v/>
      </c>
      <c r="Q1662" s="157"/>
      <c r="R1662" s="102" t="str">
        <f t="shared" si="25"/>
        <v>x2</v>
      </c>
      <c r="S1662" s="53"/>
      <c r="T1662" s="40"/>
      <c r="U1662" s="139" t="str">
        <f>IF(AND($R1662="x1",$K1662=Basisblatt!$A$85),VLOOKUP('EMob_Segmente 3.2.5_3.2.6'!$F1662,Basisblatt!$A$2:$B$5,2,FALSE),"")</f>
        <v/>
      </c>
    </row>
    <row r="1663" spans="1:21" ht="15.75" thickBot="1" x14ac:dyDescent="0.3">
      <c r="A1663" s="121" t="str">
        <f>IF($R1663="x2","",IF($R1663="x1",IF(OR($K1663=Basisblatt!$A$84,$P1663="ja"),"ja","nein"),"N/A"))</f>
        <v/>
      </c>
      <c r="B1663" s="40"/>
      <c r="C1663" s="84"/>
      <c r="D1663" s="85"/>
      <c r="E1663" s="85"/>
      <c r="F1663" s="85"/>
      <c r="G1663" s="85"/>
      <c r="H1663" s="85"/>
      <c r="I1663" s="92"/>
      <c r="J1663" s="40"/>
      <c r="K1663" s="49" t="s">
        <v>86</v>
      </c>
      <c r="L1663" s="81"/>
      <c r="M1663" s="81"/>
      <c r="N1663" s="83"/>
      <c r="O1663" s="40"/>
      <c r="P1663" s="106" t="str">
        <f>IF(AND($R1663="x1",$K1663=Basisblatt!$A$85),IF(OR($L1663=Basisblatt!$A$38,AND('Modernisierung 3.2.4'!$M1663&lt;&gt;"",'Modernisierung 3.2.4'!$M1663&lt;='Modernisierung 3.2.4'!$U1663),'Modernisierung 3.2.4'!$N1663=Basisblatt!$A1691)=TRUE,"ja","nein"),"")</f>
        <v/>
      </c>
      <c r="Q1663" s="157"/>
      <c r="R1663" s="102" t="str">
        <f t="shared" si="25"/>
        <v>x2</v>
      </c>
      <c r="S1663" s="53"/>
      <c r="T1663" s="40"/>
      <c r="U1663" s="139" t="str">
        <f>IF(AND($R1663="x1",$K1663=Basisblatt!$A$85),VLOOKUP('EMob_Segmente 3.2.5_3.2.6'!$F1663,Basisblatt!$A$2:$B$5,2,FALSE),"")</f>
        <v/>
      </c>
    </row>
    <row r="1664" spans="1:21" ht="15.75" thickBot="1" x14ac:dyDescent="0.3">
      <c r="A1664" s="121" t="str">
        <f>IF($R1664="x2","",IF($R1664="x1",IF(OR($K1664=Basisblatt!$A$84,$P1664="ja"),"ja","nein"),"N/A"))</f>
        <v/>
      </c>
      <c r="B1664" s="40"/>
      <c r="C1664" s="84"/>
      <c r="D1664" s="85"/>
      <c r="E1664" s="85"/>
      <c r="F1664" s="85"/>
      <c r="G1664" s="85"/>
      <c r="H1664" s="85"/>
      <c r="I1664" s="92"/>
      <c r="J1664" s="40"/>
      <c r="K1664" s="49" t="s">
        <v>86</v>
      </c>
      <c r="L1664" s="81"/>
      <c r="M1664" s="81"/>
      <c r="N1664" s="83"/>
      <c r="O1664" s="40"/>
      <c r="P1664" s="106" t="str">
        <f>IF(AND($R1664="x1",$K1664=Basisblatt!$A$85),IF(OR($L1664=Basisblatt!$A$38,AND('Modernisierung 3.2.4'!$M1664&lt;&gt;"",'Modernisierung 3.2.4'!$M1664&lt;='Modernisierung 3.2.4'!$U1664),'Modernisierung 3.2.4'!$N1664=Basisblatt!$A1692)=TRUE,"ja","nein"),"")</f>
        <v/>
      </c>
      <c r="Q1664" s="157"/>
      <c r="R1664" s="102" t="str">
        <f t="shared" si="25"/>
        <v>x2</v>
      </c>
      <c r="S1664" s="53"/>
      <c r="T1664" s="40"/>
      <c r="U1664" s="139" t="str">
        <f>IF(AND($R1664="x1",$K1664=Basisblatt!$A$85),VLOOKUP('EMob_Segmente 3.2.5_3.2.6'!$F1664,Basisblatt!$A$2:$B$5,2,FALSE),"")</f>
        <v/>
      </c>
    </row>
    <row r="1665" spans="1:21" ht="15.75" thickBot="1" x14ac:dyDescent="0.3">
      <c r="A1665" s="121" t="str">
        <f>IF($R1665="x2","",IF($R1665="x1",IF(OR($K1665=Basisblatt!$A$84,$P1665="ja"),"ja","nein"),"N/A"))</f>
        <v/>
      </c>
      <c r="B1665" s="40"/>
      <c r="C1665" s="84"/>
      <c r="D1665" s="85"/>
      <c r="E1665" s="85"/>
      <c r="F1665" s="85"/>
      <c r="G1665" s="85"/>
      <c r="H1665" s="85"/>
      <c r="I1665" s="92"/>
      <c r="J1665" s="40"/>
      <c r="K1665" s="49" t="s">
        <v>86</v>
      </c>
      <c r="L1665" s="81"/>
      <c r="M1665" s="81"/>
      <c r="N1665" s="83"/>
      <c r="O1665" s="40"/>
      <c r="P1665" s="106" t="str">
        <f>IF(AND($R1665="x1",$K1665=Basisblatt!$A$85),IF(OR($L1665=Basisblatt!$A$38,AND('Modernisierung 3.2.4'!$M1665&lt;&gt;"",'Modernisierung 3.2.4'!$M1665&lt;='Modernisierung 3.2.4'!$U1665),'Modernisierung 3.2.4'!$N1665=Basisblatt!$A1693)=TRUE,"ja","nein"),"")</f>
        <v/>
      </c>
      <c r="Q1665" s="157"/>
      <c r="R1665" s="102" t="str">
        <f t="shared" si="25"/>
        <v>x2</v>
      </c>
      <c r="S1665" s="53"/>
      <c r="T1665" s="40"/>
      <c r="U1665" s="139" t="str">
        <f>IF(AND($R1665="x1",$K1665=Basisblatt!$A$85),VLOOKUP('EMob_Segmente 3.2.5_3.2.6'!$F1665,Basisblatt!$A$2:$B$5,2,FALSE),"")</f>
        <v/>
      </c>
    </row>
    <row r="1666" spans="1:21" ht="15.75" thickBot="1" x14ac:dyDescent="0.3">
      <c r="A1666" s="121" t="str">
        <f>IF($R1666="x2","",IF($R1666="x1",IF(OR($K1666=Basisblatt!$A$84,$P1666="ja"),"ja","nein"),"N/A"))</f>
        <v/>
      </c>
      <c r="B1666" s="40"/>
      <c r="C1666" s="84"/>
      <c r="D1666" s="85"/>
      <c r="E1666" s="85"/>
      <c r="F1666" s="85"/>
      <c r="G1666" s="85"/>
      <c r="H1666" s="85"/>
      <c r="I1666" s="92"/>
      <c r="J1666" s="40"/>
      <c r="K1666" s="49" t="s">
        <v>86</v>
      </c>
      <c r="L1666" s="81"/>
      <c r="M1666" s="81"/>
      <c r="N1666" s="83"/>
      <c r="O1666" s="40"/>
      <c r="P1666" s="106" t="str">
        <f>IF(AND($R1666="x1",$K1666=Basisblatt!$A$85),IF(OR($L1666=Basisblatt!$A$38,AND('Modernisierung 3.2.4'!$M1666&lt;&gt;"",'Modernisierung 3.2.4'!$M1666&lt;='Modernisierung 3.2.4'!$U1666),'Modernisierung 3.2.4'!$N1666=Basisblatt!$A1694)=TRUE,"ja","nein"),"")</f>
        <v/>
      </c>
      <c r="Q1666" s="157"/>
      <c r="R1666" s="102" t="str">
        <f t="shared" si="25"/>
        <v>x2</v>
      </c>
      <c r="S1666" s="53"/>
      <c r="T1666" s="40"/>
      <c r="U1666" s="139" t="str">
        <f>IF(AND($R1666="x1",$K1666=Basisblatt!$A$85),VLOOKUP('EMob_Segmente 3.2.5_3.2.6'!$F1666,Basisblatt!$A$2:$B$5,2,FALSE),"")</f>
        <v/>
      </c>
    </row>
    <row r="1667" spans="1:21" ht="15.75" thickBot="1" x14ac:dyDescent="0.3">
      <c r="A1667" s="121" t="str">
        <f>IF($R1667="x2","",IF($R1667="x1",IF(OR($K1667=Basisblatt!$A$84,$P1667="ja"),"ja","nein"),"N/A"))</f>
        <v/>
      </c>
      <c r="B1667" s="40"/>
      <c r="C1667" s="84"/>
      <c r="D1667" s="85"/>
      <c r="E1667" s="85"/>
      <c r="F1667" s="85"/>
      <c r="G1667" s="85"/>
      <c r="H1667" s="85"/>
      <c r="I1667" s="92"/>
      <c r="J1667" s="40"/>
      <c r="K1667" s="49" t="s">
        <v>86</v>
      </c>
      <c r="L1667" s="81"/>
      <c r="M1667" s="81"/>
      <c r="N1667" s="83"/>
      <c r="O1667" s="40"/>
      <c r="P1667" s="106" t="str">
        <f>IF(AND($R1667="x1",$K1667=Basisblatt!$A$85),IF(OR($L1667=Basisblatt!$A$38,AND('Modernisierung 3.2.4'!$M1667&lt;&gt;"",'Modernisierung 3.2.4'!$M1667&lt;='Modernisierung 3.2.4'!$U1667),'Modernisierung 3.2.4'!$N1667=Basisblatt!$A1695)=TRUE,"ja","nein"),"")</f>
        <v/>
      </c>
      <c r="Q1667" s="157"/>
      <c r="R1667" s="102" t="str">
        <f t="shared" si="25"/>
        <v>x2</v>
      </c>
      <c r="S1667" s="53"/>
      <c r="T1667" s="40"/>
      <c r="U1667" s="139" t="str">
        <f>IF(AND($R1667="x1",$K1667=Basisblatt!$A$85),VLOOKUP('EMob_Segmente 3.2.5_3.2.6'!$F1667,Basisblatt!$A$2:$B$5,2,FALSE),"")</f>
        <v/>
      </c>
    </row>
    <row r="1668" spans="1:21" ht="15.75" thickBot="1" x14ac:dyDescent="0.3">
      <c r="A1668" s="121" t="str">
        <f>IF($R1668="x2","",IF($R1668="x1",IF(OR($K1668=Basisblatt!$A$84,$P1668="ja"),"ja","nein"),"N/A"))</f>
        <v/>
      </c>
      <c r="B1668" s="40"/>
      <c r="C1668" s="84"/>
      <c r="D1668" s="85"/>
      <c r="E1668" s="85"/>
      <c r="F1668" s="85"/>
      <c r="G1668" s="85"/>
      <c r="H1668" s="85"/>
      <c r="I1668" s="92"/>
      <c r="J1668" s="40"/>
      <c r="K1668" s="49" t="s">
        <v>86</v>
      </c>
      <c r="L1668" s="81"/>
      <c r="M1668" s="81"/>
      <c r="N1668" s="83"/>
      <c r="O1668" s="40"/>
      <c r="P1668" s="106" t="str">
        <f>IF(AND($R1668="x1",$K1668=Basisblatt!$A$85),IF(OR($L1668=Basisblatt!$A$38,AND('Modernisierung 3.2.4'!$M1668&lt;&gt;"",'Modernisierung 3.2.4'!$M1668&lt;='Modernisierung 3.2.4'!$U1668),'Modernisierung 3.2.4'!$N1668=Basisblatt!$A1696)=TRUE,"ja","nein"),"")</f>
        <v/>
      </c>
      <c r="Q1668" s="157"/>
      <c r="R1668" s="102" t="str">
        <f t="shared" si="25"/>
        <v>x2</v>
      </c>
      <c r="S1668" s="53"/>
      <c r="T1668" s="40"/>
      <c r="U1668" s="139" t="str">
        <f>IF(AND($R1668="x1",$K1668=Basisblatt!$A$85),VLOOKUP('EMob_Segmente 3.2.5_3.2.6'!$F1668,Basisblatt!$A$2:$B$5,2,FALSE),"")</f>
        <v/>
      </c>
    </row>
    <row r="1669" spans="1:21" ht="15.75" thickBot="1" x14ac:dyDescent="0.3">
      <c r="A1669" s="121" t="str">
        <f>IF($R1669="x2","",IF($R1669="x1",IF(OR($K1669=Basisblatt!$A$84,$P1669="ja"),"ja","nein"),"N/A"))</f>
        <v/>
      </c>
      <c r="B1669" s="40"/>
      <c r="C1669" s="84"/>
      <c r="D1669" s="85"/>
      <c r="E1669" s="85"/>
      <c r="F1669" s="85"/>
      <c r="G1669" s="85"/>
      <c r="H1669" s="85"/>
      <c r="I1669" s="92"/>
      <c r="J1669" s="40"/>
      <c r="K1669" s="49" t="s">
        <v>86</v>
      </c>
      <c r="L1669" s="81"/>
      <c r="M1669" s="81"/>
      <c r="N1669" s="83"/>
      <c r="O1669" s="40"/>
      <c r="P1669" s="106" t="str">
        <f>IF(AND($R1669="x1",$K1669=Basisblatt!$A$85),IF(OR($L1669=Basisblatt!$A$38,AND('Modernisierung 3.2.4'!$M1669&lt;&gt;"",'Modernisierung 3.2.4'!$M1669&lt;='Modernisierung 3.2.4'!$U1669),'Modernisierung 3.2.4'!$N1669=Basisblatt!$A1697)=TRUE,"ja","nein"),"")</f>
        <v/>
      </c>
      <c r="Q1669" s="157"/>
      <c r="R1669" s="102" t="str">
        <f t="shared" si="25"/>
        <v>x2</v>
      </c>
      <c r="S1669" s="53"/>
      <c r="T1669" s="40"/>
      <c r="U1669" s="139" t="str">
        <f>IF(AND($R1669="x1",$K1669=Basisblatt!$A$85),VLOOKUP('EMob_Segmente 3.2.5_3.2.6'!$F1669,Basisblatt!$A$2:$B$5,2,FALSE),"")</f>
        <v/>
      </c>
    </row>
    <row r="1670" spans="1:21" ht="15.75" thickBot="1" x14ac:dyDescent="0.3">
      <c r="A1670" s="121" t="str">
        <f>IF($R1670="x2","",IF($R1670="x1",IF(OR($K1670=Basisblatt!$A$84,$P1670="ja"),"ja","nein"),"N/A"))</f>
        <v/>
      </c>
      <c r="B1670" s="40"/>
      <c r="C1670" s="84"/>
      <c r="D1670" s="85"/>
      <c r="E1670" s="85"/>
      <c r="F1670" s="85"/>
      <c r="G1670" s="85"/>
      <c r="H1670" s="85"/>
      <c r="I1670" s="92"/>
      <c r="J1670" s="40"/>
      <c r="K1670" s="49" t="s">
        <v>86</v>
      </c>
      <c r="L1670" s="81"/>
      <c r="M1670" s="81"/>
      <c r="N1670" s="83"/>
      <c r="O1670" s="40"/>
      <c r="P1670" s="106" t="str">
        <f>IF(AND($R1670="x1",$K1670=Basisblatt!$A$85),IF(OR($L1670=Basisblatt!$A$38,AND('Modernisierung 3.2.4'!$M1670&lt;&gt;"",'Modernisierung 3.2.4'!$M1670&lt;='Modernisierung 3.2.4'!$U1670),'Modernisierung 3.2.4'!$N1670=Basisblatt!$A1698)=TRUE,"ja","nein"),"")</f>
        <v/>
      </c>
      <c r="Q1670" s="157"/>
      <c r="R1670" s="102" t="str">
        <f t="shared" si="25"/>
        <v>x2</v>
      </c>
      <c r="S1670" s="53"/>
      <c r="T1670" s="40"/>
      <c r="U1670" s="139" t="str">
        <f>IF(AND($R1670="x1",$K1670=Basisblatt!$A$85),VLOOKUP('EMob_Segmente 3.2.5_3.2.6'!$F1670,Basisblatt!$A$2:$B$5,2,FALSE),"")</f>
        <v/>
      </c>
    </row>
    <row r="1671" spans="1:21" ht="15.75" thickBot="1" x14ac:dyDescent="0.3">
      <c r="A1671" s="121" t="str">
        <f>IF($R1671="x2","",IF($R1671="x1",IF(OR($K1671=Basisblatt!$A$84,$P1671="ja"),"ja","nein"),"N/A"))</f>
        <v/>
      </c>
      <c r="B1671" s="40"/>
      <c r="C1671" s="84"/>
      <c r="D1671" s="85"/>
      <c r="E1671" s="85"/>
      <c r="F1671" s="85"/>
      <c r="G1671" s="85"/>
      <c r="H1671" s="85"/>
      <c r="I1671" s="92"/>
      <c r="J1671" s="40"/>
      <c r="K1671" s="49" t="s">
        <v>86</v>
      </c>
      <c r="L1671" s="81"/>
      <c r="M1671" s="81"/>
      <c r="N1671" s="83"/>
      <c r="O1671" s="40"/>
      <c r="P1671" s="106" t="str">
        <f>IF(AND($R1671="x1",$K1671=Basisblatt!$A$85),IF(OR($L1671=Basisblatt!$A$38,AND('Modernisierung 3.2.4'!$M1671&lt;&gt;"",'Modernisierung 3.2.4'!$M1671&lt;='Modernisierung 3.2.4'!$U1671),'Modernisierung 3.2.4'!$N1671=Basisblatt!$A1699)=TRUE,"ja","nein"),"")</f>
        <v/>
      </c>
      <c r="Q1671" s="157"/>
      <c r="R1671" s="102" t="str">
        <f t="shared" si="25"/>
        <v>x2</v>
      </c>
      <c r="S1671" s="53"/>
      <c r="T1671" s="40"/>
      <c r="U1671" s="139" t="str">
        <f>IF(AND($R1671="x1",$K1671=Basisblatt!$A$85),VLOOKUP('EMob_Segmente 3.2.5_3.2.6'!$F1671,Basisblatt!$A$2:$B$5,2,FALSE),"")</f>
        <v/>
      </c>
    </row>
    <row r="1672" spans="1:21" ht="15.75" thickBot="1" x14ac:dyDescent="0.3">
      <c r="A1672" s="121" t="str">
        <f>IF($R1672="x2","",IF($R1672="x1",IF(OR($K1672=Basisblatt!$A$84,$P1672="ja"),"ja","nein"),"N/A"))</f>
        <v/>
      </c>
      <c r="B1672" s="40"/>
      <c r="C1672" s="84"/>
      <c r="D1672" s="85"/>
      <c r="E1672" s="85"/>
      <c r="F1672" s="85"/>
      <c r="G1672" s="85"/>
      <c r="H1672" s="85"/>
      <c r="I1672" s="92"/>
      <c r="J1672" s="40"/>
      <c r="K1672" s="49" t="s">
        <v>86</v>
      </c>
      <c r="L1672" s="81"/>
      <c r="M1672" s="81"/>
      <c r="N1672" s="83"/>
      <c r="O1672" s="40"/>
      <c r="P1672" s="106" t="str">
        <f>IF(AND($R1672="x1",$K1672=Basisblatt!$A$85),IF(OR($L1672=Basisblatt!$A$38,AND('Modernisierung 3.2.4'!$M1672&lt;&gt;"",'Modernisierung 3.2.4'!$M1672&lt;='Modernisierung 3.2.4'!$U1672),'Modernisierung 3.2.4'!$N1672=Basisblatt!$A1700)=TRUE,"ja","nein"),"")</f>
        <v/>
      </c>
      <c r="Q1672" s="157"/>
      <c r="R1672" s="102" t="str">
        <f t="shared" si="25"/>
        <v>x2</v>
      </c>
      <c r="S1672" s="53"/>
      <c r="T1672" s="40"/>
      <c r="U1672" s="139" t="str">
        <f>IF(AND($R1672="x1",$K1672=Basisblatt!$A$85),VLOOKUP('EMob_Segmente 3.2.5_3.2.6'!$F1672,Basisblatt!$A$2:$B$5,2,FALSE),"")</f>
        <v/>
      </c>
    </row>
    <row r="1673" spans="1:21" ht="15.75" thickBot="1" x14ac:dyDescent="0.3">
      <c r="A1673" s="121" t="str">
        <f>IF($R1673="x2","",IF($R1673="x1",IF(OR($K1673=Basisblatt!$A$84,$P1673="ja"),"ja","nein"),"N/A"))</f>
        <v/>
      </c>
      <c r="B1673" s="40"/>
      <c r="C1673" s="84"/>
      <c r="D1673" s="85"/>
      <c r="E1673" s="85"/>
      <c r="F1673" s="85"/>
      <c r="G1673" s="85"/>
      <c r="H1673" s="85"/>
      <c r="I1673" s="92"/>
      <c r="J1673" s="40"/>
      <c r="K1673" s="49" t="s">
        <v>86</v>
      </c>
      <c r="L1673" s="81"/>
      <c r="M1673" s="81"/>
      <c r="N1673" s="83"/>
      <c r="O1673" s="40"/>
      <c r="P1673" s="106" t="str">
        <f>IF(AND($R1673="x1",$K1673=Basisblatt!$A$85),IF(OR($L1673=Basisblatt!$A$38,AND('Modernisierung 3.2.4'!$M1673&lt;&gt;"",'Modernisierung 3.2.4'!$M1673&lt;='Modernisierung 3.2.4'!$U1673),'Modernisierung 3.2.4'!$N1673=Basisblatt!$A1701)=TRUE,"ja","nein"),"")</f>
        <v/>
      </c>
      <c r="Q1673" s="157"/>
      <c r="R1673" s="102" t="str">
        <f t="shared" si="25"/>
        <v>x2</v>
      </c>
      <c r="S1673" s="53"/>
      <c r="T1673" s="40"/>
      <c r="U1673" s="139" t="str">
        <f>IF(AND($R1673="x1",$K1673=Basisblatt!$A$85),VLOOKUP('EMob_Segmente 3.2.5_3.2.6'!$F1673,Basisblatt!$A$2:$B$5,2,FALSE),"")</f>
        <v/>
      </c>
    </row>
    <row r="1674" spans="1:21" ht="15.75" thickBot="1" x14ac:dyDescent="0.3">
      <c r="A1674" s="121" t="str">
        <f>IF($R1674="x2","",IF($R1674="x1",IF(OR($K1674=Basisblatt!$A$84,$P1674="ja"),"ja","nein"),"N/A"))</f>
        <v/>
      </c>
      <c r="B1674" s="40"/>
      <c r="C1674" s="84"/>
      <c r="D1674" s="85"/>
      <c r="E1674" s="85"/>
      <c r="F1674" s="85"/>
      <c r="G1674" s="85"/>
      <c r="H1674" s="85"/>
      <c r="I1674" s="92"/>
      <c r="J1674" s="40"/>
      <c r="K1674" s="49" t="s">
        <v>86</v>
      </c>
      <c r="L1674" s="81"/>
      <c r="M1674" s="81"/>
      <c r="N1674" s="83"/>
      <c r="O1674" s="40"/>
      <c r="P1674" s="106" t="str">
        <f>IF(AND($R1674="x1",$K1674=Basisblatt!$A$85),IF(OR($L1674=Basisblatt!$A$38,AND('Modernisierung 3.2.4'!$M1674&lt;&gt;"",'Modernisierung 3.2.4'!$M1674&lt;='Modernisierung 3.2.4'!$U1674),'Modernisierung 3.2.4'!$N1674=Basisblatt!$A1702)=TRUE,"ja","nein"),"")</f>
        <v/>
      </c>
      <c r="Q1674" s="157"/>
      <c r="R1674" s="102" t="str">
        <f t="shared" si="25"/>
        <v>x2</v>
      </c>
      <c r="S1674" s="53"/>
      <c r="T1674" s="40"/>
      <c r="U1674" s="139" t="str">
        <f>IF(AND($R1674="x1",$K1674=Basisblatt!$A$85),VLOOKUP('EMob_Segmente 3.2.5_3.2.6'!$F1674,Basisblatt!$A$2:$B$5,2,FALSE),"")</f>
        <v/>
      </c>
    </row>
    <row r="1675" spans="1:21" ht="15.75" thickBot="1" x14ac:dyDescent="0.3">
      <c r="A1675" s="121" t="str">
        <f>IF($R1675="x2","",IF($R1675="x1",IF(OR($K1675=Basisblatt!$A$84,$P1675="ja"),"ja","nein"),"N/A"))</f>
        <v/>
      </c>
      <c r="B1675" s="40"/>
      <c r="C1675" s="84"/>
      <c r="D1675" s="85"/>
      <c r="E1675" s="85"/>
      <c r="F1675" s="85"/>
      <c r="G1675" s="85"/>
      <c r="H1675" s="85"/>
      <c r="I1675" s="92"/>
      <c r="J1675" s="40"/>
      <c r="K1675" s="49" t="s">
        <v>86</v>
      </c>
      <c r="L1675" s="81"/>
      <c r="M1675" s="81"/>
      <c r="N1675" s="83"/>
      <c r="O1675" s="40"/>
      <c r="P1675" s="106" t="str">
        <f>IF(AND($R1675="x1",$K1675=Basisblatt!$A$85),IF(OR($L1675=Basisblatt!$A$38,AND('Modernisierung 3.2.4'!$M1675&lt;&gt;"",'Modernisierung 3.2.4'!$M1675&lt;='Modernisierung 3.2.4'!$U1675),'Modernisierung 3.2.4'!$N1675=Basisblatt!$A1703)=TRUE,"ja","nein"),"")</f>
        <v/>
      </c>
      <c r="Q1675" s="157"/>
      <c r="R1675" s="102" t="str">
        <f t="shared" si="25"/>
        <v>x2</v>
      </c>
      <c r="S1675" s="53"/>
      <c r="T1675" s="40"/>
      <c r="U1675" s="139" t="str">
        <f>IF(AND($R1675="x1",$K1675=Basisblatt!$A$85),VLOOKUP('EMob_Segmente 3.2.5_3.2.6'!$F1675,Basisblatt!$A$2:$B$5,2,FALSE),"")</f>
        <v/>
      </c>
    </row>
    <row r="1676" spans="1:21" ht="15.75" thickBot="1" x14ac:dyDescent="0.3">
      <c r="A1676" s="121" t="str">
        <f>IF($R1676="x2","",IF($R1676="x1",IF(OR($K1676=Basisblatt!$A$84,$P1676="ja"),"ja","nein"),"N/A"))</f>
        <v/>
      </c>
      <c r="B1676" s="40"/>
      <c r="C1676" s="84"/>
      <c r="D1676" s="85"/>
      <c r="E1676" s="85"/>
      <c r="F1676" s="85"/>
      <c r="G1676" s="85"/>
      <c r="H1676" s="85"/>
      <c r="I1676" s="92"/>
      <c r="J1676" s="40"/>
      <c r="K1676" s="49" t="s">
        <v>86</v>
      </c>
      <c r="L1676" s="81"/>
      <c r="M1676" s="81"/>
      <c r="N1676" s="83"/>
      <c r="O1676" s="40"/>
      <c r="P1676" s="106" t="str">
        <f>IF(AND($R1676="x1",$K1676=Basisblatt!$A$85),IF(OR($L1676=Basisblatt!$A$38,AND('Modernisierung 3.2.4'!$M1676&lt;&gt;"",'Modernisierung 3.2.4'!$M1676&lt;='Modernisierung 3.2.4'!$U1676),'Modernisierung 3.2.4'!$N1676=Basisblatt!$A1704)=TRUE,"ja","nein"),"")</f>
        <v/>
      </c>
      <c r="Q1676" s="157"/>
      <c r="R1676" s="102" t="str">
        <f t="shared" si="25"/>
        <v>x2</v>
      </c>
      <c r="S1676" s="53"/>
      <c r="T1676" s="40"/>
      <c r="U1676" s="139" t="str">
        <f>IF(AND($R1676="x1",$K1676=Basisblatt!$A$85),VLOOKUP('EMob_Segmente 3.2.5_3.2.6'!$F1676,Basisblatt!$A$2:$B$5,2,FALSE),"")</f>
        <v/>
      </c>
    </row>
    <row r="1677" spans="1:21" ht="15.75" thickBot="1" x14ac:dyDescent="0.3">
      <c r="A1677" s="121" t="str">
        <f>IF($R1677="x2","",IF($R1677="x1",IF(OR($K1677=Basisblatt!$A$84,$P1677="ja"),"ja","nein"),"N/A"))</f>
        <v/>
      </c>
      <c r="B1677" s="40"/>
      <c r="C1677" s="84"/>
      <c r="D1677" s="85"/>
      <c r="E1677" s="85"/>
      <c r="F1677" s="85"/>
      <c r="G1677" s="85"/>
      <c r="H1677" s="85"/>
      <c r="I1677" s="92"/>
      <c r="J1677" s="40"/>
      <c r="K1677" s="49" t="s">
        <v>86</v>
      </c>
      <c r="L1677" s="81"/>
      <c r="M1677" s="81"/>
      <c r="N1677" s="83"/>
      <c r="O1677" s="40"/>
      <c r="P1677" s="106" t="str">
        <f>IF(AND($R1677="x1",$K1677=Basisblatt!$A$85),IF(OR($L1677=Basisblatt!$A$38,AND('Modernisierung 3.2.4'!$M1677&lt;&gt;"",'Modernisierung 3.2.4'!$M1677&lt;='Modernisierung 3.2.4'!$U1677),'Modernisierung 3.2.4'!$N1677=Basisblatt!$A1705)=TRUE,"ja","nein"),"")</f>
        <v/>
      </c>
      <c r="Q1677" s="157"/>
      <c r="R1677" s="102" t="str">
        <f t="shared" si="25"/>
        <v>x2</v>
      </c>
      <c r="S1677" s="53"/>
      <c r="T1677" s="40"/>
      <c r="U1677" s="139" t="str">
        <f>IF(AND($R1677="x1",$K1677=Basisblatt!$A$85),VLOOKUP('EMob_Segmente 3.2.5_3.2.6'!$F1677,Basisblatt!$A$2:$B$5,2,FALSE),"")</f>
        <v/>
      </c>
    </row>
    <row r="1678" spans="1:21" ht="15.75" thickBot="1" x14ac:dyDescent="0.3">
      <c r="A1678" s="121" t="str">
        <f>IF($R1678="x2","",IF($R1678="x1",IF(OR($K1678=Basisblatt!$A$84,$P1678="ja"),"ja","nein"),"N/A"))</f>
        <v/>
      </c>
      <c r="B1678" s="40"/>
      <c r="C1678" s="84"/>
      <c r="D1678" s="85"/>
      <c r="E1678" s="85"/>
      <c r="F1678" s="85"/>
      <c r="G1678" s="85"/>
      <c r="H1678" s="85"/>
      <c r="I1678" s="92"/>
      <c r="J1678" s="40"/>
      <c r="K1678" s="49" t="s">
        <v>86</v>
      </c>
      <c r="L1678" s="81"/>
      <c r="M1678" s="81"/>
      <c r="N1678" s="83"/>
      <c r="O1678" s="40"/>
      <c r="P1678" s="106" t="str">
        <f>IF(AND($R1678="x1",$K1678=Basisblatt!$A$85),IF(OR($L1678=Basisblatt!$A$38,AND('Modernisierung 3.2.4'!$M1678&lt;&gt;"",'Modernisierung 3.2.4'!$M1678&lt;='Modernisierung 3.2.4'!$U1678),'Modernisierung 3.2.4'!$N1678=Basisblatt!$A1706)=TRUE,"ja","nein"),"")</f>
        <v/>
      </c>
      <c r="Q1678" s="157"/>
      <c r="R1678" s="102" t="str">
        <f t="shared" si="25"/>
        <v>x2</v>
      </c>
      <c r="S1678" s="53"/>
      <c r="T1678" s="40"/>
      <c r="U1678" s="139" t="str">
        <f>IF(AND($R1678="x1",$K1678=Basisblatt!$A$85),VLOOKUP('EMob_Segmente 3.2.5_3.2.6'!$F1678,Basisblatt!$A$2:$B$5,2,FALSE),"")</f>
        <v/>
      </c>
    </row>
    <row r="1679" spans="1:21" ht="15.75" thickBot="1" x14ac:dyDescent="0.3">
      <c r="A1679" s="121" t="str">
        <f>IF($R1679="x2","",IF($R1679="x1",IF(OR($K1679=Basisblatt!$A$84,$P1679="ja"),"ja","nein"),"N/A"))</f>
        <v/>
      </c>
      <c r="B1679" s="40"/>
      <c r="C1679" s="84"/>
      <c r="D1679" s="85"/>
      <c r="E1679" s="85"/>
      <c r="F1679" s="85"/>
      <c r="G1679" s="85"/>
      <c r="H1679" s="85"/>
      <c r="I1679" s="92"/>
      <c r="J1679" s="40"/>
      <c r="K1679" s="49" t="s">
        <v>86</v>
      </c>
      <c r="L1679" s="81"/>
      <c r="M1679" s="81"/>
      <c r="N1679" s="83"/>
      <c r="O1679" s="40"/>
      <c r="P1679" s="106" t="str">
        <f>IF(AND($R1679="x1",$K1679=Basisblatt!$A$85),IF(OR($L1679=Basisblatt!$A$38,AND('Modernisierung 3.2.4'!$M1679&lt;&gt;"",'Modernisierung 3.2.4'!$M1679&lt;='Modernisierung 3.2.4'!$U1679),'Modernisierung 3.2.4'!$N1679=Basisblatt!$A1707)=TRUE,"ja","nein"),"")</f>
        <v/>
      </c>
      <c r="Q1679" s="157"/>
      <c r="R1679" s="102" t="str">
        <f t="shared" si="25"/>
        <v>x2</v>
      </c>
      <c r="S1679" s="53"/>
      <c r="T1679" s="40"/>
      <c r="U1679" s="139" t="str">
        <f>IF(AND($R1679="x1",$K1679=Basisblatt!$A$85),VLOOKUP('EMob_Segmente 3.2.5_3.2.6'!$F1679,Basisblatt!$A$2:$B$5,2,FALSE),"")</f>
        <v/>
      </c>
    </row>
    <row r="1680" spans="1:21" ht="15.75" thickBot="1" x14ac:dyDescent="0.3">
      <c r="A1680" s="121" t="str">
        <f>IF($R1680="x2","",IF($R1680="x1",IF(OR($K1680=Basisblatt!$A$84,$P1680="ja"),"ja","nein"),"N/A"))</f>
        <v/>
      </c>
      <c r="B1680" s="40"/>
      <c r="C1680" s="84"/>
      <c r="D1680" s="85"/>
      <c r="E1680" s="85"/>
      <c r="F1680" s="85"/>
      <c r="G1680" s="85"/>
      <c r="H1680" s="85"/>
      <c r="I1680" s="92"/>
      <c r="J1680" s="40"/>
      <c r="K1680" s="49" t="s">
        <v>86</v>
      </c>
      <c r="L1680" s="81"/>
      <c r="M1680" s="81"/>
      <c r="N1680" s="83"/>
      <c r="O1680" s="40"/>
      <c r="P1680" s="106" t="str">
        <f>IF(AND($R1680="x1",$K1680=Basisblatt!$A$85),IF(OR($L1680=Basisblatt!$A$38,AND('Modernisierung 3.2.4'!$M1680&lt;&gt;"",'Modernisierung 3.2.4'!$M1680&lt;='Modernisierung 3.2.4'!$U1680),'Modernisierung 3.2.4'!$N1680=Basisblatt!$A1708)=TRUE,"ja","nein"),"")</f>
        <v/>
      </c>
      <c r="Q1680" s="157"/>
      <c r="R1680" s="102" t="str">
        <f t="shared" si="25"/>
        <v>x2</v>
      </c>
      <c r="S1680" s="53"/>
      <c r="T1680" s="40"/>
      <c r="U1680" s="139" t="str">
        <f>IF(AND($R1680="x1",$K1680=Basisblatt!$A$85),VLOOKUP('EMob_Segmente 3.2.5_3.2.6'!$F1680,Basisblatt!$A$2:$B$5,2,FALSE),"")</f>
        <v/>
      </c>
    </row>
    <row r="1681" spans="1:21" ht="15.75" thickBot="1" x14ac:dyDescent="0.3">
      <c r="A1681" s="121" t="str">
        <f>IF($R1681="x2","",IF($R1681="x1",IF(OR($K1681=Basisblatt!$A$84,$P1681="ja"),"ja","nein"),"N/A"))</f>
        <v/>
      </c>
      <c r="B1681" s="40"/>
      <c r="C1681" s="84"/>
      <c r="D1681" s="85"/>
      <c r="E1681" s="85"/>
      <c r="F1681" s="85"/>
      <c r="G1681" s="85"/>
      <c r="H1681" s="85"/>
      <c r="I1681" s="92"/>
      <c r="J1681" s="40"/>
      <c r="K1681" s="49" t="s">
        <v>86</v>
      </c>
      <c r="L1681" s="81"/>
      <c r="M1681" s="81"/>
      <c r="N1681" s="83"/>
      <c r="O1681" s="40"/>
      <c r="P1681" s="106" t="str">
        <f>IF(AND($R1681="x1",$K1681=Basisblatt!$A$85),IF(OR($L1681=Basisblatt!$A$38,AND('Modernisierung 3.2.4'!$M1681&lt;&gt;"",'Modernisierung 3.2.4'!$M1681&lt;='Modernisierung 3.2.4'!$U1681),'Modernisierung 3.2.4'!$N1681=Basisblatt!$A1709)=TRUE,"ja","nein"),"")</f>
        <v/>
      </c>
      <c r="Q1681" s="157"/>
      <c r="R1681" s="102" t="str">
        <f t="shared" ref="R1681:R1744" si="26">IF(COUNTA($C1681:$I1681)=7,"x1",IF(COUNTA($C1681:$I1681)=0,"x2","o"))</f>
        <v>x2</v>
      </c>
      <c r="S1681" s="53"/>
      <c r="T1681" s="40"/>
      <c r="U1681" s="139" t="str">
        <f>IF(AND($R1681="x1",$K1681=Basisblatt!$A$85),VLOOKUP('EMob_Segmente 3.2.5_3.2.6'!$F1681,Basisblatt!$A$2:$B$5,2,FALSE),"")</f>
        <v/>
      </c>
    </row>
    <row r="1682" spans="1:21" ht="15.75" thickBot="1" x14ac:dyDescent="0.3">
      <c r="A1682" s="121" t="str">
        <f>IF($R1682="x2","",IF($R1682="x1",IF(OR($K1682=Basisblatt!$A$84,$P1682="ja"),"ja","nein"),"N/A"))</f>
        <v/>
      </c>
      <c r="B1682" s="40"/>
      <c r="C1682" s="84"/>
      <c r="D1682" s="85"/>
      <c r="E1682" s="85"/>
      <c r="F1682" s="85"/>
      <c r="G1682" s="85"/>
      <c r="H1682" s="85"/>
      <c r="I1682" s="92"/>
      <c r="J1682" s="40"/>
      <c r="K1682" s="49" t="s">
        <v>86</v>
      </c>
      <c r="L1682" s="81"/>
      <c r="M1682" s="81"/>
      <c r="N1682" s="83"/>
      <c r="O1682" s="40"/>
      <c r="P1682" s="106" t="str">
        <f>IF(AND($R1682="x1",$K1682=Basisblatt!$A$85),IF(OR($L1682=Basisblatt!$A$38,AND('Modernisierung 3.2.4'!$M1682&lt;&gt;"",'Modernisierung 3.2.4'!$M1682&lt;='Modernisierung 3.2.4'!$U1682),'Modernisierung 3.2.4'!$N1682=Basisblatt!$A1710)=TRUE,"ja","nein"),"")</f>
        <v/>
      </c>
      <c r="Q1682" s="157"/>
      <c r="R1682" s="102" t="str">
        <f t="shared" si="26"/>
        <v>x2</v>
      </c>
      <c r="S1682" s="53"/>
      <c r="T1682" s="40"/>
      <c r="U1682" s="139" t="str">
        <f>IF(AND($R1682="x1",$K1682=Basisblatt!$A$85),VLOOKUP('EMob_Segmente 3.2.5_3.2.6'!$F1682,Basisblatt!$A$2:$B$5,2,FALSE),"")</f>
        <v/>
      </c>
    </row>
    <row r="1683" spans="1:21" ht="15.75" thickBot="1" x14ac:dyDescent="0.3">
      <c r="A1683" s="121" t="str">
        <f>IF($R1683="x2","",IF($R1683="x1",IF(OR($K1683=Basisblatt!$A$84,$P1683="ja"),"ja","nein"),"N/A"))</f>
        <v/>
      </c>
      <c r="B1683" s="40"/>
      <c r="C1683" s="84"/>
      <c r="D1683" s="85"/>
      <c r="E1683" s="85"/>
      <c r="F1683" s="85"/>
      <c r="G1683" s="85"/>
      <c r="H1683" s="85"/>
      <c r="I1683" s="92"/>
      <c r="J1683" s="40"/>
      <c r="K1683" s="49" t="s">
        <v>86</v>
      </c>
      <c r="L1683" s="81"/>
      <c r="M1683" s="81"/>
      <c r="N1683" s="83"/>
      <c r="O1683" s="40"/>
      <c r="P1683" s="106" t="str">
        <f>IF(AND($R1683="x1",$K1683=Basisblatt!$A$85),IF(OR($L1683=Basisblatt!$A$38,AND('Modernisierung 3.2.4'!$M1683&lt;&gt;"",'Modernisierung 3.2.4'!$M1683&lt;='Modernisierung 3.2.4'!$U1683),'Modernisierung 3.2.4'!$N1683=Basisblatt!$A1711)=TRUE,"ja","nein"),"")</f>
        <v/>
      </c>
      <c r="Q1683" s="157"/>
      <c r="R1683" s="102" t="str">
        <f t="shared" si="26"/>
        <v>x2</v>
      </c>
      <c r="S1683" s="53"/>
      <c r="T1683" s="40"/>
      <c r="U1683" s="139" t="str">
        <f>IF(AND($R1683="x1",$K1683=Basisblatt!$A$85),VLOOKUP('EMob_Segmente 3.2.5_3.2.6'!$F1683,Basisblatt!$A$2:$B$5,2,FALSE),"")</f>
        <v/>
      </c>
    </row>
    <row r="1684" spans="1:21" ht="15.75" thickBot="1" x14ac:dyDescent="0.3">
      <c r="A1684" s="121" t="str">
        <f>IF($R1684="x2","",IF($R1684="x1",IF(OR($K1684=Basisblatt!$A$84,$P1684="ja"),"ja","nein"),"N/A"))</f>
        <v/>
      </c>
      <c r="B1684" s="40"/>
      <c r="C1684" s="84"/>
      <c r="D1684" s="85"/>
      <c r="E1684" s="85"/>
      <c r="F1684" s="85"/>
      <c r="G1684" s="85"/>
      <c r="H1684" s="85"/>
      <c r="I1684" s="92"/>
      <c r="J1684" s="40"/>
      <c r="K1684" s="49" t="s">
        <v>86</v>
      </c>
      <c r="L1684" s="81"/>
      <c r="M1684" s="81"/>
      <c r="N1684" s="83"/>
      <c r="O1684" s="40"/>
      <c r="P1684" s="106" t="str">
        <f>IF(AND($R1684="x1",$K1684=Basisblatt!$A$85),IF(OR($L1684=Basisblatt!$A$38,AND('Modernisierung 3.2.4'!$M1684&lt;&gt;"",'Modernisierung 3.2.4'!$M1684&lt;='Modernisierung 3.2.4'!$U1684),'Modernisierung 3.2.4'!$N1684=Basisblatt!$A1712)=TRUE,"ja","nein"),"")</f>
        <v/>
      </c>
      <c r="Q1684" s="157"/>
      <c r="R1684" s="102" t="str">
        <f t="shared" si="26"/>
        <v>x2</v>
      </c>
      <c r="S1684" s="53"/>
      <c r="T1684" s="40"/>
      <c r="U1684" s="139" t="str">
        <f>IF(AND($R1684="x1",$K1684=Basisblatt!$A$85),VLOOKUP('EMob_Segmente 3.2.5_3.2.6'!$F1684,Basisblatt!$A$2:$B$5,2,FALSE),"")</f>
        <v/>
      </c>
    </row>
    <row r="1685" spans="1:21" ht="15.75" thickBot="1" x14ac:dyDescent="0.3">
      <c r="A1685" s="121" t="str">
        <f>IF($R1685="x2","",IF($R1685="x1",IF(OR($K1685=Basisblatt!$A$84,$P1685="ja"),"ja","nein"),"N/A"))</f>
        <v/>
      </c>
      <c r="B1685" s="40"/>
      <c r="C1685" s="84"/>
      <c r="D1685" s="85"/>
      <c r="E1685" s="85"/>
      <c r="F1685" s="85"/>
      <c r="G1685" s="85"/>
      <c r="H1685" s="85"/>
      <c r="I1685" s="92"/>
      <c r="J1685" s="40"/>
      <c r="K1685" s="49" t="s">
        <v>86</v>
      </c>
      <c r="L1685" s="81"/>
      <c r="M1685" s="81"/>
      <c r="N1685" s="83"/>
      <c r="O1685" s="40"/>
      <c r="P1685" s="106" t="str">
        <f>IF(AND($R1685="x1",$K1685=Basisblatt!$A$85),IF(OR($L1685=Basisblatt!$A$38,AND('Modernisierung 3.2.4'!$M1685&lt;&gt;"",'Modernisierung 3.2.4'!$M1685&lt;='Modernisierung 3.2.4'!$U1685),'Modernisierung 3.2.4'!$N1685=Basisblatt!$A1713)=TRUE,"ja","nein"),"")</f>
        <v/>
      </c>
      <c r="Q1685" s="157"/>
      <c r="R1685" s="102" t="str">
        <f t="shared" si="26"/>
        <v>x2</v>
      </c>
      <c r="S1685" s="53"/>
      <c r="T1685" s="40"/>
      <c r="U1685" s="139" t="str">
        <f>IF(AND($R1685="x1",$K1685=Basisblatt!$A$85),VLOOKUP('EMob_Segmente 3.2.5_3.2.6'!$F1685,Basisblatt!$A$2:$B$5,2,FALSE),"")</f>
        <v/>
      </c>
    </row>
    <row r="1686" spans="1:21" ht="15.75" thickBot="1" x14ac:dyDescent="0.3">
      <c r="A1686" s="121" t="str">
        <f>IF($R1686="x2","",IF($R1686="x1",IF(OR($K1686=Basisblatt!$A$84,$P1686="ja"),"ja","nein"),"N/A"))</f>
        <v/>
      </c>
      <c r="B1686" s="40"/>
      <c r="C1686" s="84"/>
      <c r="D1686" s="85"/>
      <c r="E1686" s="85"/>
      <c r="F1686" s="85"/>
      <c r="G1686" s="85"/>
      <c r="H1686" s="85"/>
      <c r="I1686" s="92"/>
      <c r="J1686" s="40"/>
      <c r="K1686" s="49" t="s">
        <v>86</v>
      </c>
      <c r="L1686" s="81"/>
      <c r="M1686" s="81"/>
      <c r="N1686" s="83"/>
      <c r="O1686" s="40"/>
      <c r="P1686" s="106" t="str">
        <f>IF(AND($R1686="x1",$K1686=Basisblatt!$A$85),IF(OR($L1686=Basisblatt!$A$38,AND('Modernisierung 3.2.4'!$M1686&lt;&gt;"",'Modernisierung 3.2.4'!$M1686&lt;='Modernisierung 3.2.4'!$U1686),'Modernisierung 3.2.4'!$N1686=Basisblatt!$A1714)=TRUE,"ja","nein"),"")</f>
        <v/>
      </c>
      <c r="Q1686" s="157"/>
      <c r="R1686" s="102" t="str">
        <f t="shared" si="26"/>
        <v>x2</v>
      </c>
      <c r="S1686" s="53"/>
      <c r="T1686" s="40"/>
      <c r="U1686" s="139" t="str">
        <f>IF(AND($R1686="x1",$K1686=Basisblatt!$A$85),VLOOKUP('EMob_Segmente 3.2.5_3.2.6'!$F1686,Basisblatt!$A$2:$B$5,2,FALSE),"")</f>
        <v/>
      </c>
    </row>
    <row r="1687" spans="1:21" ht="15.75" thickBot="1" x14ac:dyDescent="0.3">
      <c r="A1687" s="121" t="str">
        <f>IF($R1687="x2","",IF($R1687="x1",IF(OR($K1687=Basisblatt!$A$84,$P1687="ja"),"ja","nein"),"N/A"))</f>
        <v/>
      </c>
      <c r="B1687" s="40"/>
      <c r="C1687" s="84"/>
      <c r="D1687" s="85"/>
      <c r="E1687" s="85"/>
      <c r="F1687" s="85"/>
      <c r="G1687" s="85"/>
      <c r="H1687" s="85"/>
      <c r="I1687" s="92"/>
      <c r="J1687" s="40"/>
      <c r="K1687" s="49" t="s">
        <v>86</v>
      </c>
      <c r="L1687" s="81"/>
      <c r="M1687" s="81"/>
      <c r="N1687" s="83"/>
      <c r="O1687" s="40"/>
      <c r="P1687" s="106" t="str">
        <f>IF(AND($R1687="x1",$K1687=Basisblatt!$A$85),IF(OR($L1687=Basisblatt!$A$38,AND('Modernisierung 3.2.4'!$M1687&lt;&gt;"",'Modernisierung 3.2.4'!$M1687&lt;='Modernisierung 3.2.4'!$U1687),'Modernisierung 3.2.4'!$N1687=Basisblatt!$A1715)=TRUE,"ja","nein"),"")</f>
        <v/>
      </c>
      <c r="Q1687" s="157"/>
      <c r="R1687" s="102" t="str">
        <f t="shared" si="26"/>
        <v>x2</v>
      </c>
      <c r="S1687" s="53"/>
      <c r="T1687" s="40"/>
      <c r="U1687" s="139" t="str">
        <f>IF(AND($R1687="x1",$K1687=Basisblatt!$A$85),VLOOKUP('EMob_Segmente 3.2.5_3.2.6'!$F1687,Basisblatt!$A$2:$B$5,2,FALSE),"")</f>
        <v/>
      </c>
    </row>
    <row r="1688" spans="1:21" ht="15.75" thickBot="1" x14ac:dyDescent="0.3">
      <c r="A1688" s="121" t="str">
        <f>IF($R1688="x2","",IF($R1688="x1",IF(OR($K1688=Basisblatt!$A$84,$P1688="ja"),"ja","nein"),"N/A"))</f>
        <v/>
      </c>
      <c r="B1688" s="40"/>
      <c r="C1688" s="84"/>
      <c r="D1688" s="85"/>
      <c r="E1688" s="85"/>
      <c r="F1688" s="85"/>
      <c r="G1688" s="85"/>
      <c r="H1688" s="85"/>
      <c r="I1688" s="92"/>
      <c r="J1688" s="40"/>
      <c r="K1688" s="49" t="s">
        <v>86</v>
      </c>
      <c r="L1688" s="81"/>
      <c r="M1688" s="81"/>
      <c r="N1688" s="83"/>
      <c r="O1688" s="40"/>
      <c r="P1688" s="106" t="str">
        <f>IF(AND($R1688="x1",$K1688=Basisblatt!$A$85),IF(OR($L1688=Basisblatt!$A$38,AND('Modernisierung 3.2.4'!$M1688&lt;&gt;"",'Modernisierung 3.2.4'!$M1688&lt;='Modernisierung 3.2.4'!$U1688),'Modernisierung 3.2.4'!$N1688=Basisblatt!$A1716)=TRUE,"ja","nein"),"")</f>
        <v/>
      </c>
      <c r="Q1688" s="157"/>
      <c r="R1688" s="102" t="str">
        <f t="shared" si="26"/>
        <v>x2</v>
      </c>
      <c r="S1688" s="53"/>
      <c r="T1688" s="40"/>
      <c r="U1688" s="139" t="str">
        <f>IF(AND($R1688="x1",$K1688=Basisblatt!$A$85),VLOOKUP('EMob_Segmente 3.2.5_3.2.6'!$F1688,Basisblatt!$A$2:$B$5,2,FALSE),"")</f>
        <v/>
      </c>
    </row>
    <row r="1689" spans="1:21" ht="15.75" thickBot="1" x14ac:dyDescent="0.3">
      <c r="A1689" s="121" t="str">
        <f>IF($R1689="x2","",IF($R1689="x1",IF(OR($K1689=Basisblatt!$A$84,$P1689="ja"),"ja","nein"),"N/A"))</f>
        <v/>
      </c>
      <c r="B1689" s="40"/>
      <c r="C1689" s="84"/>
      <c r="D1689" s="85"/>
      <c r="E1689" s="85"/>
      <c r="F1689" s="85"/>
      <c r="G1689" s="85"/>
      <c r="H1689" s="85"/>
      <c r="I1689" s="92"/>
      <c r="J1689" s="40"/>
      <c r="K1689" s="49" t="s">
        <v>86</v>
      </c>
      <c r="L1689" s="81"/>
      <c r="M1689" s="81"/>
      <c r="N1689" s="83"/>
      <c r="O1689" s="40"/>
      <c r="P1689" s="106" t="str">
        <f>IF(AND($R1689="x1",$K1689=Basisblatt!$A$85),IF(OR($L1689=Basisblatt!$A$38,AND('Modernisierung 3.2.4'!$M1689&lt;&gt;"",'Modernisierung 3.2.4'!$M1689&lt;='Modernisierung 3.2.4'!$U1689),'Modernisierung 3.2.4'!$N1689=Basisblatt!$A1717)=TRUE,"ja","nein"),"")</f>
        <v/>
      </c>
      <c r="Q1689" s="157"/>
      <c r="R1689" s="102" t="str">
        <f t="shared" si="26"/>
        <v>x2</v>
      </c>
      <c r="S1689" s="53"/>
      <c r="T1689" s="40"/>
      <c r="U1689" s="139" t="str">
        <f>IF(AND($R1689="x1",$K1689=Basisblatt!$A$85),VLOOKUP('EMob_Segmente 3.2.5_3.2.6'!$F1689,Basisblatt!$A$2:$B$5,2,FALSE),"")</f>
        <v/>
      </c>
    </row>
    <row r="1690" spans="1:21" ht="15.75" thickBot="1" x14ac:dyDescent="0.3">
      <c r="A1690" s="121" t="str">
        <f>IF($R1690="x2","",IF($R1690="x1",IF(OR($K1690=Basisblatt!$A$84,$P1690="ja"),"ja","nein"),"N/A"))</f>
        <v/>
      </c>
      <c r="B1690" s="40"/>
      <c r="C1690" s="84"/>
      <c r="D1690" s="85"/>
      <c r="E1690" s="85"/>
      <c r="F1690" s="85"/>
      <c r="G1690" s="85"/>
      <c r="H1690" s="85"/>
      <c r="I1690" s="92"/>
      <c r="J1690" s="40"/>
      <c r="K1690" s="49" t="s">
        <v>86</v>
      </c>
      <c r="L1690" s="81"/>
      <c r="M1690" s="81"/>
      <c r="N1690" s="83"/>
      <c r="O1690" s="40"/>
      <c r="P1690" s="106" t="str">
        <f>IF(AND($R1690="x1",$K1690=Basisblatt!$A$85),IF(OR($L1690=Basisblatt!$A$38,AND('Modernisierung 3.2.4'!$M1690&lt;&gt;"",'Modernisierung 3.2.4'!$M1690&lt;='Modernisierung 3.2.4'!$U1690),'Modernisierung 3.2.4'!$N1690=Basisblatt!$A1718)=TRUE,"ja","nein"),"")</f>
        <v/>
      </c>
      <c r="Q1690" s="157"/>
      <c r="R1690" s="102" t="str">
        <f t="shared" si="26"/>
        <v>x2</v>
      </c>
      <c r="S1690" s="53"/>
      <c r="T1690" s="40"/>
      <c r="U1690" s="139" t="str">
        <f>IF(AND($R1690="x1",$K1690=Basisblatt!$A$85),VLOOKUP('EMob_Segmente 3.2.5_3.2.6'!$F1690,Basisblatt!$A$2:$B$5,2,FALSE),"")</f>
        <v/>
      </c>
    </row>
    <row r="1691" spans="1:21" ht="15.75" thickBot="1" x14ac:dyDescent="0.3">
      <c r="A1691" s="121" t="str">
        <f>IF($R1691="x2","",IF($R1691="x1",IF(OR($K1691=Basisblatt!$A$84,$P1691="ja"),"ja","nein"),"N/A"))</f>
        <v/>
      </c>
      <c r="B1691" s="40"/>
      <c r="C1691" s="84"/>
      <c r="D1691" s="85"/>
      <c r="E1691" s="85"/>
      <c r="F1691" s="85"/>
      <c r="G1691" s="85"/>
      <c r="H1691" s="85"/>
      <c r="I1691" s="92"/>
      <c r="J1691" s="40"/>
      <c r="K1691" s="49" t="s">
        <v>86</v>
      </c>
      <c r="L1691" s="81"/>
      <c r="M1691" s="81"/>
      <c r="N1691" s="83"/>
      <c r="O1691" s="40"/>
      <c r="P1691" s="106" t="str">
        <f>IF(AND($R1691="x1",$K1691=Basisblatt!$A$85),IF(OR($L1691=Basisblatt!$A$38,AND('Modernisierung 3.2.4'!$M1691&lt;&gt;"",'Modernisierung 3.2.4'!$M1691&lt;='Modernisierung 3.2.4'!$U1691),'Modernisierung 3.2.4'!$N1691=Basisblatt!$A1719)=TRUE,"ja","nein"),"")</f>
        <v/>
      </c>
      <c r="Q1691" s="157"/>
      <c r="R1691" s="102" t="str">
        <f t="shared" si="26"/>
        <v>x2</v>
      </c>
      <c r="S1691" s="53"/>
      <c r="T1691" s="40"/>
      <c r="U1691" s="139" t="str">
        <f>IF(AND($R1691="x1",$K1691=Basisblatt!$A$85),VLOOKUP('EMob_Segmente 3.2.5_3.2.6'!$F1691,Basisblatt!$A$2:$B$5,2,FALSE),"")</f>
        <v/>
      </c>
    </row>
    <row r="1692" spans="1:21" ht="15.75" thickBot="1" x14ac:dyDescent="0.3">
      <c r="A1692" s="121" t="str">
        <f>IF($R1692="x2","",IF($R1692="x1",IF(OR($K1692=Basisblatt!$A$84,$P1692="ja"),"ja","nein"),"N/A"))</f>
        <v/>
      </c>
      <c r="B1692" s="40"/>
      <c r="C1692" s="84"/>
      <c r="D1692" s="85"/>
      <c r="E1692" s="85"/>
      <c r="F1692" s="85"/>
      <c r="G1692" s="85"/>
      <c r="H1692" s="85"/>
      <c r="I1692" s="92"/>
      <c r="J1692" s="40"/>
      <c r="K1692" s="49" t="s">
        <v>86</v>
      </c>
      <c r="L1692" s="81"/>
      <c r="M1692" s="81"/>
      <c r="N1692" s="83"/>
      <c r="O1692" s="40"/>
      <c r="P1692" s="106" t="str">
        <f>IF(AND($R1692="x1",$K1692=Basisblatt!$A$85),IF(OR($L1692=Basisblatt!$A$38,AND('Modernisierung 3.2.4'!$M1692&lt;&gt;"",'Modernisierung 3.2.4'!$M1692&lt;='Modernisierung 3.2.4'!$U1692),'Modernisierung 3.2.4'!$N1692=Basisblatt!$A1720)=TRUE,"ja","nein"),"")</f>
        <v/>
      </c>
      <c r="Q1692" s="157"/>
      <c r="R1692" s="102" t="str">
        <f t="shared" si="26"/>
        <v>x2</v>
      </c>
      <c r="S1692" s="53"/>
      <c r="T1692" s="40"/>
      <c r="U1692" s="139" t="str">
        <f>IF(AND($R1692="x1",$K1692=Basisblatt!$A$85),VLOOKUP('EMob_Segmente 3.2.5_3.2.6'!$F1692,Basisblatt!$A$2:$B$5,2,FALSE),"")</f>
        <v/>
      </c>
    </row>
    <row r="1693" spans="1:21" ht="15.75" thickBot="1" x14ac:dyDescent="0.3">
      <c r="A1693" s="121" t="str">
        <f>IF($R1693="x2","",IF($R1693="x1",IF(OR($K1693=Basisblatt!$A$84,$P1693="ja"),"ja","nein"),"N/A"))</f>
        <v/>
      </c>
      <c r="B1693" s="40"/>
      <c r="C1693" s="84"/>
      <c r="D1693" s="85"/>
      <c r="E1693" s="85"/>
      <c r="F1693" s="85"/>
      <c r="G1693" s="85"/>
      <c r="H1693" s="85"/>
      <c r="I1693" s="92"/>
      <c r="J1693" s="40"/>
      <c r="K1693" s="49" t="s">
        <v>86</v>
      </c>
      <c r="L1693" s="81"/>
      <c r="M1693" s="81"/>
      <c r="N1693" s="83"/>
      <c r="O1693" s="40"/>
      <c r="P1693" s="106" t="str">
        <f>IF(AND($R1693="x1",$K1693=Basisblatt!$A$85),IF(OR($L1693=Basisblatt!$A$38,AND('Modernisierung 3.2.4'!$M1693&lt;&gt;"",'Modernisierung 3.2.4'!$M1693&lt;='Modernisierung 3.2.4'!$U1693),'Modernisierung 3.2.4'!$N1693=Basisblatt!$A1721)=TRUE,"ja","nein"),"")</f>
        <v/>
      </c>
      <c r="Q1693" s="157"/>
      <c r="R1693" s="102" t="str">
        <f t="shared" si="26"/>
        <v>x2</v>
      </c>
      <c r="S1693" s="53"/>
      <c r="T1693" s="40"/>
      <c r="U1693" s="139" t="str">
        <f>IF(AND($R1693="x1",$K1693=Basisblatt!$A$85),VLOOKUP('EMob_Segmente 3.2.5_3.2.6'!$F1693,Basisblatt!$A$2:$B$5,2,FALSE),"")</f>
        <v/>
      </c>
    </row>
    <row r="1694" spans="1:21" ht="15.75" thickBot="1" x14ac:dyDescent="0.3">
      <c r="A1694" s="121" t="str">
        <f>IF($R1694="x2","",IF($R1694="x1",IF(OR($K1694=Basisblatt!$A$84,$P1694="ja"),"ja","nein"),"N/A"))</f>
        <v/>
      </c>
      <c r="B1694" s="40"/>
      <c r="C1694" s="84"/>
      <c r="D1694" s="85"/>
      <c r="E1694" s="85"/>
      <c r="F1694" s="85"/>
      <c r="G1694" s="85"/>
      <c r="H1694" s="85"/>
      <c r="I1694" s="92"/>
      <c r="J1694" s="40"/>
      <c r="K1694" s="49" t="s">
        <v>86</v>
      </c>
      <c r="L1694" s="81"/>
      <c r="M1694" s="81"/>
      <c r="N1694" s="83"/>
      <c r="O1694" s="40"/>
      <c r="P1694" s="106" t="str">
        <f>IF(AND($R1694="x1",$K1694=Basisblatt!$A$85),IF(OR($L1694=Basisblatt!$A$38,AND('Modernisierung 3.2.4'!$M1694&lt;&gt;"",'Modernisierung 3.2.4'!$M1694&lt;='Modernisierung 3.2.4'!$U1694),'Modernisierung 3.2.4'!$N1694=Basisblatt!$A1722)=TRUE,"ja","nein"),"")</f>
        <v/>
      </c>
      <c r="Q1694" s="157"/>
      <c r="R1694" s="102" t="str">
        <f t="shared" si="26"/>
        <v>x2</v>
      </c>
      <c r="S1694" s="53"/>
      <c r="T1694" s="40"/>
      <c r="U1694" s="139" t="str">
        <f>IF(AND($R1694="x1",$K1694=Basisblatt!$A$85),VLOOKUP('EMob_Segmente 3.2.5_3.2.6'!$F1694,Basisblatt!$A$2:$B$5,2,FALSE),"")</f>
        <v/>
      </c>
    </row>
    <row r="1695" spans="1:21" ht="15.75" thickBot="1" x14ac:dyDescent="0.3">
      <c r="A1695" s="121" t="str">
        <f>IF($R1695="x2","",IF($R1695="x1",IF(OR($K1695=Basisblatt!$A$84,$P1695="ja"),"ja","nein"),"N/A"))</f>
        <v/>
      </c>
      <c r="B1695" s="40"/>
      <c r="C1695" s="84"/>
      <c r="D1695" s="85"/>
      <c r="E1695" s="85"/>
      <c r="F1695" s="85"/>
      <c r="G1695" s="85"/>
      <c r="H1695" s="85"/>
      <c r="I1695" s="92"/>
      <c r="J1695" s="40"/>
      <c r="K1695" s="49" t="s">
        <v>86</v>
      </c>
      <c r="L1695" s="81"/>
      <c r="M1695" s="81"/>
      <c r="N1695" s="83"/>
      <c r="O1695" s="40"/>
      <c r="P1695" s="106" t="str">
        <f>IF(AND($R1695="x1",$K1695=Basisblatt!$A$85),IF(OR($L1695=Basisblatt!$A$38,AND('Modernisierung 3.2.4'!$M1695&lt;&gt;"",'Modernisierung 3.2.4'!$M1695&lt;='Modernisierung 3.2.4'!$U1695),'Modernisierung 3.2.4'!$N1695=Basisblatt!$A1723)=TRUE,"ja","nein"),"")</f>
        <v/>
      </c>
      <c r="Q1695" s="157"/>
      <c r="R1695" s="102" t="str">
        <f t="shared" si="26"/>
        <v>x2</v>
      </c>
      <c r="S1695" s="53"/>
      <c r="T1695" s="40"/>
      <c r="U1695" s="139" t="str">
        <f>IF(AND($R1695="x1",$K1695=Basisblatt!$A$85),VLOOKUP('EMob_Segmente 3.2.5_3.2.6'!$F1695,Basisblatt!$A$2:$B$5,2,FALSE),"")</f>
        <v/>
      </c>
    </row>
    <row r="1696" spans="1:21" ht="15.75" thickBot="1" x14ac:dyDescent="0.3">
      <c r="A1696" s="121" t="str">
        <f>IF($R1696="x2","",IF($R1696="x1",IF(OR($K1696=Basisblatt!$A$84,$P1696="ja"),"ja","nein"),"N/A"))</f>
        <v/>
      </c>
      <c r="B1696" s="40"/>
      <c r="C1696" s="84"/>
      <c r="D1696" s="85"/>
      <c r="E1696" s="85"/>
      <c r="F1696" s="85"/>
      <c r="G1696" s="85"/>
      <c r="H1696" s="85"/>
      <c r="I1696" s="92"/>
      <c r="J1696" s="40"/>
      <c r="K1696" s="49" t="s">
        <v>86</v>
      </c>
      <c r="L1696" s="81"/>
      <c r="M1696" s="81"/>
      <c r="N1696" s="83"/>
      <c r="O1696" s="40"/>
      <c r="P1696" s="106" t="str">
        <f>IF(AND($R1696="x1",$K1696=Basisblatt!$A$85),IF(OR($L1696=Basisblatt!$A$38,AND('Modernisierung 3.2.4'!$M1696&lt;&gt;"",'Modernisierung 3.2.4'!$M1696&lt;='Modernisierung 3.2.4'!$U1696),'Modernisierung 3.2.4'!$N1696=Basisblatt!$A1724)=TRUE,"ja","nein"),"")</f>
        <v/>
      </c>
      <c r="Q1696" s="157"/>
      <c r="R1696" s="102" t="str">
        <f t="shared" si="26"/>
        <v>x2</v>
      </c>
      <c r="S1696" s="53"/>
      <c r="T1696" s="40"/>
      <c r="U1696" s="139" t="str">
        <f>IF(AND($R1696="x1",$K1696=Basisblatt!$A$85),VLOOKUP('EMob_Segmente 3.2.5_3.2.6'!$F1696,Basisblatt!$A$2:$B$5,2,FALSE),"")</f>
        <v/>
      </c>
    </row>
    <row r="1697" spans="1:21" ht="15.75" thickBot="1" x14ac:dyDescent="0.3">
      <c r="A1697" s="121" t="str">
        <f>IF($R1697="x2","",IF($R1697="x1",IF(OR($K1697=Basisblatt!$A$84,$P1697="ja"),"ja","nein"),"N/A"))</f>
        <v/>
      </c>
      <c r="B1697" s="40"/>
      <c r="C1697" s="84"/>
      <c r="D1697" s="85"/>
      <c r="E1697" s="85"/>
      <c r="F1697" s="85"/>
      <c r="G1697" s="85"/>
      <c r="H1697" s="85"/>
      <c r="I1697" s="92"/>
      <c r="J1697" s="40"/>
      <c r="K1697" s="49" t="s">
        <v>86</v>
      </c>
      <c r="L1697" s="81"/>
      <c r="M1697" s="81"/>
      <c r="N1697" s="83"/>
      <c r="O1697" s="40"/>
      <c r="P1697" s="106" t="str">
        <f>IF(AND($R1697="x1",$K1697=Basisblatt!$A$85),IF(OR($L1697=Basisblatt!$A$38,AND('Modernisierung 3.2.4'!$M1697&lt;&gt;"",'Modernisierung 3.2.4'!$M1697&lt;='Modernisierung 3.2.4'!$U1697),'Modernisierung 3.2.4'!$N1697=Basisblatt!$A1725)=TRUE,"ja","nein"),"")</f>
        <v/>
      </c>
      <c r="Q1697" s="157"/>
      <c r="R1697" s="102" t="str">
        <f t="shared" si="26"/>
        <v>x2</v>
      </c>
      <c r="S1697" s="53"/>
      <c r="T1697" s="40"/>
      <c r="U1697" s="139" t="str">
        <f>IF(AND($R1697="x1",$K1697=Basisblatt!$A$85),VLOOKUP('EMob_Segmente 3.2.5_3.2.6'!$F1697,Basisblatt!$A$2:$B$5,2,FALSE),"")</f>
        <v/>
      </c>
    </row>
    <row r="1698" spans="1:21" ht="15.75" thickBot="1" x14ac:dyDescent="0.3">
      <c r="A1698" s="121" t="str">
        <f>IF($R1698="x2","",IF($R1698="x1",IF(OR($K1698=Basisblatt!$A$84,$P1698="ja"),"ja","nein"),"N/A"))</f>
        <v/>
      </c>
      <c r="B1698" s="40"/>
      <c r="C1698" s="84"/>
      <c r="D1698" s="85"/>
      <c r="E1698" s="85"/>
      <c r="F1698" s="85"/>
      <c r="G1698" s="85"/>
      <c r="H1698" s="85"/>
      <c r="I1698" s="92"/>
      <c r="J1698" s="40"/>
      <c r="K1698" s="49" t="s">
        <v>86</v>
      </c>
      <c r="L1698" s="81"/>
      <c r="M1698" s="81"/>
      <c r="N1698" s="83"/>
      <c r="O1698" s="40"/>
      <c r="P1698" s="106" t="str">
        <f>IF(AND($R1698="x1",$K1698=Basisblatt!$A$85),IF(OR($L1698=Basisblatt!$A$38,AND('Modernisierung 3.2.4'!$M1698&lt;&gt;"",'Modernisierung 3.2.4'!$M1698&lt;='Modernisierung 3.2.4'!$U1698),'Modernisierung 3.2.4'!$N1698=Basisblatt!$A1726)=TRUE,"ja","nein"),"")</f>
        <v/>
      </c>
      <c r="Q1698" s="157"/>
      <c r="R1698" s="102" t="str">
        <f t="shared" si="26"/>
        <v>x2</v>
      </c>
      <c r="S1698" s="53"/>
      <c r="T1698" s="40"/>
      <c r="U1698" s="139" t="str">
        <f>IF(AND($R1698="x1",$K1698=Basisblatt!$A$85),VLOOKUP('EMob_Segmente 3.2.5_3.2.6'!$F1698,Basisblatt!$A$2:$B$5,2,FALSE),"")</f>
        <v/>
      </c>
    </row>
    <row r="1699" spans="1:21" ht="15.75" thickBot="1" x14ac:dyDescent="0.3">
      <c r="A1699" s="121" t="str">
        <f>IF($R1699="x2","",IF($R1699="x1",IF(OR($K1699=Basisblatt!$A$84,$P1699="ja"),"ja","nein"),"N/A"))</f>
        <v/>
      </c>
      <c r="B1699" s="40"/>
      <c r="C1699" s="84"/>
      <c r="D1699" s="85"/>
      <c r="E1699" s="85"/>
      <c r="F1699" s="85"/>
      <c r="G1699" s="85"/>
      <c r="H1699" s="85"/>
      <c r="I1699" s="92"/>
      <c r="J1699" s="40"/>
      <c r="K1699" s="49" t="s">
        <v>86</v>
      </c>
      <c r="L1699" s="81"/>
      <c r="M1699" s="81"/>
      <c r="N1699" s="83"/>
      <c r="O1699" s="40"/>
      <c r="P1699" s="106" t="str">
        <f>IF(AND($R1699="x1",$K1699=Basisblatt!$A$85),IF(OR($L1699=Basisblatt!$A$38,AND('Modernisierung 3.2.4'!$M1699&lt;&gt;"",'Modernisierung 3.2.4'!$M1699&lt;='Modernisierung 3.2.4'!$U1699),'Modernisierung 3.2.4'!$N1699=Basisblatt!$A1727)=TRUE,"ja","nein"),"")</f>
        <v/>
      </c>
      <c r="Q1699" s="157"/>
      <c r="R1699" s="102" t="str">
        <f t="shared" si="26"/>
        <v>x2</v>
      </c>
      <c r="S1699" s="53"/>
      <c r="T1699" s="40"/>
      <c r="U1699" s="139" t="str">
        <f>IF(AND($R1699="x1",$K1699=Basisblatt!$A$85),VLOOKUP('EMob_Segmente 3.2.5_3.2.6'!$F1699,Basisblatt!$A$2:$B$5,2,FALSE),"")</f>
        <v/>
      </c>
    </row>
    <row r="1700" spans="1:21" ht="15.75" thickBot="1" x14ac:dyDescent="0.3">
      <c r="A1700" s="121" t="str">
        <f>IF($R1700="x2","",IF($R1700="x1",IF(OR($K1700=Basisblatt!$A$84,$P1700="ja"),"ja","nein"),"N/A"))</f>
        <v/>
      </c>
      <c r="B1700" s="40"/>
      <c r="C1700" s="84"/>
      <c r="D1700" s="85"/>
      <c r="E1700" s="85"/>
      <c r="F1700" s="85"/>
      <c r="G1700" s="85"/>
      <c r="H1700" s="85"/>
      <c r="I1700" s="92"/>
      <c r="J1700" s="40"/>
      <c r="K1700" s="49" t="s">
        <v>86</v>
      </c>
      <c r="L1700" s="81"/>
      <c r="M1700" s="81"/>
      <c r="N1700" s="83"/>
      <c r="O1700" s="40"/>
      <c r="P1700" s="106" t="str">
        <f>IF(AND($R1700="x1",$K1700=Basisblatt!$A$85),IF(OR($L1700=Basisblatt!$A$38,AND('Modernisierung 3.2.4'!$M1700&lt;&gt;"",'Modernisierung 3.2.4'!$M1700&lt;='Modernisierung 3.2.4'!$U1700),'Modernisierung 3.2.4'!$N1700=Basisblatt!$A1728)=TRUE,"ja","nein"),"")</f>
        <v/>
      </c>
      <c r="Q1700" s="157"/>
      <c r="R1700" s="102" t="str">
        <f t="shared" si="26"/>
        <v>x2</v>
      </c>
      <c r="S1700" s="53"/>
      <c r="T1700" s="40"/>
      <c r="U1700" s="139" t="str">
        <f>IF(AND($R1700="x1",$K1700=Basisblatt!$A$85),VLOOKUP('EMob_Segmente 3.2.5_3.2.6'!$F1700,Basisblatt!$A$2:$B$5,2,FALSE),"")</f>
        <v/>
      </c>
    </row>
    <row r="1701" spans="1:21" ht="15.75" thickBot="1" x14ac:dyDescent="0.3">
      <c r="A1701" s="121" t="str">
        <f>IF($R1701="x2","",IF($R1701="x1",IF(OR($K1701=Basisblatt!$A$84,$P1701="ja"),"ja","nein"),"N/A"))</f>
        <v/>
      </c>
      <c r="B1701" s="40"/>
      <c r="C1701" s="84"/>
      <c r="D1701" s="85"/>
      <c r="E1701" s="85"/>
      <c r="F1701" s="85"/>
      <c r="G1701" s="85"/>
      <c r="H1701" s="85"/>
      <c r="I1701" s="92"/>
      <c r="J1701" s="40"/>
      <c r="K1701" s="49" t="s">
        <v>86</v>
      </c>
      <c r="L1701" s="81"/>
      <c r="M1701" s="81"/>
      <c r="N1701" s="83"/>
      <c r="O1701" s="40"/>
      <c r="P1701" s="106" t="str">
        <f>IF(AND($R1701="x1",$K1701=Basisblatt!$A$85),IF(OR($L1701=Basisblatt!$A$38,AND('Modernisierung 3.2.4'!$M1701&lt;&gt;"",'Modernisierung 3.2.4'!$M1701&lt;='Modernisierung 3.2.4'!$U1701),'Modernisierung 3.2.4'!$N1701=Basisblatt!$A1729)=TRUE,"ja","nein"),"")</f>
        <v/>
      </c>
      <c r="Q1701" s="157"/>
      <c r="R1701" s="102" t="str">
        <f t="shared" si="26"/>
        <v>x2</v>
      </c>
      <c r="S1701" s="53"/>
      <c r="T1701" s="40"/>
      <c r="U1701" s="139" t="str">
        <f>IF(AND($R1701="x1",$K1701=Basisblatt!$A$85),VLOOKUP('EMob_Segmente 3.2.5_3.2.6'!$F1701,Basisblatt!$A$2:$B$5,2,FALSE),"")</f>
        <v/>
      </c>
    </row>
    <row r="1702" spans="1:21" ht="15.75" thickBot="1" x14ac:dyDescent="0.3">
      <c r="A1702" s="121" t="str">
        <f>IF($R1702="x2","",IF($R1702="x1",IF(OR($K1702=Basisblatt!$A$84,$P1702="ja"),"ja","nein"),"N/A"))</f>
        <v/>
      </c>
      <c r="B1702" s="40"/>
      <c r="C1702" s="84"/>
      <c r="D1702" s="85"/>
      <c r="E1702" s="85"/>
      <c r="F1702" s="85"/>
      <c r="G1702" s="85"/>
      <c r="H1702" s="85"/>
      <c r="I1702" s="92"/>
      <c r="J1702" s="40"/>
      <c r="K1702" s="49" t="s">
        <v>86</v>
      </c>
      <c r="L1702" s="81"/>
      <c r="M1702" s="81"/>
      <c r="N1702" s="83"/>
      <c r="O1702" s="40"/>
      <c r="P1702" s="106" t="str">
        <f>IF(AND($R1702="x1",$K1702=Basisblatt!$A$85),IF(OR($L1702=Basisblatt!$A$38,AND('Modernisierung 3.2.4'!$M1702&lt;&gt;"",'Modernisierung 3.2.4'!$M1702&lt;='Modernisierung 3.2.4'!$U1702),'Modernisierung 3.2.4'!$N1702=Basisblatt!$A1730)=TRUE,"ja","nein"),"")</f>
        <v/>
      </c>
      <c r="Q1702" s="157"/>
      <c r="R1702" s="102" t="str">
        <f t="shared" si="26"/>
        <v>x2</v>
      </c>
      <c r="S1702" s="53"/>
      <c r="T1702" s="40"/>
      <c r="U1702" s="139" t="str">
        <f>IF(AND($R1702="x1",$K1702=Basisblatt!$A$85),VLOOKUP('EMob_Segmente 3.2.5_3.2.6'!$F1702,Basisblatt!$A$2:$B$5,2,FALSE),"")</f>
        <v/>
      </c>
    </row>
    <row r="1703" spans="1:21" ht="15.75" thickBot="1" x14ac:dyDescent="0.3">
      <c r="A1703" s="121" t="str">
        <f>IF($R1703="x2","",IF($R1703="x1",IF(OR($K1703=Basisblatt!$A$84,$P1703="ja"),"ja","nein"),"N/A"))</f>
        <v/>
      </c>
      <c r="B1703" s="40"/>
      <c r="C1703" s="84"/>
      <c r="D1703" s="85"/>
      <c r="E1703" s="85"/>
      <c r="F1703" s="85"/>
      <c r="G1703" s="85"/>
      <c r="H1703" s="85"/>
      <c r="I1703" s="92"/>
      <c r="J1703" s="40"/>
      <c r="K1703" s="49" t="s">
        <v>86</v>
      </c>
      <c r="L1703" s="81"/>
      <c r="M1703" s="81"/>
      <c r="N1703" s="83"/>
      <c r="O1703" s="40"/>
      <c r="P1703" s="106" t="str">
        <f>IF(AND($R1703="x1",$K1703=Basisblatt!$A$85),IF(OR($L1703=Basisblatt!$A$38,AND('Modernisierung 3.2.4'!$M1703&lt;&gt;"",'Modernisierung 3.2.4'!$M1703&lt;='Modernisierung 3.2.4'!$U1703),'Modernisierung 3.2.4'!$N1703=Basisblatt!$A1731)=TRUE,"ja","nein"),"")</f>
        <v/>
      </c>
      <c r="Q1703" s="157"/>
      <c r="R1703" s="102" t="str">
        <f t="shared" si="26"/>
        <v>x2</v>
      </c>
      <c r="S1703" s="53"/>
      <c r="T1703" s="40"/>
      <c r="U1703" s="139" t="str">
        <f>IF(AND($R1703="x1",$K1703=Basisblatt!$A$85),VLOOKUP('EMob_Segmente 3.2.5_3.2.6'!$F1703,Basisblatt!$A$2:$B$5,2,FALSE),"")</f>
        <v/>
      </c>
    </row>
    <row r="1704" spans="1:21" ht="15.75" thickBot="1" x14ac:dyDescent="0.3">
      <c r="A1704" s="121" t="str">
        <f>IF($R1704="x2","",IF($R1704="x1",IF(OR($K1704=Basisblatt!$A$84,$P1704="ja"),"ja","nein"),"N/A"))</f>
        <v/>
      </c>
      <c r="B1704" s="40"/>
      <c r="C1704" s="84"/>
      <c r="D1704" s="85"/>
      <c r="E1704" s="85"/>
      <c r="F1704" s="85"/>
      <c r="G1704" s="85"/>
      <c r="H1704" s="85"/>
      <c r="I1704" s="92"/>
      <c r="J1704" s="40"/>
      <c r="K1704" s="49" t="s">
        <v>86</v>
      </c>
      <c r="L1704" s="81"/>
      <c r="M1704" s="81"/>
      <c r="N1704" s="83"/>
      <c r="O1704" s="40"/>
      <c r="P1704" s="106" t="str">
        <f>IF(AND($R1704="x1",$K1704=Basisblatt!$A$85),IF(OR($L1704=Basisblatt!$A$38,AND('Modernisierung 3.2.4'!$M1704&lt;&gt;"",'Modernisierung 3.2.4'!$M1704&lt;='Modernisierung 3.2.4'!$U1704),'Modernisierung 3.2.4'!$N1704=Basisblatt!$A1732)=TRUE,"ja","nein"),"")</f>
        <v/>
      </c>
      <c r="Q1704" s="157"/>
      <c r="R1704" s="102" t="str">
        <f t="shared" si="26"/>
        <v>x2</v>
      </c>
      <c r="S1704" s="53"/>
      <c r="T1704" s="40"/>
      <c r="U1704" s="139" t="str">
        <f>IF(AND($R1704="x1",$K1704=Basisblatt!$A$85),VLOOKUP('EMob_Segmente 3.2.5_3.2.6'!$F1704,Basisblatt!$A$2:$B$5,2,FALSE),"")</f>
        <v/>
      </c>
    </row>
    <row r="1705" spans="1:21" ht="15.75" thickBot="1" x14ac:dyDescent="0.3">
      <c r="A1705" s="121" t="str">
        <f>IF($R1705="x2","",IF($R1705="x1",IF(OR($K1705=Basisblatt!$A$84,$P1705="ja"),"ja","nein"),"N/A"))</f>
        <v/>
      </c>
      <c r="B1705" s="40"/>
      <c r="C1705" s="84"/>
      <c r="D1705" s="85"/>
      <c r="E1705" s="85"/>
      <c r="F1705" s="85"/>
      <c r="G1705" s="85"/>
      <c r="H1705" s="85"/>
      <c r="I1705" s="92"/>
      <c r="J1705" s="40"/>
      <c r="K1705" s="49" t="s">
        <v>86</v>
      </c>
      <c r="L1705" s="81"/>
      <c r="M1705" s="81"/>
      <c r="N1705" s="83"/>
      <c r="O1705" s="40"/>
      <c r="P1705" s="106" t="str">
        <f>IF(AND($R1705="x1",$K1705=Basisblatt!$A$85),IF(OR($L1705=Basisblatt!$A$38,AND('Modernisierung 3.2.4'!$M1705&lt;&gt;"",'Modernisierung 3.2.4'!$M1705&lt;='Modernisierung 3.2.4'!$U1705),'Modernisierung 3.2.4'!$N1705=Basisblatt!$A1733)=TRUE,"ja","nein"),"")</f>
        <v/>
      </c>
      <c r="Q1705" s="157"/>
      <c r="R1705" s="102" t="str">
        <f t="shared" si="26"/>
        <v>x2</v>
      </c>
      <c r="S1705" s="53"/>
      <c r="T1705" s="40"/>
      <c r="U1705" s="139" t="str">
        <f>IF(AND($R1705="x1",$K1705=Basisblatt!$A$85),VLOOKUP('EMob_Segmente 3.2.5_3.2.6'!$F1705,Basisblatt!$A$2:$B$5,2,FALSE),"")</f>
        <v/>
      </c>
    </row>
    <row r="1706" spans="1:21" ht="15.75" thickBot="1" x14ac:dyDescent="0.3">
      <c r="A1706" s="121" t="str">
        <f>IF($R1706="x2","",IF($R1706="x1",IF(OR($K1706=Basisblatt!$A$84,$P1706="ja"),"ja","nein"),"N/A"))</f>
        <v/>
      </c>
      <c r="B1706" s="40"/>
      <c r="C1706" s="84"/>
      <c r="D1706" s="85"/>
      <c r="E1706" s="85"/>
      <c r="F1706" s="85"/>
      <c r="G1706" s="85"/>
      <c r="H1706" s="85"/>
      <c r="I1706" s="92"/>
      <c r="J1706" s="40"/>
      <c r="K1706" s="49" t="s">
        <v>86</v>
      </c>
      <c r="L1706" s="81"/>
      <c r="M1706" s="81"/>
      <c r="N1706" s="83"/>
      <c r="O1706" s="40"/>
      <c r="P1706" s="106" t="str">
        <f>IF(AND($R1706="x1",$K1706=Basisblatt!$A$85),IF(OR($L1706=Basisblatt!$A$38,AND('Modernisierung 3.2.4'!$M1706&lt;&gt;"",'Modernisierung 3.2.4'!$M1706&lt;='Modernisierung 3.2.4'!$U1706),'Modernisierung 3.2.4'!$N1706=Basisblatt!$A1734)=TRUE,"ja","nein"),"")</f>
        <v/>
      </c>
      <c r="Q1706" s="157"/>
      <c r="R1706" s="102" t="str">
        <f t="shared" si="26"/>
        <v>x2</v>
      </c>
      <c r="S1706" s="53"/>
      <c r="T1706" s="40"/>
      <c r="U1706" s="139" t="str">
        <f>IF(AND($R1706="x1",$K1706=Basisblatt!$A$85),VLOOKUP('EMob_Segmente 3.2.5_3.2.6'!$F1706,Basisblatt!$A$2:$B$5,2,FALSE),"")</f>
        <v/>
      </c>
    </row>
    <row r="1707" spans="1:21" ht="15.75" thickBot="1" x14ac:dyDescent="0.3">
      <c r="A1707" s="121" t="str">
        <f>IF($R1707="x2","",IF($R1707="x1",IF(OR($K1707=Basisblatt!$A$84,$P1707="ja"),"ja","nein"),"N/A"))</f>
        <v/>
      </c>
      <c r="B1707" s="40"/>
      <c r="C1707" s="84"/>
      <c r="D1707" s="85"/>
      <c r="E1707" s="85"/>
      <c r="F1707" s="85"/>
      <c r="G1707" s="85"/>
      <c r="H1707" s="85"/>
      <c r="I1707" s="92"/>
      <c r="J1707" s="40"/>
      <c r="K1707" s="49" t="s">
        <v>86</v>
      </c>
      <c r="L1707" s="81"/>
      <c r="M1707" s="81"/>
      <c r="N1707" s="83"/>
      <c r="O1707" s="40"/>
      <c r="P1707" s="106" t="str">
        <f>IF(AND($R1707="x1",$K1707=Basisblatt!$A$85),IF(OR($L1707=Basisblatt!$A$38,AND('Modernisierung 3.2.4'!$M1707&lt;&gt;"",'Modernisierung 3.2.4'!$M1707&lt;='Modernisierung 3.2.4'!$U1707),'Modernisierung 3.2.4'!$N1707=Basisblatt!$A1735)=TRUE,"ja","nein"),"")</f>
        <v/>
      </c>
      <c r="Q1707" s="157"/>
      <c r="R1707" s="102" t="str">
        <f t="shared" si="26"/>
        <v>x2</v>
      </c>
      <c r="S1707" s="53"/>
      <c r="T1707" s="40"/>
      <c r="U1707" s="139" t="str">
        <f>IF(AND($R1707="x1",$K1707=Basisblatt!$A$85),VLOOKUP('EMob_Segmente 3.2.5_3.2.6'!$F1707,Basisblatt!$A$2:$B$5,2,FALSE),"")</f>
        <v/>
      </c>
    </row>
    <row r="1708" spans="1:21" ht="15.75" thickBot="1" x14ac:dyDescent="0.3">
      <c r="A1708" s="121" t="str">
        <f>IF($R1708="x2","",IF($R1708="x1",IF(OR($K1708=Basisblatt!$A$84,$P1708="ja"),"ja","nein"),"N/A"))</f>
        <v/>
      </c>
      <c r="B1708" s="40"/>
      <c r="C1708" s="84"/>
      <c r="D1708" s="85"/>
      <c r="E1708" s="85"/>
      <c r="F1708" s="85"/>
      <c r="G1708" s="85"/>
      <c r="H1708" s="85"/>
      <c r="I1708" s="92"/>
      <c r="J1708" s="40"/>
      <c r="K1708" s="49" t="s">
        <v>86</v>
      </c>
      <c r="L1708" s="81"/>
      <c r="M1708" s="81"/>
      <c r="N1708" s="83"/>
      <c r="O1708" s="40"/>
      <c r="P1708" s="106" t="str">
        <f>IF(AND($R1708="x1",$K1708=Basisblatt!$A$85),IF(OR($L1708=Basisblatt!$A$38,AND('Modernisierung 3.2.4'!$M1708&lt;&gt;"",'Modernisierung 3.2.4'!$M1708&lt;='Modernisierung 3.2.4'!$U1708),'Modernisierung 3.2.4'!$N1708=Basisblatt!$A1736)=TRUE,"ja","nein"),"")</f>
        <v/>
      </c>
      <c r="Q1708" s="157"/>
      <c r="R1708" s="102" t="str">
        <f t="shared" si="26"/>
        <v>x2</v>
      </c>
      <c r="S1708" s="53"/>
      <c r="T1708" s="40"/>
      <c r="U1708" s="139" t="str">
        <f>IF(AND($R1708="x1",$K1708=Basisblatt!$A$85),VLOOKUP('EMob_Segmente 3.2.5_3.2.6'!$F1708,Basisblatt!$A$2:$B$5,2,FALSE),"")</f>
        <v/>
      </c>
    </row>
    <row r="1709" spans="1:21" ht="15.75" thickBot="1" x14ac:dyDescent="0.3">
      <c r="A1709" s="121" t="str">
        <f>IF($R1709="x2","",IF($R1709="x1",IF(OR($K1709=Basisblatt!$A$84,$P1709="ja"),"ja","nein"),"N/A"))</f>
        <v/>
      </c>
      <c r="B1709" s="40"/>
      <c r="C1709" s="84"/>
      <c r="D1709" s="85"/>
      <c r="E1709" s="85"/>
      <c r="F1709" s="85"/>
      <c r="G1709" s="85"/>
      <c r="H1709" s="85"/>
      <c r="I1709" s="92"/>
      <c r="J1709" s="40"/>
      <c r="K1709" s="49" t="s">
        <v>86</v>
      </c>
      <c r="L1709" s="81"/>
      <c r="M1709" s="81"/>
      <c r="N1709" s="83"/>
      <c r="O1709" s="40"/>
      <c r="P1709" s="106" t="str">
        <f>IF(AND($R1709="x1",$K1709=Basisblatt!$A$85),IF(OR($L1709=Basisblatt!$A$38,AND('Modernisierung 3.2.4'!$M1709&lt;&gt;"",'Modernisierung 3.2.4'!$M1709&lt;='Modernisierung 3.2.4'!$U1709),'Modernisierung 3.2.4'!$N1709=Basisblatt!$A1737)=TRUE,"ja","nein"),"")</f>
        <v/>
      </c>
      <c r="Q1709" s="157"/>
      <c r="R1709" s="102" t="str">
        <f t="shared" si="26"/>
        <v>x2</v>
      </c>
      <c r="S1709" s="53"/>
      <c r="T1709" s="40"/>
      <c r="U1709" s="139" t="str">
        <f>IF(AND($R1709="x1",$K1709=Basisblatt!$A$85),VLOOKUP('EMob_Segmente 3.2.5_3.2.6'!$F1709,Basisblatt!$A$2:$B$5,2,FALSE),"")</f>
        <v/>
      </c>
    </row>
    <row r="1710" spans="1:21" ht="15.75" thickBot="1" x14ac:dyDescent="0.3">
      <c r="A1710" s="121" t="str">
        <f>IF($R1710="x2","",IF($R1710="x1",IF(OR($K1710=Basisblatt!$A$84,$P1710="ja"),"ja","nein"),"N/A"))</f>
        <v/>
      </c>
      <c r="B1710" s="40"/>
      <c r="C1710" s="84"/>
      <c r="D1710" s="85"/>
      <c r="E1710" s="85"/>
      <c r="F1710" s="85"/>
      <c r="G1710" s="85"/>
      <c r="H1710" s="85"/>
      <c r="I1710" s="92"/>
      <c r="J1710" s="40"/>
      <c r="K1710" s="49" t="s">
        <v>86</v>
      </c>
      <c r="L1710" s="81"/>
      <c r="M1710" s="81"/>
      <c r="N1710" s="83"/>
      <c r="O1710" s="40"/>
      <c r="P1710" s="106" t="str">
        <f>IF(AND($R1710="x1",$K1710=Basisblatt!$A$85),IF(OR($L1710=Basisblatt!$A$38,AND('Modernisierung 3.2.4'!$M1710&lt;&gt;"",'Modernisierung 3.2.4'!$M1710&lt;='Modernisierung 3.2.4'!$U1710),'Modernisierung 3.2.4'!$N1710=Basisblatt!$A1738)=TRUE,"ja","nein"),"")</f>
        <v/>
      </c>
      <c r="Q1710" s="157"/>
      <c r="R1710" s="102" t="str">
        <f t="shared" si="26"/>
        <v>x2</v>
      </c>
      <c r="S1710" s="53"/>
      <c r="T1710" s="40"/>
      <c r="U1710" s="139" t="str">
        <f>IF(AND($R1710="x1",$K1710=Basisblatt!$A$85),VLOOKUP('EMob_Segmente 3.2.5_3.2.6'!$F1710,Basisblatt!$A$2:$B$5,2,FALSE),"")</f>
        <v/>
      </c>
    </row>
    <row r="1711" spans="1:21" ht="15.75" thickBot="1" x14ac:dyDescent="0.3">
      <c r="A1711" s="121" t="str">
        <f>IF($R1711="x2","",IF($R1711="x1",IF(OR($K1711=Basisblatt!$A$84,$P1711="ja"),"ja","nein"),"N/A"))</f>
        <v/>
      </c>
      <c r="B1711" s="40"/>
      <c r="C1711" s="84"/>
      <c r="D1711" s="85"/>
      <c r="E1711" s="85"/>
      <c r="F1711" s="85"/>
      <c r="G1711" s="85"/>
      <c r="H1711" s="85"/>
      <c r="I1711" s="92"/>
      <c r="J1711" s="40"/>
      <c r="K1711" s="49" t="s">
        <v>86</v>
      </c>
      <c r="L1711" s="81"/>
      <c r="M1711" s="81"/>
      <c r="N1711" s="83"/>
      <c r="O1711" s="40"/>
      <c r="P1711" s="106" t="str">
        <f>IF(AND($R1711="x1",$K1711=Basisblatt!$A$85),IF(OR($L1711=Basisblatt!$A$38,AND('Modernisierung 3.2.4'!$M1711&lt;&gt;"",'Modernisierung 3.2.4'!$M1711&lt;='Modernisierung 3.2.4'!$U1711),'Modernisierung 3.2.4'!$N1711=Basisblatt!$A1739)=TRUE,"ja","nein"),"")</f>
        <v/>
      </c>
      <c r="Q1711" s="157"/>
      <c r="R1711" s="102" t="str">
        <f t="shared" si="26"/>
        <v>x2</v>
      </c>
      <c r="S1711" s="53"/>
      <c r="T1711" s="40"/>
      <c r="U1711" s="139" t="str">
        <f>IF(AND($R1711="x1",$K1711=Basisblatt!$A$85),VLOOKUP('EMob_Segmente 3.2.5_3.2.6'!$F1711,Basisblatt!$A$2:$B$5,2,FALSE),"")</f>
        <v/>
      </c>
    </row>
    <row r="1712" spans="1:21" ht="15.75" thickBot="1" x14ac:dyDescent="0.3">
      <c r="A1712" s="121" t="str">
        <f>IF($R1712="x2","",IF($R1712="x1",IF(OR($K1712=Basisblatt!$A$84,$P1712="ja"),"ja","nein"),"N/A"))</f>
        <v/>
      </c>
      <c r="B1712" s="40"/>
      <c r="C1712" s="84"/>
      <c r="D1712" s="85"/>
      <c r="E1712" s="85"/>
      <c r="F1712" s="85"/>
      <c r="G1712" s="85"/>
      <c r="H1712" s="85"/>
      <c r="I1712" s="92"/>
      <c r="J1712" s="40"/>
      <c r="K1712" s="49" t="s">
        <v>86</v>
      </c>
      <c r="L1712" s="81"/>
      <c r="M1712" s="81"/>
      <c r="N1712" s="83"/>
      <c r="O1712" s="40"/>
      <c r="P1712" s="106" t="str">
        <f>IF(AND($R1712="x1",$K1712=Basisblatt!$A$85),IF(OR($L1712=Basisblatt!$A$38,AND('Modernisierung 3.2.4'!$M1712&lt;&gt;"",'Modernisierung 3.2.4'!$M1712&lt;='Modernisierung 3.2.4'!$U1712),'Modernisierung 3.2.4'!$N1712=Basisblatt!$A1740)=TRUE,"ja","nein"),"")</f>
        <v/>
      </c>
      <c r="Q1712" s="157"/>
      <c r="R1712" s="102" t="str">
        <f t="shared" si="26"/>
        <v>x2</v>
      </c>
      <c r="S1712" s="53"/>
      <c r="T1712" s="40"/>
      <c r="U1712" s="139" t="str">
        <f>IF(AND($R1712="x1",$K1712=Basisblatt!$A$85),VLOOKUP('EMob_Segmente 3.2.5_3.2.6'!$F1712,Basisblatt!$A$2:$B$5,2,FALSE),"")</f>
        <v/>
      </c>
    </row>
    <row r="1713" spans="1:21" ht="15.75" thickBot="1" x14ac:dyDescent="0.3">
      <c r="A1713" s="121" t="str">
        <f>IF($R1713="x2","",IF($R1713="x1",IF(OR($K1713=Basisblatt!$A$84,$P1713="ja"),"ja","nein"),"N/A"))</f>
        <v/>
      </c>
      <c r="B1713" s="40"/>
      <c r="C1713" s="84"/>
      <c r="D1713" s="85"/>
      <c r="E1713" s="85"/>
      <c r="F1713" s="85"/>
      <c r="G1713" s="85"/>
      <c r="H1713" s="85"/>
      <c r="I1713" s="92"/>
      <c r="J1713" s="40"/>
      <c r="K1713" s="49" t="s">
        <v>86</v>
      </c>
      <c r="L1713" s="81"/>
      <c r="M1713" s="81"/>
      <c r="N1713" s="83"/>
      <c r="O1713" s="40"/>
      <c r="P1713" s="106" t="str">
        <f>IF(AND($R1713="x1",$K1713=Basisblatt!$A$85),IF(OR($L1713=Basisblatt!$A$38,AND('Modernisierung 3.2.4'!$M1713&lt;&gt;"",'Modernisierung 3.2.4'!$M1713&lt;='Modernisierung 3.2.4'!$U1713),'Modernisierung 3.2.4'!$N1713=Basisblatt!$A1741)=TRUE,"ja","nein"),"")</f>
        <v/>
      </c>
      <c r="Q1713" s="157"/>
      <c r="R1713" s="102" t="str">
        <f t="shared" si="26"/>
        <v>x2</v>
      </c>
      <c r="S1713" s="53"/>
      <c r="T1713" s="40"/>
      <c r="U1713" s="139" t="str">
        <f>IF(AND($R1713="x1",$K1713=Basisblatt!$A$85),VLOOKUP('EMob_Segmente 3.2.5_3.2.6'!$F1713,Basisblatt!$A$2:$B$5,2,FALSE),"")</f>
        <v/>
      </c>
    </row>
    <row r="1714" spans="1:21" ht="15.75" thickBot="1" x14ac:dyDescent="0.3">
      <c r="A1714" s="121" t="str">
        <f>IF($R1714="x2","",IF($R1714="x1",IF(OR($K1714=Basisblatt!$A$84,$P1714="ja"),"ja","nein"),"N/A"))</f>
        <v/>
      </c>
      <c r="B1714" s="40"/>
      <c r="C1714" s="84"/>
      <c r="D1714" s="85"/>
      <c r="E1714" s="85"/>
      <c r="F1714" s="85"/>
      <c r="G1714" s="85"/>
      <c r="H1714" s="85"/>
      <c r="I1714" s="92"/>
      <c r="J1714" s="40"/>
      <c r="K1714" s="49" t="s">
        <v>86</v>
      </c>
      <c r="L1714" s="81"/>
      <c r="M1714" s="81"/>
      <c r="N1714" s="83"/>
      <c r="O1714" s="40"/>
      <c r="P1714" s="106" t="str">
        <f>IF(AND($R1714="x1",$K1714=Basisblatt!$A$85),IF(OR($L1714=Basisblatt!$A$38,AND('Modernisierung 3.2.4'!$M1714&lt;&gt;"",'Modernisierung 3.2.4'!$M1714&lt;='Modernisierung 3.2.4'!$U1714),'Modernisierung 3.2.4'!$N1714=Basisblatt!$A1742)=TRUE,"ja","nein"),"")</f>
        <v/>
      </c>
      <c r="Q1714" s="157"/>
      <c r="R1714" s="102" t="str">
        <f t="shared" si="26"/>
        <v>x2</v>
      </c>
      <c r="S1714" s="53"/>
      <c r="T1714" s="40"/>
      <c r="U1714" s="139" t="str">
        <f>IF(AND($R1714="x1",$K1714=Basisblatt!$A$85),VLOOKUP('EMob_Segmente 3.2.5_3.2.6'!$F1714,Basisblatt!$A$2:$B$5,2,FALSE),"")</f>
        <v/>
      </c>
    </row>
    <row r="1715" spans="1:21" ht="15.75" thickBot="1" x14ac:dyDescent="0.3">
      <c r="A1715" s="121" t="str">
        <f>IF($R1715="x2","",IF($R1715="x1",IF(OR($K1715=Basisblatt!$A$84,$P1715="ja"),"ja","nein"),"N/A"))</f>
        <v/>
      </c>
      <c r="B1715" s="40"/>
      <c r="C1715" s="84"/>
      <c r="D1715" s="85"/>
      <c r="E1715" s="85"/>
      <c r="F1715" s="85"/>
      <c r="G1715" s="85"/>
      <c r="H1715" s="85"/>
      <c r="I1715" s="92"/>
      <c r="J1715" s="40"/>
      <c r="K1715" s="49" t="s">
        <v>86</v>
      </c>
      <c r="L1715" s="81"/>
      <c r="M1715" s="81"/>
      <c r="N1715" s="83"/>
      <c r="O1715" s="40"/>
      <c r="P1715" s="106" t="str">
        <f>IF(AND($R1715="x1",$K1715=Basisblatt!$A$85),IF(OR($L1715=Basisblatt!$A$38,AND('Modernisierung 3.2.4'!$M1715&lt;&gt;"",'Modernisierung 3.2.4'!$M1715&lt;='Modernisierung 3.2.4'!$U1715),'Modernisierung 3.2.4'!$N1715=Basisblatt!$A1743)=TRUE,"ja","nein"),"")</f>
        <v/>
      </c>
      <c r="Q1715" s="157"/>
      <c r="R1715" s="102" t="str">
        <f t="shared" si="26"/>
        <v>x2</v>
      </c>
      <c r="S1715" s="53"/>
      <c r="T1715" s="40"/>
      <c r="U1715" s="139" t="str">
        <f>IF(AND($R1715="x1",$K1715=Basisblatt!$A$85),VLOOKUP('EMob_Segmente 3.2.5_3.2.6'!$F1715,Basisblatt!$A$2:$B$5,2,FALSE),"")</f>
        <v/>
      </c>
    </row>
    <row r="1716" spans="1:21" ht="15.75" thickBot="1" x14ac:dyDescent="0.3">
      <c r="A1716" s="121" t="str">
        <f>IF($R1716="x2","",IF($R1716="x1",IF(OR($K1716=Basisblatt!$A$84,$P1716="ja"),"ja","nein"),"N/A"))</f>
        <v/>
      </c>
      <c r="B1716" s="40"/>
      <c r="C1716" s="84"/>
      <c r="D1716" s="85"/>
      <c r="E1716" s="85"/>
      <c r="F1716" s="85"/>
      <c r="G1716" s="85"/>
      <c r="H1716" s="85"/>
      <c r="I1716" s="92"/>
      <c r="J1716" s="40"/>
      <c r="K1716" s="49" t="s">
        <v>86</v>
      </c>
      <c r="L1716" s="81"/>
      <c r="M1716" s="81"/>
      <c r="N1716" s="83"/>
      <c r="O1716" s="40"/>
      <c r="P1716" s="106" t="str">
        <f>IF(AND($R1716="x1",$K1716=Basisblatt!$A$85),IF(OR($L1716=Basisblatt!$A$38,AND('Modernisierung 3.2.4'!$M1716&lt;&gt;"",'Modernisierung 3.2.4'!$M1716&lt;='Modernisierung 3.2.4'!$U1716),'Modernisierung 3.2.4'!$N1716=Basisblatt!$A1744)=TRUE,"ja","nein"),"")</f>
        <v/>
      </c>
      <c r="Q1716" s="157"/>
      <c r="R1716" s="102" t="str">
        <f t="shared" si="26"/>
        <v>x2</v>
      </c>
      <c r="S1716" s="53"/>
      <c r="T1716" s="40"/>
      <c r="U1716" s="139" t="str">
        <f>IF(AND($R1716="x1",$K1716=Basisblatt!$A$85),VLOOKUP('EMob_Segmente 3.2.5_3.2.6'!$F1716,Basisblatt!$A$2:$B$5,2,FALSE),"")</f>
        <v/>
      </c>
    </row>
    <row r="1717" spans="1:21" ht="15.75" thickBot="1" x14ac:dyDescent="0.3">
      <c r="A1717" s="121" t="str">
        <f>IF($R1717="x2","",IF($R1717="x1",IF(OR($K1717=Basisblatt!$A$84,$P1717="ja"),"ja","nein"),"N/A"))</f>
        <v/>
      </c>
      <c r="B1717" s="40"/>
      <c r="C1717" s="84"/>
      <c r="D1717" s="85"/>
      <c r="E1717" s="85"/>
      <c r="F1717" s="85"/>
      <c r="G1717" s="85"/>
      <c r="H1717" s="85"/>
      <c r="I1717" s="92"/>
      <c r="J1717" s="40"/>
      <c r="K1717" s="49" t="s">
        <v>86</v>
      </c>
      <c r="L1717" s="81"/>
      <c r="M1717" s="81"/>
      <c r="N1717" s="83"/>
      <c r="O1717" s="40"/>
      <c r="P1717" s="106" t="str">
        <f>IF(AND($R1717="x1",$K1717=Basisblatt!$A$85),IF(OR($L1717=Basisblatt!$A$38,AND('Modernisierung 3.2.4'!$M1717&lt;&gt;"",'Modernisierung 3.2.4'!$M1717&lt;='Modernisierung 3.2.4'!$U1717),'Modernisierung 3.2.4'!$N1717=Basisblatt!$A1745)=TRUE,"ja","nein"),"")</f>
        <v/>
      </c>
      <c r="Q1717" s="157"/>
      <c r="R1717" s="102" t="str">
        <f t="shared" si="26"/>
        <v>x2</v>
      </c>
      <c r="S1717" s="53"/>
      <c r="T1717" s="40"/>
      <c r="U1717" s="139" t="str">
        <f>IF(AND($R1717="x1",$K1717=Basisblatt!$A$85),VLOOKUP('EMob_Segmente 3.2.5_3.2.6'!$F1717,Basisblatt!$A$2:$B$5,2,FALSE),"")</f>
        <v/>
      </c>
    </row>
    <row r="1718" spans="1:21" ht="15.75" thickBot="1" x14ac:dyDescent="0.3">
      <c r="A1718" s="121" t="str">
        <f>IF($R1718="x2","",IF($R1718="x1",IF(OR($K1718=Basisblatt!$A$84,$P1718="ja"),"ja","nein"),"N/A"))</f>
        <v/>
      </c>
      <c r="B1718" s="40"/>
      <c r="C1718" s="84"/>
      <c r="D1718" s="85"/>
      <c r="E1718" s="85"/>
      <c r="F1718" s="85"/>
      <c r="G1718" s="85"/>
      <c r="H1718" s="85"/>
      <c r="I1718" s="92"/>
      <c r="J1718" s="40"/>
      <c r="K1718" s="49" t="s">
        <v>86</v>
      </c>
      <c r="L1718" s="81"/>
      <c r="M1718" s="81"/>
      <c r="N1718" s="83"/>
      <c r="O1718" s="40"/>
      <c r="P1718" s="106" t="str">
        <f>IF(AND($R1718="x1",$K1718=Basisblatt!$A$85),IF(OR($L1718=Basisblatt!$A$38,AND('Modernisierung 3.2.4'!$M1718&lt;&gt;"",'Modernisierung 3.2.4'!$M1718&lt;='Modernisierung 3.2.4'!$U1718),'Modernisierung 3.2.4'!$N1718=Basisblatt!$A1746)=TRUE,"ja","nein"),"")</f>
        <v/>
      </c>
      <c r="Q1718" s="157"/>
      <c r="R1718" s="102" t="str">
        <f t="shared" si="26"/>
        <v>x2</v>
      </c>
      <c r="S1718" s="53"/>
      <c r="T1718" s="40"/>
      <c r="U1718" s="139" t="str">
        <f>IF(AND($R1718="x1",$K1718=Basisblatt!$A$85),VLOOKUP('EMob_Segmente 3.2.5_3.2.6'!$F1718,Basisblatt!$A$2:$B$5,2,FALSE),"")</f>
        <v/>
      </c>
    </row>
    <row r="1719" spans="1:21" ht="15.75" thickBot="1" x14ac:dyDescent="0.3">
      <c r="A1719" s="121" t="str">
        <f>IF($R1719="x2","",IF($R1719="x1",IF(OR($K1719=Basisblatt!$A$84,$P1719="ja"),"ja","nein"),"N/A"))</f>
        <v/>
      </c>
      <c r="B1719" s="40"/>
      <c r="C1719" s="84"/>
      <c r="D1719" s="85"/>
      <c r="E1719" s="85"/>
      <c r="F1719" s="85"/>
      <c r="G1719" s="85"/>
      <c r="H1719" s="85"/>
      <c r="I1719" s="92"/>
      <c r="J1719" s="40"/>
      <c r="K1719" s="49" t="s">
        <v>86</v>
      </c>
      <c r="L1719" s="81"/>
      <c r="M1719" s="81"/>
      <c r="N1719" s="83"/>
      <c r="O1719" s="40"/>
      <c r="P1719" s="106" t="str">
        <f>IF(AND($R1719="x1",$K1719=Basisblatt!$A$85),IF(OR($L1719=Basisblatt!$A$38,AND('Modernisierung 3.2.4'!$M1719&lt;&gt;"",'Modernisierung 3.2.4'!$M1719&lt;='Modernisierung 3.2.4'!$U1719),'Modernisierung 3.2.4'!$N1719=Basisblatt!$A1747)=TRUE,"ja","nein"),"")</f>
        <v/>
      </c>
      <c r="Q1719" s="157"/>
      <c r="R1719" s="102" t="str">
        <f t="shared" si="26"/>
        <v>x2</v>
      </c>
      <c r="S1719" s="53"/>
      <c r="T1719" s="40"/>
      <c r="U1719" s="139" t="str">
        <f>IF(AND($R1719="x1",$K1719=Basisblatt!$A$85),VLOOKUP('EMob_Segmente 3.2.5_3.2.6'!$F1719,Basisblatt!$A$2:$B$5,2,FALSE),"")</f>
        <v/>
      </c>
    </row>
    <row r="1720" spans="1:21" ht="15.75" thickBot="1" x14ac:dyDescent="0.3">
      <c r="A1720" s="121" t="str">
        <f>IF($R1720="x2","",IF($R1720="x1",IF(OR($K1720=Basisblatt!$A$84,$P1720="ja"),"ja","nein"),"N/A"))</f>
        <v/>
      </c>
      <c r="B1720" s="40"/>
      <c r="C1720" s="84"/>
      <c r="D1720" s="85"/>
      <c r="E1720" s="85"/>
      <c r="F1720" s="85"/>
      <c r="G1720" s="85"/>
      <c r="H1720" s="85"/>
      <c r="I1720" s="92"/>
      <c r="J1720" s="40"/>
      <c r="K1720" s="49" t="s">
        <v>86</v>
      </c>
      <c r="L1720" s="81"/>
      <c r="M1720" s="81"/>
      <c r="N1720" s="83"/>
      <c r="O1720" s="40"/>
      <c r="P1720" s="106" t="str">
        <f>IF(AND($R1720="x1",$K1720=Basisblatt!$A$85),IF(OR($L1720=Basisblatt!$A$38,AND('Modernisierung 3.2.4'!$M1720&lt;&gt;"",'Modernisierung 3.2.4'!$M1720&lt;='Modernisierung 3.2.4'!$U1720),'Modernisierung 3.2.4'!$N1720=Basisblatt!$A1748)=TRUE,"ja","nein"),"")</f>
        <v/>
      </c>
      <c r="Q1720" s="157"/>
      <c r="R1720" s="102" t="str">
        <f t="shared" si="26"/>
        <v>x2</v>
      </c>
      <c r="S1720" s="53"/>
      <c r="T1720" s="40"/>
      <c r="U1720" s="139" t="str">
        <f>IF(AND($R1720="x1",$K1720=Basisblatt!$A$85),VLOOKUP('EMob_Segmente 3.2.5_3.2.6'!$F1720,Basisblatt!$A$2:$B$5,2,FALSE),"")</f>
        <v/>
      </c>
    </row>
    <row r="1721" spans="1:21" ht="15.75" thickBot="1" x14ac:dyDescent="0.3">
      <c r="A1721" s="121" t="str">
        <f>IF($R1721="x2","",IF($R1721="x1",IF(OR($K1721=Basisblatt!$A$84,$P1721="ja"),"ja","nein"),"N/A"))</f>
        <v/>
      </c>
      <c r="B1721" s="40"/>
      <c r="C1721" s="84"/>
      <c r="D1721" s="85"/>
      <c r="E1721" s="85"/>
      <c r="F1721" s="85"/>
      <c r="G1721" s="85"/>
      <c r="H1721" s="85"/>
      <c r="I1721" s="92"/>
      <c r="J1721" s="40"/>
      <c r="K1721" s="49" t="s">
        <v>86</v>
      </c>
      <c r="L1721" s="81"/>
      <c r="M1721" s="81"/>
      <c r="N1721" s="83"/>
      <c r="O1721" s="40"/>
      <c r="P1721" s="106" t="str">
        <f>IF(AND($R1721="x1",$K1721=Basisblatt!$A$85),IF(OR($L1721=Basisblatt!$A$38,AND('Modernisierung 3.2.4'!$M1721&lt;&gt;"",'Modernisierung 3.2.4'!$M1721&lt;='Modernisierung 3.2.4'!$U1721),'Modernisierung 3.2.4'!$N1721=Basisblatt!$A1749)=TRUE,"ja","nein"),"")</f>
        <v/>
      </c>
      <c r="Q1721" s="157"/>
      <c r="R1721" s="102" t="str">
        <f t="shared" si="26"/>
        <v>x2</v>
      </c>
      <c r="S1721" s="53"/>
      <c r="T1721" s="40"/>
      <c r="U1721" s="139" t="str">
        <f>IF(AND($R1721="x1",$K1721=Basisblatt!$A$85),VLOOKUP('EMob_Segmente 3.2.5_3.2.6'!$F1721,Basisblatt!$A$2:$B$5,2,FALSE),"")</f>
        <v/>
      </c>
    </row>
    <row r="1722" spans="1:21" ht="15.75" thickBot="1" x14ac:dyDescent="0.3">
      <c r="A1722" s="121" t="str">
        <f>IF($R1722="x2","",IF($R1722="x1",IF(OR($K1722=Basisblatt!$A$84,$P1722="ja"),"ja","nein"),"N/A"))</f>
        <v/>
      </c>
      <c r="B1722" s="40"/>
      <c r="C1722" s="84"/>
      <c r="D1722" s="85"/>
      <c r="E1722" s="85"/>
      <c r="F1722" s="85"/>
      <c r="G1722" s="85"/>
      <c r="H1722" s="85"/>
      <c r="I1722" s="92"/>
      <c r="J1722" s="40"/>
      <c r="K1722" s="49" t="s">
        <v>86</v>
      </c>
      <c r="L1722" s="81"/>
      <c r="M1722" s="81"/>
      <c r="N1722" s="83"/>
      <c r="O1722" s="40"/>
      <c r="P1722" s="106" t="str">
        <f>IF(AND($R1722="x1",$K1722=Basisblatt!$A$85),IF(OR($L1722=Basisblatt!$A$38,AND('Modernisierung 3.2.4'!$M1722&lt;&gt;"",'Modernisierung 3.2.4'!$M1722&lt;='Modernisierung 3.2.4'!$U1722),'Modernisierung 3.2.4'!$N1722=Basisblatt!$A1750)=TRUE,"ja","nein"),"")</f>
        <v/>
      </c>
      <c r="Q1722" s="157"/>
      <c r="R1722" s="102" t="str">
        <f t="shared" si="26"/>
        <v>x2</v>
      </c>
      <c r="S1722" s="53"/>
      <c r="T1722" s="40"/>
      <c r="U1722" s="139" t="str">
        <f>IF(AND($R1722="x1",$K1722=Basisblatt!$A$85),VLOOKUP('EMob_Segmente 3.2.5_3.2.6'!$F1722,Basisblatt!$A$2:$B$5,2,FALSE),"")</f>
        <v/>
      </c>
    </row>
    <row r="1723" spans="1:21" ht="15.75" thickBot="1" x14ac:dyDescent="0.3">
      <c r="A1723" s="121" t="str">
        <f>IF($R1723="x2","",IF($R1723="x1",IF(OR($K1723=Basisblatt!$A$84,$P1723="ja"),"ja","nein"),"N/A"))</f>
        <v/>
      </c>
      <c r="B1723" s="40"/>
      <c r="C1723" s="84"/>
      <c r="D1723" s="85"/>
      <c r="E1723" s="85"/>
      <c r="F1723" s="85"/>
      <c r="G1723" s="85"/>
      <c r="H1723" s="85"/>
      <c r="I1723" s="92"/>
      <c r="J1723" s="40"/>
      <c r="K1723" s="49" t="s">
        <v>86</v>
      </c>
      <c r="L1723" s="81"/>
      <c r="M1723" s="81"/>
      <c r="N1723" s="83"/>
      <c r="O1723" s="40"/>
      <c r="P1723" s="106" t="str">
        <f>IF(AND($R1723="x1",$K1723=Basisblatt!$A$85),IF(OR($L1723=Basisblatt!$A$38,AND('Modernisierung 3.2.4'!$M1723&lt;&gt;"",'Modernisierung 3.2.4'!$M1723&lt;='Modernisierung 3.2.4'!$U1723),'Modernisierung 3.2.4'!$N1723=Basisblatt!$A1751)=TRUE,"ja","nein"),"")</f>
        <v/>
      </c>
      <c r="Q1723" s="157"/>
      <c r="R1723" s="102" t="str">
        <f t="shared" si="26"/>
        <v>x2</v>
      </c>
      <c r="S1723" s="53"/>
      <c r="T1723" s="40"/>
      <c r="U1723" s="139" t="str">
        <f>IF(AND($R1723="x1",$K1723=Basisblatt!$A$85),VLOOKUP('EMob_Segmente 3.2.5_3.2.6'!$F1723,Basisblatt!$A$2:$B$5,2,FALSE),"")</f>
        <v/>
      </c>
    </row>
    <row r="1724" spans="1:21" ht="15.75" thickBot="1" x14ac:dyDescent="0.3">
      <c r="A1724" s="121" t="str">
        <f>IF($R1724="x2","",IF($R1724="x1",IF(OR($K1724=Basisblatt!$A$84,$P1724="ja"),"ja","nein"),"N/A"))</f>
        <v/>
      </c>
      <c r="B1724" s="40"/>
      <c r="C1724" s="84"/>
      <c r="D1724" s="85"/>
      <c r="E1724" s="85"/>
      <c r="F1724" s="85"/>
      <c r="G1724" s="85"/>
      <c r="H1724" s="85"/>
      <c r="I1724" s="92"/>
      <c r="J1724" s="40"/>
      <c r="K1724" s="49" t="s">
        <v>86</v>
      </c>
      <c r="L1724" s="81"/>
      <c r="M1724" s="81"/>
      <c r="N1724" s="83"/>
      <c r="O1724" s="40"/>
      <c r="P1724" s="106" t="str">
        <f>IF(AND($R1724="x1",$K1724=Basisblatt!$A$85),IF(OR($L1724=Basisblatt!$A$38,AND('Modernisierung 3.2.4'!$M1724&lt;&gt;"",'Modernisierung 3.2.4'!$M1724&lt;='Modernisierung 3.2.4'!$U1724),'Modernisierung 3.2.4'!$N1724=Basisblatt!$A1752)=TRUE,"ja","nein"),"")</f>
        <v/>
      </c>
      <c r="Q1724" s="157"/>
      <c r="R1724" s="102" t="str">
        <f t="shared" si="26"/>
        <v>x2</v>
      </c>
      <c r="S1724" s="53"/>
      <c r="T1724" s="40"/>
      <c r="U1724" s="139" t="str">
        <f>IF(AND($R1724="x1",$K1724=Basisblatt!$A$85),VLOOKUP('EMob_Segmente 3.2.5_3.2.6'!$F1724,Basisblatt!$A$2:$B$5,2,FALSE),"")</f>
        <v/>
      </c>
    </row>
    <row r="1725" spans="1:21" ht="15.75" thickBot="1" x14ac:dyDescent="0.3">
      <c r="A1725" s="121" t="str">
        <f>IF($R1725="x2","",IF($R1725="x1",IF(OR($K1725=Basisblatt!$A$84,$P1725="ja"),"ja","nein"),"N/A"))</f>
        <v/>
      </c>
      <c r="B1725" s="40"/>
      <c r="C1725" s="84"/>
      <c r="D1725" s="85"/>
      <c r="E1725" s="85"/>
      <c r="F1725" s="85"/>
      <c r="G1725" s="85"/>
      <c r="H1725" s="85"/>
      <c r="I1725" s="92"/>
      <c r="J1725" s="40"/>
      <c r="K1725" s="49" t="s">
        <v>86</v>
      </c>
      <c r="L1725" s="81"/>
      <c r="M1725" s="81"/>
      <c r="N1725" s="83"/>
      <c r="O1725" s="40"/>
      <c r="P1725" s="106" t="str">
        <f>IF(AND($R1725="x1",$K1725=Basisblatt!$A$85),IF(OR($L1725=Basisblatt!$A$38,AND('Modernisierung 3.2.4'!$M1725&lt;&gt;"",'Modernisierung 3.2.4'!$M1725&lt;='Modernisierung 3.2.4'!$U1725),'Modernisierung 3.2.4'!$N1725=Basisblatt!$A1753)=TRUE,"ja","nein"),"")</f>
        <v/>
      </c>
      <c r="Q1725" s="157"/>
      <c r="R1725" s="102" t="str">
        <f t="shared" si="26"/>
        <v>x2</v>
      </c>
      <c r="S1725" s="53"/>
      <c r="T1725" s="40"/>
      <c r="U1725" s="139" t="str">
        <f>IF(AND($R1725="x1",$K1725=Basisblatt!$A$85),VLOOKUP('EMob_Segmente 3.2.5_3.2.6'!$F1725,Basisblatt!$A$2:$B$5,2,FALSE),"")</f>
        <v/>
      </c>
    </row>
    <row r="1726" spans="1:21" ht="15.75" thickBot="1" x14ac:dyDescent="0.3">
      <c r="A1726" s="121" t="str">
        <f>IF($R1726="x2","",IF($R1726="x1",IF(OR($K1726=Basisblatt!$A$84,$P1726="ja"),"ja","nein"),"N/A"))</f>
        <v/>
      </c>
      <c r="B1726" s="40"/>
      <c r="C1726" s="84"/>
      <c r="D1726" s="85"/>
      <c r="E1726" s="85"/>
      <c r="F1726" s="85"/>
      <c r="G1726" s="85"/>
      <c r="H1726" s="85"/>
      <c r="I1726" s="92"/>
      <c r="J1726" s="40"/>
      <c r="K1726" s="49" t="s">
        <v>86</v>
      </c>
      <c r="L1726" s="81"/>
      <c r="M1726" s="81"/>
      <c r="N1726" s="83"/>
      <c r="O1726" s="40"/>
      <c r="P1726" s="106" t="str">
        <f>IF(AND($R1726="x1",$K1726=Basisblatt!$A$85),IF(OR($L1726=Basisblatt!$A$38,AND('Modernisierung 3.2.4'!$M1726&lt;&gt;"",'Modernisierung 3.2.4'!$M1726&lt;='Modernisierung 3.2.4'!$U1726),'Modernisierung 3.2.4'!$N1726=Basisblatt!$A1754)=TRUE,"ja","nein"),"")</f>
        <v/>
      </c>
      <c r="Q1726" s="157"/>
      <c r="R1726" s="102" t="str">
        <f t="shared" si="26"/>
        <v>x2</v>
      </c>
      <c r="S1726" s="53"/>
      <c r="T1726" s="40"/>
      <c r="U1726" s="139" t="str">
        <f>IF(AND($R1726="x1",$K1726=Basisblatt!$A$85),VLOOKUP('EMob_Segmente 3.2.5_3.2.6'!$F1726,Basisblatt!$A$2:$B$5,2,FALSE),"")</f>
        <v/>
      </c>
    </row>
    <row r="1727" spans="1:21" ht="15.75" thickBot="1" x14ac:dyDescent="0.3">
      <c r="A1727" s="121" t="str">
        <f>IF($R1727="x2","",IF($R1727="x1",IF(OR($K1727=Basisblatt!$A$84,$P1727="ja"),"ja","nein"),"N/A"))</f>
        <v/>
      </c>
      <c r="B1727" s="40"/>
      <c r="C1727" s="84"/>
      <c r="D1727" s="85"/>
      <c r="E1727" s="85"/>
      <c r="F1727" s="85"/>
      <c r="G1727" s="85"/>
      <c r="H1727" s="85"/>
      <c r="I1727" s="92"/>
      <c r="J1727" s="40"/>
      <c r="K1727" s="49" t="s">
        <v>86</v>
      </c>
      <c r="L1727" s="81"/>
      <c r="M1727" s="81"/>
      <c r="N1727" s="83"/>
      <c r="O1727" s="40"/>
      <c r="P1727" s="106" t="str">
        <f>IF(AND($R1727="x1",$K1727=Basisblatt!$A$85),IF(OR($L1727=Basisblatt!$A$38,AND('Modernisierung 3.2.4'!$M1727&lt;&gt;"",'Modernisierung 3.2.4'!$M1727&lt;='Modernisierung 3.2.4'!$U1727),'Modernisierung 3.2.4'!$N1727=Basisblatt!$A1755)=TRUE,"ja","nein"),"")</f>
        <v/>
      </c>
      <c r="Q1727" s="157"/>
      <c r="R1727" s="102" t="str">
        <f t="shared" si="26"/>
        <v>x2</v>
      </c>
      <c r="S1727" s="53"/>
      <c r="T1727" s="40"/>
      <c r="U1727" s="139" t="str">
        <f>IF(AND($R1727="x1",$K1727=Basisblatt!$A$85),VLOOKUP('EMob_Segmente 3.2.5_3.2.6'!$F1727,Basisblatt!$A$2:$B$5,2,FALSE),"")</f>
        <v/>
      </c>
    </row>
    <row r="1728" spans="1:21" ht="15.75" thickBot="1" x14ac:dyDescent="0.3">
      <c r="A1728" s="121" t="str">
        <f>IF($R1728="x2","",IF($R1728="x1",IF(OR($K1728=Basisblatt!$A$84,$P1728="ja"),"ja","nein"),"N/A"))</f>
        <v/>
      </c>
      <c r="B1728" s="40"/>
      <c r="C1728" s="84"/>
      <c r="D1728" s="85"/>
      <c r="E1728" s="85"/>
      <c r="F1728" s="85"/>
      <c r="G1728" s="85"/>
      <c r="H1728" s="85"/>
      <c r="I1728" s="92"/>
      <c r="J1728" s="40"/>
      <c r="K1728" s="49" t="s">
        <v>86</v>
      </c>
      <c r="L1728" s="81"/>
      <c r="M1728" s="81"/>
      <c r="N1728" s="83"/>
      <c r="O1728" s="40"/>
      <c r="P1728" s="106" t="str">
        <f>IF(AND($R1728="x1",$K1728=Basisblatt!$A$85),IF(OR($L1728=Basisblatt!$A$38,AND('Modernisierung 3.2.4'!$M1728&lt;&gt;"",'Modernisierung 3.2.4'!$M1728&lt;='Modernisierung 3.2.4'!$U1728),'Modernisierung 3.2.4'!$N1728=Basisblatt!$A1756)=TRUE,"ja","nein"),"")</f>
        <v/>
      </c>
      <c r="Q1728" s="157"/>
      <c r="R1728" s="102" t="str">
        <f t="shared" si="26"/>
        <v>x2</v>
      </c>
      <c r="S1728" s="53"/>
      <c r="T1728" s="40"/>
      <c r="U1728" s="139" t="str">
        <f>IF(AND($R1728="x1",$K1728=Basisblatt!$A$85),VLOOKUP('EMob_Segmente 3.2.5_3.2.6'!$F1728,Basisblatt!$A$2:$B$5,2,FALSE),"")</f>
        <v/>
      </c>
    </row>
    <row r="1729" spans="1:21" ht="15.75" thickBot="1" x14ac:dyDescent="0.3">
      <c r="A1729" s="121" t="str">
        <f>IF($R1729="x2","",IF($R1729="x1",IF(OR($K1729=Basisblatt!$A$84,$P1729="ja"),"ja","nein"),"N/A"))</f>
        <v/>
      </c>
      <c r="B1729" s="40"/>
      <c r="C1729" s="84"/>
      <c r="D1729" s="85"/>
      <c r="E1729" s="85"/>
      <c r="F1729" s="85"/>
      <c r="G1729" s="85"/>
      <c r="H1729" s="85"/>
      <c r="I1729" s="92"/>
      <c r="J1729" s="40"/>
      <c r="K1729" s="49" t="s">
        <v>86</v>
      </c>
      <c r="L1729" s="81"/>
      <c r="M1729" s="81"/>
      <c r="N1729" s="83"/>
      <c r="O1729" s="40"/>
      <c r="P1729" s="106" t="str">
        <f>IF(AND($R1729="x1",$K1729=Basisblatt!$A$85),IF(OR($L1729=Basisblatt!$A$38,AND('Modernisierung 3.2.4'!$M1729&lt;&gt;"",'Modernisierung 3.2.4'!$M1729&lt;='Modernisierung 3.2.4'!$U1729),'Modernisierung 3.2.4'!$N1729=Basisblatt!$A1757)=TRUE,"ja","nein"),"")</f>
        <v/>
      </c>
      <c r="Q1729" s="157"/>
      <c r="R1729" s="102" t="str">
        <f t="shared" si="26"/>
        <v>x2</v>
      </c>
      <c r="S1729" s="53"/>
      <c r="T1729" s="40"/>
      <c r="U1729" s="139" t="str">
        <f>IF(AND($R1729="x1",$K1729=Basisblatt!$A$85),VLOOKUP('EMob_Segmente 3.2.5_3.2.6'!$F1729,Basisblatt!$A$2:$B$5,2,FALSE),"")</f>
        <v/>
      </c>
    </row>
    <row r="1730" spans="1:21" ht="15.75" thickBot="1" x14ac:dyDescent="0.3">
      <c r="A1730" s="121" t="str">
        <f>IF($R1730="x2","",IF($R1730="x1",IF(OR($K1730=Basisblatt!$A$84,$P1730="ja"),"ja","nein"),"N/A"))</f>
        <v/>
      </c>
      <c r="B1730" s="40"/>
      <c r="C1730" s="84"/>
      <c r="D1730" s="85"/>
      <c r="E1730" s="85"/>
      <c r="F1730" s="85"/>
      <c r="G1730" s="85"/>
      <c r="H1730" s="85"/>
      <c r="I1730" s="92"/>
      <c r="J1730" s="40"/>
      <c r="K1730" s="49" t="s">
        <v>86</v>
      </c>
      <c r="L1730" s="81"/>
      <c r="M1730" s="81"/>
      <c r="N1730" s="83"/>
      <c r="O1730" s="40"/>
      <c r="P1730" s="106" t="str">
        <f>IF(AND($R1730="x1",$K1730=Basisblatt!$A$85),IF(OR($L1730=Basisblatt!$A$38,AND('Modernisierung 3.2.4'!$M1730&lt;&gt;"",'Modernisierung 3.2.4'!$M1730&lt;='Modernisierung 3.2.4'!$U1730),'Modernisierung 3.2.4'!$N1730=Basisblatt!$A1758)=TRUE,"ja","nein"),"")</f>
        <v/>
      </c>
      <c r="Q1730" s="157"/>
      <c r="R1730" s="102" t="str">
        <f t="shared" si="26"/>
        <v>x2</v>
      </c>
      <c r="S1730" s="53"/>
      <c r="T1730" s="40"/>
      <c r="U1730" s="139" t="str">
        <f>IF(AND($R1730="x1",$K1730=Basisblatt!$A$85),VLOOKUP('EMob_Segmente 3.2.5_3.2.6'!$F1730,Basisblatt!$A$2:$B$5,2,FALSE),"")</f>
        <v/>
      </c>
    </row>
    <row r="1731" spans="1:21" ht="15.75" thickBot="1" x14ac:dyDescent="0.3">
      <c r="A1731" s="121" t="str">
        <f>IF($R1731="x2","",IF($R1731="x1",IF(OR($K1731=Basisblatt!$A$84,$P1731="ja"),"ja","nein"),"N/A"))</f>
        <v/>
      </c>
      <c r="B1731" s="40"/>
      <c r="C1731" s="84"/>
      <c r="D1731" s="85"/>
      <c r="E1731" s="85"/>
      <c r="F1731" s="85"/>
      <c r="G1731" s="85"/>
      <c r="H1731" s="85"/>
      <c r="I1731" s="92"/>
      <c r="J1731" s="40"/>
      <c r="K1731" s="49" t="s">
        <v>86</v>
      </c>
      <c r="L1731" s="81"/>
      <c r="M1731" s="81"/>
      <c r="N1731" s="83"/>
      <c r="O1731" s="40"/>
      <c r="P1731" s="106" t="str">
        <f>IF(AND($R1731="x1",$K1731=Basisblatt!$A$85),IF(OR($L1731=Basisblatt!$A$38,AND('Modernisierung 3.2.4'!$M1731&lt;&gt;"",'Modernisierung 3.2.4'!$M1731&lt;='Modernisierung 3.2.4'!$U1731),'Modernisierung 3.2.4'!$N1731=Basisblatt!$A1759)=TRUE,"ja","nein"),"")</f>
        <v/>
      </c>
      <c r="Q1731" s="157"/>
      <c r="R1731" s="102" t="str">
        <f t="shared" si="26"/>
        <v>x2</v>
      </c>
      <c r="S1731" s="53"/>
      <c r="T1731" s="40"/>
      <c r="U1731" s="139" t="str">
        <f>IF(AND($R1731="x1",$K1731=Basisblatt!$A$85),VLOOKUP('EMob_Segmente 3.2.5_3.2.6'!$F1731,Basisblatt!$A$2:$B$5,2,FALSE),"")</f>
        <v/>
      </c>
    </row>
    <row r="1732" spans="1:21" ht="15.75" thickBot="1" x14ac:dyDescent="0.3">
      <c r="A1732" s="121" t="str">
        <f>IF($R1732="x2","",IF($R1732="x1",IF(OR($K1732=Basisblatt!$A$84,$P1732="ja"),"ja","nein"),"N/A"))</f>
        <v/>
      </c>
      <c r="B1732" s="40"/>
      <c r="C1732" s="84"/>
      <c r="D1732" s="85"/>
      <c r="E1732" s="85"/>
      <c r="F1732" s="85"/>
      <c r="G1732" s="85"/>
      <c r="H1732" s="85"/>
      <c r="I1732" s="92"/>
      <c r="J1732" s="40"/>
      <c r="K1732" s="49" t="s">
        <v>86</v>
      </c>
      <c r="L1732" s="81"/>
      <c r="M1732" s="81"/>
      <c r="N1732" s="83"/>
      <c r="O1732" s="40"/>
      <c r="P1732" s="106" t="str">
        <f>IF(AND($R1732="x1",$K1732=Basisblatt!$A$85),IF(OR($L1732=Basisblatt!$A$38,AND('Modernisierung 3.2.4'!$M1732&lt;&gt;"",'Modernisierung 3.2.4'!$M1732&lt;='Modernisierung 3.2.4'!$U1732),'Modernisierung 3.2.4'!$N1732=Basisblatt!$A1760)=TRUE,"ja","nein"),"")</f>
        <v/>
      </c>
      <c r="Q1732" s="157"/>
      <c r="R1732" s="102" t="str">
        <f t="shared" si="26"/>
        <v>x2</v>
      </c>
      <c r="S1732" s="53"/>
      <c r="T1732" s="40"/>
      <c r="U1732" s="139" t="str">
        <f>IF(AND($R1732="x1",$K1732=Basisblatt!$A$85),VLOOKUP('EMob_Segmente 3.2.5_3.2.6'!$F1732,Basisblatt!$A$2:$B$5,2,FALSE),"")</f>
        <v/>
      </c>
    </row>
    <row r="1733" spans="1:21" ht="15.75" thickBot="1" x14ac:dyDescent="0.3">
      <c r="A1733" s="121" t="str">
        <f>IF($R1733="x2","",IF($R1733="x1",IF(OR($K1733=Basisblatt!$A$84,$P1733="ja"),"ja","nein"),"N/A"))</f>
        <v/>
      </c>
      <c r="B1733" s="40"/>
      <c r="C1733" s="84"/>
      <c r="D1733" s="85"/>
      <c r="E1733" s="85"/>
      <c r="F1733" s="85"/>
      <c r="G1733" s="85"/>
      <c r="H1733" s="85"/>
      <c r="I1733" s="92"/>
      <c r="J1733" s="40"/>
      <c r="K1733" s="49" t="s">
        <v>86</v>
      </c>
      <c r="L1733" s="81"/>
      <c r="M1733" s="81"/>
      <c r="N1733" s="83"/>
      <c r="O1733" s="40"/>
      <c r="P1733" s="106" t="str">
        <f>IF(AND($R1733="x1",$K1733=Basisblatt!$A$85),IF(OR($L1733=Basisblatt!$A$38,AND('Modernisierung 3.2.4'!$M1733&lt;&gt;"",'Modernisierung 3.2.4'!$M1733&lt;='Modernisierung 3.2.4'!$U1733),'Modernisierung 3.2.4'!$N1733=Basisblatt!$A1761)=TRUE,"ja","nein"),"")</f>
        <v/>
      </c>
      <c r="Q1733" s="157"/>
      <c r="R1733" s="102" t="str">
        <f t="shared" si="26"/>
        <v>x2</v>
      </c>
      <c r="S1733" s="53"/>
      <c r="T1733" s="40"/>
      <c r="U1733" s="139" t="str">
        <f>IF(AND($R1733="x1",$K1733=Basisblatt!$A$85),VLOOKUP('EMob_Segmente 3.2.5_3.2.6'!$F1733,Basisblatt!$A$2:$B$5,2,FALSE),"")</f>
        <v/>
      </c>
    </row>
    <row r="1734" spans="1:21" ht="15.75" thickBot="1" x14ac:dyDescent="0.3">
      <c r="A1734" s="121" t="str">
        <f>IF($R1734="x2","",IF($R1734="x1",IF(OR($K1734=Basisblatt!$A$84,$P1734="ja"),"ja","nein"),"N/A"))</f>
        <v/>
      </c>
      <c r="B1734" s="40"/>
      <c r="C1734" s="84"/>
      <c r="D1734" s="85"/>
      <c r="E1734" s="85"/>
      <c r="F1734" s="85"/>
      <c r="G1734" s="85"/>
      <c r="H1734" s="85"/>
      <c r="I1734" s="92"/>
      <c r="J1734" s="40"/>
      <c r="K1734" s="49" t="s">
        <v>86</v>
      </c>
      <c r="L1734" s="81"/>
      <c r="M1734" s="81"/>
      <c r="N1734" s="83"/>
      <c r="O1734" s="40"/>
      <c r="P1734" s="106" t="str">
        <f>IF(AND($R1734="x1",$K1734=Basisblatt!$A$85),IF(OR($L1734=Basisblatt!$A$38,AND('Modernisierung 3.2.4'!$M1734&lt;&gt;"",'Modernisierung 3.2.4'!$M1734&lt;='Modernisierung 3.2.4'!$U1734),'Modernisierung 3.2.4'!$N1734=Basisblatt!$A1762)=TRUE,"ja","nein"),"")</f>
        <v/>
      </c>
      <c r="Q1734" s="157"/>
      <c r="R1734" s="102" t="str">
        <f t="shared" si="26"/>
        <v>x2</v>
      </c>
      <c r="S1734" s="53"/>
      <c r="T1734" s="40"/>
      <c r="U1734" s="139" t="str">
        <f>IF(AND($R1734="x1",$K1734=Basisblatt!$A$85),VLOOKUP('EMob_Segmente 3.2.5_3.2.6'!$F1734,Basisblatt!$A$2:$B$5,2,FALSE),"")</f>
        <v/>
      </c>
    </row>
    <row r="1735" spans="1:21" ht="15.75" thickBot="1" x14ac:dyDescent="0.3">
      <c r="A1735" s="121" t="str">
        <f>IF($R1735="x2","",IF($R1735="x1",IF(OR($K1735=Basisblatt!$A$84,$P1735="ja"),"ja","nein"),"N/A"))</f>
        <v/>
      </c>
      <c r="B1735" s="40"/>
      <c r="C1735" s="84"/>
      <c r="D1735" s="85"/>
      <c r="E1735" s="85"/>
      <c r="F1735" s="85"/>
      <c r="G1735" s="85"/>
      <c r="H1735" s="85"/>
      <c r="I1735" s="92"/>
      <c r="J1735" s="40"/>
      <c r="K1735" s="49" t="s">
        <v>86</v>
      </c>
      <c r="L1735" s="81"/>
      <c r="M1735" s="81"/>
      <c r="N1735" s="83"/>
      <c r="O1735" s="40"/>
      <c r="P1735" s="106" t="str">
        <f>IF(AND($R1735="x1",$K1735=Basisblatt!$A$85),IF(OR($L1735=Basisblatt!$A$38,AND('Modernisierung 3.2.4'!$M1735&lt;&gt;"",'Modernisierung 3.2.4'!$M1735&lt;='Modernisierung 3.2.4'!$U1735),'Modernisierung 3.2.4'!$N1735=Basisblatt!$A1763)=TRUE,"ja","nein"),"")</f>
        <v/>
      </c>
      <c r="Q1735" s="157"/>
      <c r="R1735" s="102" t="str">
        <f t="shared" si="26"/>
        <v>x2</v>
      </c>
      <c r="S1735" s="53"/>
      <c r="T1735" s="40"/>
      <c r="U1735" s="139" t="str">
        <f>IF(AND($R1735="x1",$K1735=Basisblatt!$A$85),VLOOKUP('EMob_Segmente 3.2.5_3.2.6'!$F1735,Basisblatt!$A$2:$B$5,2,FALSE),"")</f>
        <v/>
      </c>
    </row>
    <row r="1736" spans="1:21" ht="15.75" thickBot="1" x14ac:dyDescent="0.3">
      <c r="A1736" s="121" t="str">
        <f>IF($R1736="x2","",IF($R1736="x1",IF(OR($K1736=Basisblatt!$A$84,$P1736="ja"),"ja","nein"),"N/A"))</f>
        <v/>
      </c>
      <c r="B1736" s="40"/>
      <c r="C1736" s="84"/>
      <c r="D1736" s="85"/>
      <c r="E1736" s="85"/>
      <c r="F1736" s="85"/>
      <c r="G1736" s="85"/>
      <c r="H1736" s="85"/>
      <c r="I1736" s="92"/>
      <c r="J1736" s="40"/>
      <c r="K1736" s="49" t="s">
        <v>86</v>
      </c>
      <c r="L1736" s="81"/>
      <c r="M1736" s="81"/>
      <c r="N1736" s="83"/>
      <c r="O1736" s="40"/>
      <c r="P1736" s="106" t="str">
        <f>IF(AND($R1736="x1",$K1736=Basisblatt!$A$85),IF(OR($L1736=Basisblatt!$A$38,AND('Modernisierung 3.2.4'!$M1736&lt;&gt;"",'Modernisierung 3.2.4'!$M1736&lt;='Modernisierung 3.2.4'!$U1736),'Modernisierung 3.2.4'!$N1736=Basisblatt!$A1764)=TRUE,"ja","nein"),"")</f>
        <v/>
      </c>
      <c r="Q1736" s="157"/>
      <c r="R1736" s="102" t="str">
        <f t="shared" si="26"/>
        <v>x2</v>
      </c>
      <c r="S1736" s="53"/>
      <c r="T1736" s="40"/>
      <c r="U1736" s="139" t="str">
        <f>IF(AND($R1736="x1",$K1736=Basisblatt!$A$85),VLOOKUP('EMob_Segmente 3.2.5_3.2.6'!$F1736,Basisblatt!$A$2:$B$5,2,FALSE),"")</f>
        <v/>
      </c>
    </row>
    <row r="1737" spans="1:21" ht="15.75" thickBot="1" x14ac:dyDescent="0.3">
      <c r="A1737" s="121" t="str">
        <f>IF($R1737="x2","",IF($R1737="x1",IF(OR($K1737=Basisblatt!$A$84,$P1737="ja"),"ja","nein"),"N/A"))</f>
        <v/>
      </c>
      <c r="B1737" s="40"/>
      <c r="C1737" s="84"/>
      <c r="D1737" s="85"/>
      <c r="E1737" s="85"/>
      <c r="F1737" s="85"/>
      <c r="G1737" s="85"/>
      <c r="H1737" s="85"/>
      <c r="I1737" s="92"/>
      <c r="J1737" s="40"/>
      <c r="K1737" s="49" t="s">
        <v>86</v>
      </c>
      <c r="L1737" s="81"/>
      <c r="M1737" s="81"/>
      <c r="N1737" s="83"/>
      <c r="O1737" s="40"/>
      <c r="P1737" s="106" t="str">
        <f>IF(AND($R1737="x1",$K1737=Basisblatt!$A$85),IF(OR($L1737=Basisblatt!$A$38,AND('Modernisierung 3.2.4'!$M1737&lt;&gt;"",'Modernisierung 3.2.4'!$M1737&lt;='Modernisierung 3.2.4'!$U1737),'Modernisierung 3.2.4'!$N1737=Basisblatt!$A1765)=TRUE,"ja","nein"),"")</f>
        <v/>
      </c>
      <c r="Q1737" s="157"/>
      <c r="R1737" s="102" t="str">
        <f t="shared" si="26"/>
        <v>x2</v>
      </c>
      <c r="S1737" s="53"/>
      <c r="T1737" s="40"/>
      <c r="U1737" s="139" t="str">
        <f>IF(AND($R1737="x1",$K1737=Basisblatt!$A$85),VLOOKUP('EMob_Segmente 3.2.5_3.2.6'!$F1737,Basisblatt!$A$2:$B$5,2,FALSE),"")</f>
        <v/>
      </c>
    </row>
    <row r="1738" spans="1:21" ht="15.75" thickBot="1" x14ac:dyDescent="0.3">
      <c r="A1738" s="121" t="str">
        <f>IF($R1738="x2","",IF($R1738="x1",IF(OR($K1738=Basisblatt!$A$84,$P1738="ja"),"ja","nein"),"N/A"))</f>
        <v/>
      </c>
      <c r="B1738" s="40"/>
      <c r="C1738" s="84"/>
      <c r="D1738" s="85"/>
      <c r="E1738" s="85"/>
      <c r="F1738" s="85"/>
      <c r="G1738" s="85"/>
      <c r="H1738" s="85"/>
      <c r="I1738" s="92"/>
      <c r="J1738" s="40"/>
      <c r="K1738" s="49" t="s">
        <v>86</v>
      </c>
      <c r="L1738" s="81"/>
      <c r="M1738" s="81"/>
      <c r="N1738" s="83"/>
      <c r="O1738" s="40"/>
      <c r="P1738" s="106" t="str">
        <f>IF(AND($R1738="x1",$K1738=Basisblatt!$A$85),IF(OR($L1738=Basisblatt!$A$38,AND('Modernisierung 3.2.4'!$M1738&lt;&gt;"",'Modernisierung 3.2.4'!$M1738&lt;='Modernisierung 3.2.4'!$U1738),'Modernisierung 3.2.4'!$N1738=Basisblatt!$A1766)=TRUE,"ja","nein"),"")</f>
        <v/>
      </c>
      <c r="Q1738" s="157"/>
      <c r="R1738" s="102" t="str">
        <f t="shared" si="26"/>
        <v>x2</v>
      </c>
      <c r="S1738" s="53"/>
      <c r="T1738" s="40"/>
      <c r="U1738" s="139" t="str">
        <f>IF(AND($R1738="x1",$K1738=Basisblatt!$A$85),VLOOKUP('EMob_Segmente 3.2.5_3.2.6'!$F1738,Basisblatt!$A$2:$B$5,2,FALSE),"")</f>
        <v/>
      </c>
    </row>
    <row r="1739" spans="1:21" ht="15.75" thickBot="1" x14ac:dyDescent="0.3">
      <c r="A1739" s="121" t="str">
        <f>IF($R1739="x2","",IF($R1739="x1",IF(OR($K1739=Basisblatt!$A$84,$P1739="ja"),"ja","nein"),"N/A"))</f>
        <v/>
      </c>
      <c r="B1739" s="40"/>
      <c r="C1739" s="84"/>
      <c r="D1739" s="85"/>
      <c r="E1739" s="85"/>
      <c r="F1739" s="85"/>
      <c r="G1739" s="85"/>
      <c r="H1739" s="85"/>
      <c r="I1739" s="92"/>
      <c r="J1739" s="40"/>
      <c r="K1739" s="49" t="s">
        <v>86</v>
      </c>
      <c r="L1739" s="81"/>
      <c r="M1739" s="81"/>
      <c r="N1739" s="83"/>
      <c r="O1739" s="40"/>
      <c r="P1739" s="106" t="str">
        <f>IF(AND($R1739="x1",$K1739=Basisblatt!$A$85),IF(OR($L1739=Basisblatt!$A$38,AND('Modernisierung 3.2.4'!$M1739&lt;&gt;"",'Modernisierung 3.2.4'!$M1739&lt;='Modernisierung 3.2.4'!$U1739),'Modernisierung 3.2.4'!$N1739=Basisblatt!$A1767)=TRUE,"ja","nein"),"")</f>
        <v/>
      </c>
      <c r="Q1739" s="157"/>
      <c r="R1739" s="102" t="str">
        <f t="shared" si="26"/>
        <v>x2</v>
      </c>
      <c r="S1739" s="53"/>
      <c r="T1739" s="40"/>
      <c r="U1739" s="139" t="str">
        <f>IF(AND($R1739="x1",$K1739=Basisblatt!$A$85),VLOOKUP('EMob_Segmente 3.2.5_3.2.6'!$F1739,Basisblatt!$A$2:$B$5,2,FALSE),"")</f>
        <v/>
      </c>
    </row>
    <row r="1740" spans="1:21" ht="15.75" thickBot="1" x14ac:dyDescent="0.3">
      <c r="A1740" s="121" t="str">
        <f>IF($R1740="x2","",IF($R1740="x1",IF(OR($K1740=Basisblatt!$A$84,$P1740="ja"),"ja","nein"),"N/A"))</f>
        <v/>
      </c>
      <c r="B1740" s="40"/>
      <c r="C1740" s="84"/>
      <c r="D1740" s="85"/>
      <c r="E1740" s="85"/>
      <c r="F1740" s="85"/>
      <c r="G1740" s="85"/>
      <c r="H1740" s="85"/>
      <c r="I1740" s="92"/>
      <c r="J1740" s="40"/>
      <c r="K1740" s="49" t="s">
        <v>86</v>
      </c>
      <c r="L1740" s="81"/>
      <c r="M1740" s="81"/>
      <c r="N1740" s="83"/>
      <c r="O1740" s="40"/>
      <c r="P1740" s="106" t="str">
        <f>IF(AND($R1740="x1",$K1740=Basisblatt!$A$85),IF(OR($L1740=Basisblatt!$A$38,AND('Modernisierung 3.2.4'!$M1740&lt;&gt;"",'Modernisierung 3.2.4'!$M1740&lt;='Modernisierung 3.2.4'!$U1740),'Modernisierung 3.2.4'!$N1740=Basisblatt!$A1768)=TRUE,"ja","nein"),"")</f>
        <v/>
      </c>
      <c r="Q1740" s="157"/>
      <c r="R1740" s="102" t="str">
        <f t="shared" si="26"/>
        <v>x2</v>
      </c>
      <c r="S1740" s="53"/>
      <c r="T1740" s="40"/>
      <c r="U1740" s="139" t="str">
        <f>IF(AND($R1740="x1",$K1740=Basisblatt!$A$85),VLOOKUP('EMob_Segmente 3.2.5_3.2.6'!$F1740,Basisblatt!$A$2:$B$5,2,FALSE),"")</f>
        <v/>
      </c>
    </row>
    <row r="1741" spans="1:21" ht="15.75" thickBot="1" x14ac:dyDescent="0.3">
      <c r="A1741" s="121" t="str">
        <f>IF($R1741="x2","",IF($R1741="x1",IF(OR($K1741=Basisblatt!$A$84,$P1741="ja"),"ja","nein"),"N/A"))</f>
        <v/>
      </c>
      <c r="B1741" s="40"/>
      <c r="C1741" s="84"/>
      <c r="D1741" s="85"/>
      <c r="E1741" s="85"/>
      <c r="F1741" s="85"/>
      <c r="G1741" s="85"/>
      <c r="H1741" s="85"/>
      <c r="I1741" s="92"/>
      <c r="J1741" s="40"/>
      <c r="K1741" s="49" t="s">
        <v>86</v>
      </c>
      <c r="L1741" s="81"/>
      <c r="M1741" s="81"/>
      <c r="N1741" s="83"/>
      <c r="O1741" s="40"/>
      <c r="P1741" s="106" t="str">
        <f>IF(AND($R1741="x1",$K1741=Basisblatt!$A$85),IF(OR($L1741=Basisblatt!$A$38,AND('Modernisierung 3.2.4'!$M1741&lt;&gt;"",'Modernisierung 3.2.4'!$M1741&lt;='Modernisierung 3.2.4'!$U1741),'Modernisierung 3.2.4'!$N1741=Basisblatt!$A1769)=TRUE,"ja","nein"),"")</f>
        <v/>
      </c>
      <c r="Q1741" s="157"/>
      <c r="R1741" s="102" t="str">
        <f t="shared" si="26"/>
        <v>x2</v>
      </c>
      <c r="S1741" s="53"/>
      <c r="T1741" s="40"/>
      <c r="U1741" s="139" t="str">
        <f>IF(AND($R1741="x1",$K1741=Basisblatt!$A$85),VLOOKUP('EMob_Segmente 3.2.5_3.2.6'!$F1741,Basisblatt!$A$2:$B$5,2,FALSE),"")</f>
        <v/>
      </c>
    </row>
    <row r="1742" spans="1:21" ht="15.75" thickBot="1" x14ac:dyDescent="0.3">
      <c r="A1742" s="121" t="str">
        <f>IF($R1742="x2","",IF($R1742="x1",IF(OR($K1742=Basisblatt!$A$84,$P1742="ja"),"ja","nein"),"N/A"))</f>
        <v/>
      </c>
      <c r="B1742" s="40"/>
      <c r="C1742" s="84"/>
      <c r="D1742" s="85"/>
      <c r="E1742" s="85"/>
      <c r="F1742" s="85"/>
      <c r="G1742" s="85"/>
      <c r="H1742" s="85"/>
      <c r="I1742" s="92"/>
      <c r="J1742" s="40"/>
      <c r="K1742" s="49" t="s">
        <v>86</v>
      </c>
      <c r="L1742" s="81"/>
      <c r="M1742" s="81"/>
      <c r="N1742" s="83"/>
      <c r="O1742" s="40"/>
      <c r="P1742" s="106" t="str">
        <f>IF(AND($R1742="x1",$K1742=Basisblatt!$A$85),IF(OR($L1742=Basisblatt!$A$38,AND('Modernisierung 3.2.4'!$M1742&lt;&gt;"",'Modernisierung 3.2.4'!$M1742&lt;='Modernisierung 3.2.4'!$U1742),'Modernisierung 3.2.4'!$N1742=Basisblatt!$A1770)=TRUE,"ja","nein"),"")</f>
        <v/>
      </c>
      <c r="Q1742" s="157"/>
      <c r="R1742" s="102" t="str">
        <f t="shared" si="26"/>
        <v>x2</v>
      </c>
      <c r="S1742" s="53"/>
      <c r="T1742" s="40"/>
      <c r="U1742" s="139" t="str">
        <f>IF(AND($R1742="x1",$K1742=Basisblatt!$A$85),VLOOKUP('EMob_Segmente 3.2.5_3.2.6'!$F1742,Basisblatt!$A$2:$B$5,2,FALSE),"")</f>
        <v/>
      </c>
    </row>
    <row r="1743" spans="1:21" ht="15.75" thickBot="1" x14ac:dyDescent="0.3">
      <c r="A1743" s="121" t="str">
        <f>IF($R1743="x2","",IF($R1743="x1",IF(OR($K1743=Basisblatt!$A$84,$P1743="ja"),"ja","nein"),"N/A"))</f>
        <v/>
      </c>
      <c r="B1743" s="40"/>
      <c r="C1743" s="84"/>
      <c r="D1743" s="85"/>
      <c r="E1743" s="85"/>
      <c r="F1743" s="85"/>
      <c r="G1743" s="85"/>
      <c r="H1743" s="85"/>
      <c r="I1743" s="92"/>
      <c r="J1743" s="40"/>
      <c r="K1743" s="49" t="s">
        <v>86</v>
      </c>
      <c r="L1743" s="81"/>
      <c r="M1743" s="81"/>
      <c r="N1743" s="83"/>
      <c r="O1743" s="40"/>
      <c r="P1743" s="106" t="str">
        <f>IF(AND($R1743="x1",$K1743=Basisblatt!$A$85),IF(OR($L1743=Basisblatt!$A$38,AND('Modernisierung 3.2.4'!$M1743&lt;&gt;"",'Modernisierung 3.2.4'!$M1743&lt;='Modernisierung 3.2.4'!$U1743),'Modernisierung 3.2.4'!$N1743=Basisblatt!$A1771)=TRUE,"ja","nein"),"")</f>
        <v/>
      </c>
      <c r="Q1743" s="157"/>
      <c r="R1743" s="102" t="str">
        <f t="shared" si="26"/>
        <v>x2</v>
      </c>
      <c r="S1743" s="53"/>
      <c r="T1743" s="40"/>
      <c r="U1743" s="139" t="str">
        <f>IF(AND($R1743="x1",$K1743=Basisblatt!$A$85),VLOOKUP('EMob_Segmente 3.2.5_3.2.6'!$F1743,Basisblatt!$A$2:$B$5,2,FALSE),"")</f>
        <v/>
      </c>
    </row>
    <row r="1744" spans="1:21" ht="15.75" thickBot="1" x14ac:dyDescent="0.3">
      <c r="A1744" s="121" t="str">
        <f>IF($R1744="x2","",IF($R1744="x1",IF(OR($K1744=Basisblatt!$A$84,$P1744="ja"),"ja","nein"),"N/A"))</f>
        <v/>
      </c>
      <c r="B1744" s="40"/>
      <c r="C1744" s="84"/>
      <c r="D1744" s="85"/>
      <c r="E1744" s="85"/>
      <c r="F1744" s="85"/>
      <c r="G1744" s="85"/>
      <c r="H1744" s="85"/>
      <c r="I1744" s="92"/>
      <c r="J1744" s="40"/>
      <c r="K1744" s="49" t="s">
        <v>86</v>
      </c>
      <c r="L1744" s="81"/>
      <c r="M1744" s="81"/>
      <c r="N1744" s="83"/>
      <c r="O1744" s="40"/>
      <c r="P1744" s="106" t="str">
        <f>IF(AND($R1744="x1",$K1744=Basisblatt!$A$85),IF(OR($L1744=Basisblatt!$A$38,AND('Modernisierung 3.2.4'!$M1744&lt;&gt;"",'Modernisierung 3.2.4'!$M1744&lt;='Modernisierung 3.2.4'!$U1744),'Modernisierung 3.2.4'!$N1744=Basisblatt!$A1772)=TRUE,"ja","nein"),"")</f>
        <v/>
      </c>
      <c r="Q1744" s="157"/>
      <c r="R1744" s="102" t="str">
        <f t="shared" si="26"/>
        <v>x2</v>
      </c>
      <c r="S1744" s="53"/>
      <c r="T1744" s="40"/>
      <c r="U1744" s="139" t="str">
        <f>IF(AND($R1744="x1",$K1744=Basisblatt!$A$85),VLOOKUP('EMob_Segmente 3.2.5_3.2.6'!$F1744,Basisblatt!$A$2:$B$5,2,FALSE),"")</f>
        <v/>
      </c>
    </row>
    <row r="1745" spans="1:21" ht="15.75" thickBot="1" x14ac:dyDescent="0.3">
      <c r="A1745" s="121" t="str">
        <f>IF($R1745="x2","",IF($R1745="x1",IF(OR($K1745=Basisblatt!$A$84,$P1745="ja"),"ja","nein"),"N/A"))</f>
        <v/>
      </c>
      <c r="B1745" s="40"/>
      <c r="C1745" s="84"/>
      <c r="D1745" s="85"/>
      <c r="E1745" s="85"/>
      <c r="F1745" s="85"/>
      <c r="G1745" s="85"/>
      <c r="H1745" s="85"/>
      <c r="I1745" s="92"/>
      <c r="J1745" s="40"/>
      <c r="K1745" s="49" t="s">
        <v>86</v>
      </c>
      <c r="L1745" s="81"/>
      <c r="M1745" s="81"/>
      <c r="N1745" s="83"/>
      <c r="O1745" s="40"/>
      <c r="P1745" s="106" t="str">
        <f>IF(AND($R1745="x1",$K1745=Basisblatt!$A$85),IF(OR($L1745=Basisblatt!$A$38,AND('Modernisierung 3.2.4'!$M1745&lt;&gt;"",'Modernisierung 3.2.4'!$M1745&lt;='Modernisierung 3.2.4'!$U1745),'Modernisierung 3.2.4'!$N1745=Basisblatt!$A1773)=TRUE,"ja","nein"),"")</f>
        <v/>
      </c>
      <c r="Q1745" s="157"/>
      <c r="R1745" s="102" t="str">
        <f t="shared" ref="R1745:R1808" si="27">IF(COUNTA($C1745:$I1745)=7,"x1",IF(COUNTA($C1745:$I1745)=0,"x2","o"))</f>
        <v>x2</v>
      </c>
      <c r="S1745" s="53"/>
      <c r="T1745" s="40"/>
      <c r="U1745" s="139" t="str">
        <f>IF(AND($R1745="x1",$K1745=Basisblatt!$A$85),VLOOKUP('EMob_Segmente 3.2.5_3.2.6'!$F1745,Basisblatt!$A$2:$B$5,2,FALSE),"")</f>
        <v/>
      </c>
    </row>
    <row r="1746" spans="1:21" ht="15.75" thickBot="1" x14ac:dyDescent="0.3">
      <c r="A1746" s="121" t="str">
        <f>IF($R1746="x2","",IF($R1746="x1",IF(OR($K1746=Basisblatt!$A$84,$P1746="ja"),"ja","nein"),"N/A"))</f>
        <v/>
      </c>
      <c r="B1746" s="40"/>
      <c r="C1746" s="84"/>
      <c r="D1746" s="85"/>
      <c r="E1746" s="85"/>
      <c r="F1746" s="85"/>
      <c r="G1746" s="85"/>
      <c r="H1746" s="85"/>
      <c r="I1746" s="92"/>
      <c r="J1746" s="40"/>
      <c r="K1746" s="49" t="s">
        <v>86</v>
      </c>
      <c r="L1746" s="81"/>
      <c r="M1746" s="81"/>
      <c r="N1746" s="83"/>
      <c r="O1746" s="40"/>
      <c r="P1746" s="106" t="str">
        <f>IF(AND($R1746="x1",$K1746=Basisblatt!$A$85),IF(OR($L1746=Basisblatt!$A$38,AND('Modernisierung 3.2.4'!$M1746&lt;&gt;"",'Modernisierung 3.2.4'!$M1746&lt;='Modernisierung 3.2.4'!$U1746),'Modernisierung 3.2.4'!$N1746=Basisblatt!$A1774)=TRUE,"ja","nein"),"")</f>
        <v/>
      </c>
      <c r="Q1746" s="157"/>
      <c r="R1746" s="102" t="str">
        <f t="shared" si="27"/>
        <v>x2</v>
      </c>
      <c r="S1746" s="53"/>
      <c r="T1746" s="40"/>
      <c r="U1746" s="139" t="str">
        <f>IF(AND($R1746="x1",$K1746=Basisblatt!$A$85),VLOOKUP('EMob_Segmente 3.2.5_3.2.6'!$F1746,Basisblatt!$A$2:$B$5,2,FALSE),"")</f>
        <v/>
      </c>
    </row>
    <row r="1747" spans="1:21" ht="15.75" thickBot="1" x14ac:dyDescent="0.3">
      <c r="A1747" s="121" t="str">
        <f>IF($R1747="x2","",IF($R1747="x1",IF(OR($K1747=Basisblatt!$A$84,$P1747="ja"),"ja","nein"),"N/A"))</f>
        <v/>
      </c>
      <c r="B1747" s="40"/>
      <c r="C1747" s="84"/>
      <c r="D1747" s="85"/>
      <c r="E1747" s="85"/>
      <c r="F1747" s="85"/>
      <c r="G1747" s="85"/>
      <c r="H1747" s="85"/>
      <c r="I1747" s="92"/>
      <c r="J1747" s="40"/>
      <c r="K1747" s="49" t="s">
        <v>86</v>
      </c>
      <c r="L1747" s="81"/>
      <c r="M1747" s="81"/>
      <c r="N1747" s="83"/>
      <c r="O1747" s="40"/>
      <c r="P1747" s="106" t="str">
        <f>IF(AND($R1747="x1",$K1747=Basisblatt!$A$85),IF(OR($L1747=Basisblatt!$A$38,AND('Modernisierung 3.2.4'!$M1747&lt;&gt;"",'Modernisierung 3.2.4'!$M1747&lt;='Modernisierung 3.2.4'!$U1747),'Modernisierung 3.2.4'!$N1747=Basisblatt!$A1775)=TRUE,"ja","nein"),"")</f>
        <v/>
      </c>
      <c r="Q1747" s="157"/>
      <c r="R1747" s="102" t="str">
        <f t="shared" si="27"/>
        <v>x2</v>
      </c>
      <c r="S1747" s="53"/>
      <c r="T1747" s="40"/>
      <c r="U1747" s="139" t="str">
        <f>IF(AND($R1747="x1",$K1747=Basisblatt!$A$85),VLOOKUP('EMob_Segmente 3.2.5_3.2.6'!$F1747,Basisblatt!$A$2:$B$5,2,FALSE),"")</f>
        <v/>
      </c>
    </row>
    <row r="1748" spans="1:21" ht="15.75" thickBot="1" x14ac:dyDescent="0.3">
      <c r="A1748" s="121" t="str">
        <f>IF($R1748="x2","",IF($R1748="x1",IF(OR($K1748=Basisblatt!$A$84,$P1748="ja"),"ja","nein"),"N/A"))</f>
        <v/>
      </c>
      <c r="B1748" s="40"/>
      <c r="C1748" s="84"/>
      <c r="D1748" s="85"/>
      <c r="E1748" s="85"/>
      <c r="F1748" s="85"/>
      <c r="G1748" s="85"/>
      <c r="H1748" s="85"/>
      <c r="I1748" s="92"/>
      <c r="J1748" s="40"/>
      <c r="K1748" s="49" t="s">
        <v>86</v>
      </c>
      <c r="L1748" s="81"/>
      <c r="M1748" s="81"/>
      <c r="N1748" s="83"/>
      <c r="O1748" s="40"/>
      <c r="P1748" s="106" t="str">
        <f>IF(AND($R1748="x1",$K1748=Basisblatt!$A$85),IF(OR($L1748=Basisblatt!$A$38,AND('Modernisierung 3.2.4'!$M1748&lt;&gt;"",'Modernisierung 3.2.4'!$M1748&lt;='Modernisierung 3.2.4'!$U1748),'Modernisierung 3.2.4'!$N1748=Basisblatt!$A1776)=TRUE,"ja","nein"),"")</f>
        <v/>
      </c>
      <c r="Q1748" s="157"/>
      <c r="R1748" s="102" t="str">
        <f t="shared" si="27"/>
        <v>x2</v>
      </c>
      <c r="S1748" s="53"/>
      <c r="T1748" s="40"/>
      <c r="U1748" s="139" t="str">
        <f>IF(AND($R1748="x1",$K1748=Basisblatt!$A$85),VLOOKUP('EMob_Segmente 3.2.5_3.2.6'!$F1748,Basisblatt!$A$2:$B$5,2,FALSE),"")</f>
        <v/>
      </c>
    </row>
    <row r="1749" spans="1:21" ht="15.75" thickBot="1" x14ac:dyDescent="0.3">
      <c r="A1749" s="121" t="str">
        <f>IF($R1749="x2","",IF($R1749="x1",IF(OR($K1749=Basisblatt!$A$84,$P1749="ja"),"ja","nein"),"N/A"))</f>
        <v/>
      </c>
      <c r="B1749" s="40"/>
      <c r="C1749" s="84"/>
      <c r="D1749" s="85"/>
      <c r="E1749" s="85"/>
      <c r="F1749" s="85"/>
      <c r="G1749" s="85"/>
      <c r="H1749" s="85"/>
      <c r="I1749" s="92"/>
      <c r="J1749" s="40"/>
      <c r="K1749" s="49" t="s">
        <v>86</v>
      </c>
      <c r="L1749" s="81"/>
      <c r="M1749" s="81"/>
      <c r="N1749" s="83"/>
      <c r="O1749" s="40"/>
      <c r="P1749" s="106" t="str">
        <f>IF(AND($R1749="x1",$K1749=Basisblatt!$A$85),IF(OR($L1749=Basisblatt!$A$38,AND('Modernisierung 3.2.4'!$M1749&lt;&gt;"",'Modernisierung 3.2.4'!$M1749&lt;='Modernisierung 3.2.4'!$U1749),'Modernisierung 3.2.4'!$N1749=Basisblatt!$A1777)=TRUE,"ja","nein"),"")</f>
        <v/>
      </c>
      <c r="Q1749" s="157"/>
      <c r="R1749" s="102" t="str">
        <f t="shared" si="27"/>
        <v>x2</v>
      </c>
      <c r="S1749" s="53"/>
      <c r="T1749" s="40"/>
      <c r="U1749" s="139" t="str">
        <f>IF(AND($R1749="x1",$K1749=Basisblatt!$A$85),VLOOKUP('EMob_Segmente 3.2.5_3.2.6'!$F1749,Basisblatt!$A$2:$B$5,2,FALSE),"")</f>
        <v/>
      </c>
    </row>
    <row r="1750" spans="1:21" ht="15.75" thickBot="1" x14ac:dyDescent="0.3">
      <c r="A1750" s="121" t="str">
        <f>IF($R1750="x2","",IF($R1750="x1",IF(OR($K1750=Basisblatt!$A$84,$P1750="ja"),"ja","nein"),"N/A"))</f>
        <v/>
      </c>
      <c r="B1750" s="40"/>
      <c r="C1750" s="84"/>
      <c r="D1750" s="85"/>
      <c r="E1750" s="85"/>
      <c r="F1750" s="85"/>
      <c r="G1750" s="85"/>
      <c r="H1750" s="85"/>
      <c r="I1750" s="92"/>
      <c r="J1750" s="40"/>
      <c r="K1750" s="49" t="s">
        <v>86</v>
      </c>
      <c r="L1750" s="81"/>
      <c r="M1750" s="81"/>
      <c r="N1750" s="83"/>
      <c r="O1750" s="40"/>
      <c r="P1750" s="106" t="str">
        <f>IF(AND($R1750="x1",$K1750=Basisblatt!$A$85),IF(OR($L1750=Basisblatt!$A$38,AND('Modernisierung 3.2.4'!$M1750&lt;&gt;"",'Modernisierung 3.2.4'!$M1750&lt;='Modernisierung 3.2.4'!$U1750),'Modernisierung 3.2.4'!$N1750=Basisblatt!$A1778)=TRUE,"ja","nein"),"")</f>
        <v/>
      </c>
      <c r="Q1750" s="157"/>
      <c r="R1750" s="102" t="str">
        <f t="shared" si="27"/>
        <v>x2</v>
      </c>
      <c r="S1750" s="53"/>
      <c r="T1750" s="40"/>
      <c r="U1750" s="139" t="str">
        <f>IF(AND($R1750="x1",$K1750=Basisblatt!$A$85),VLOOKUP('EMob_Segmente 3.2.5_3.2.6'!$F1750,Basisblatt!$A$2:$B$5,2,FALSE),"")</f>
        <v/>
      </c>
    </row>
    <row r="1751" spans="1:21" ht="15.75" thickBot="1" x14ac:dyDescent="0.3">
      <c r="A1751" s="121" t="str">
        <f>IF($R1751="x2","",IF($R1751="x1",IF(OR($K1751=Basisblatt!$A$84,$P1751="ja"),"ja","nein"),"N/A"))</f>
        <v/>
      </c>
      <c r="B1751" s="40"/>
      <c r="C1751" s="84"/>
      <c r="D1751" s="85"/>
      <c r="E1751" s="85"/>
      <c r="F1751" s="85"/>
      <c r="G1751" s="85"/>
      <c r="H1751" s="85"/>
      <c r="I1751" s="92"/>
      <c r="J1751" s="40"/>
      <c r="K1751" s="49" t="s">
        <v>86</v>
      </c>
      <c r="L1751" s="81"/>
      <c r="M1751" s="81"/>
      <c r="N1751" s="83"/>
      <c r="O1751" s="40"/>
      <c r="P1751" s="106" t="str">
        <f>IF(AND($R1751="x1",$K1751=Basisblatt!$A$85),IF(OR($L1751=Basisblatt!$A$38,AND('Modernisierung 3.2.4'!$M1751&lt;&gt;"",'Modernisierung 3.2.4'!$M1751&lt;='Modernisierung 3.2.4'!$U1751),'Modernisierung 3.2.4'!$N1751=Basisblatt!$A1779)=TRUE,"ja","nein"),"")</f>
        <v/>
      </c>
      <c r="Q1751" s="157"/>
      <c r="R1751" s="102" t="str">
        <f t="shared" si="27"/>
        <v>x2</v>
      </c>
      <c r="S1751" s="53"/>
      <c r="T1751" s="40"/>
      <c r="U1751" s="139" t="str">
        <f>IF(AND($R1751="x1",$K1751=Basisblatt!$A$85),VLOOKUP('EMob_Segmente 3.2.5_3.2.6'!$F1751,Basisblatt!$A$2:$B$5,2,FALSE),"")</f>
        <v/>
      </c>
    </row>
    <row r="1752" spans="1:21" ht="15.75" thickBot="1" x14ac:dyDescent="0.3">
      <c r="A1752" s="121" t="str">
        <f>IF($R1752="x2","",IF($R1752="x1",IF(OR($K1752=Basisblatt!$A$84,$P1752="ja"),"ja","nein"),"N/A"))</f>
        <v/>
      </c>
      <c r="B1752" s="40"/>
      <c r="C1752" s="84"/>
      <c r="D1752" s="85"/>
      <c r="E1752" s="85"/>
      <c r="F1752" s="85"/>
      <c r="G1752" s="85"/>
      <c r="H1752" s="85"/>
      <c r="I1752" s="92"/>
      <c r="J1752" s="40"/>
      <c r="K1752" s="49" t="s">
        <v>86</v>
      </c>
      <c r="L1752" s="81"/>
      <c r="M1752" s="81"/>
      <c r="N1752" s="83"/>
      <c r="O1752" s="40"/>
      <c r="P1752" s="106" t="str">
        <f>IF(AND($R1752="x1",$K1752=Basisblatt!$A$85),IF(OR($L1752=Basisblatt!$A$38,AND('Modernisierung 3.2.4'!$M1752&lt;&gt;"",'Modernisierung 3.2.4'!$M1752&lt;='Modernisierung 3.2.4'!$U1752),'Modernisierung 3.2.4'!$N1752=Basisblatt!$A1780)=TRUE,"ja","nein"),"")</f>
        <v/>
      </c>
      <c r="Q1752" s="157"/>
      <c r="R1752" s="102" t="str">
        <f t="shared" si="27"/>
        <v>x2</v>
      </c>
      <c r="S1752" s="53"/>
      <c r="T1752" s="40"/>
      <c r="U1752" s="139" t="str">
        <f>IF(AND($R1752="x1",$K1752=Basisblatt!$A$85),VLOOKUP('EMob_Segmente 3.2.5_3.2.6'!$F1752,Basisblatt!$A$2:$B$5,2,FALSE),"")</f>
        <v/>
      </c>
    </row>
    <row r="1753" spans="1:21" ht="15.75" thickBot="1" x14ac:dyDescent="0.3">
      <c r="A1753" s="121" t="str">
        <f>IF($R1753="x2","",IF($R1753="x1",IF(OR($K1753=Basisblatt!$A$84,$P1753="ja"),"ja","nein"),"N/A"))</f>
        <v/>
      </c>
      <c r="B1753" s="40"/>
      <c r="C1753" s="84"/>
      <c r="D1753" s="85"/>
      <c r="E1753" s="85"/>
      <c r="F1753" s="85"/>
      <c r="G1753" s="85"/>
      <c r="H1753" s="85"/>
      <c r="I1753" s="92"/>
      <c r="J1753" s="40"/>
      <c r="K1753" s="49" t="s">
        <v>86</v>
      </c>
      <c r="L1753" s="81"/>
      <c r="M1753" s="81"/>
      <c r="N1753" s="83"/>
      <c r="O1753" s="40"/>
      <c r="P1753" s="106" t="str">
        <f>IF(AND($R1753="x1",$K1753=Basisblatt!$A$85),IF(OR($L1753=Basisblatt!$A$38,AND('Modernisierung 3.2.4'!$M1753&lt;&gt;"",'Modernisierung 3.2.4'!$M1753&lt;='Modernisierung 3.2.4'!$U1753),'Modernisierung 3.2.4'!$N1753=Basisblatt!$A1781)=TRUE,"ja","nein"),"")</f>
        <v/>
      </c>
      <c r="Q1753" s="157"/>
      <c r="R1753" s="102" t="str">
        <f t="shared" si="27"/>
        <v>x2</v>
      </c>
      <c r="S1753" s="53"/>
      <c r="T1753" s="40"/>
      <c r="U1753" s="139" t="str">
        <f>IF(AND($R1753="x1",$K1753=Basisblatt!$A$85),VLOOKUP('EMob_Segmente 3.2.5_3.2.6'!$F1753,Basisblatt!$A$2:$B$5,2,FALSE),"")</f>
        <v/>
      </c>
    </row>
    <row r="1754" spans="1:21" ht="15.75" thickBot="1" x14ac:dyDescent="0.3">
      <c r="A1754" s="121" t="str">
        <f>IF($R1754="x2","",IF($R1754="x1",IF(OR($K1754=Basisblatt!$A$84,$P1754="ja"),"ja","nein"),"N/A"))</f>
        <v/>
      </c>
      <c r="B1754" s="40"/>
      <c r="C1754" s="84"/>
      <c r="D1754" s="85"/>
      <c r="E1754" s="85"/>
      <c r="F1754" s="85"/>
      <c r="G1754" s="85"/>
      <c r="H1754" s="85"/>
      <c r="I1754" s="92"/>
      <c r="J1754" s="40"/>
      <c r="K1754" s="49" t="s">
        <v>86</v>
      </c>
      <c r="L1754" s="81"/>
      <c r="M1754" s="81"/>
      <c r="N1754" s="83"/>
      <c r="O1754" s="40"/>
      <c r="P1754" s="106" t="str">
        <f>IF(AND($R1754="x1",$K1754=Basisblatt!$A$85),IF(OR($L1754=Basisblatt!$A$38,AND('Modernisierung 3.2.4'!$M1754&lt;&gt;"",'Modernisierung 3.2.4'!$M1754&lt;='Modernisierung 3.2.4'!$U1754),'Modernisierung 3.2.4'!$N1754=Basisblatt!$A1782)=TRUE,"ja","nein"),"")</f>
        <v/>
      </c>
      <c r="Q1754" s="157"/>
      <c r="R1754" s="102" t="str">
        <f t="shared" si="27"/>
        <v>x2</v>
      </c>
      <c r="S1754" s="53"/>
      <c r="T1754" s="40"/>
      <c r="U1754" s="139" t="str">
        <f>IF(AND($R1754="x1",$K1754=Basisblatt!$A$85),VLOOKUP('EMob_Segmente 3.2.5_3.2.6'!$F1754,Basisblatt!$A$2:$B$5,2,FALSE),"")</f>
        <v/>
      </c>
    </row>
    <row r="1755" spans="1:21" ht="15.75" thickBot="1" x14ac:dyDescent="0.3">
      <c r="A1755" s="121" t="str">
        <f>IF($R1755="x2","",IF($R1755="x1",IF(OR($K1755=Basisblatt!$A$84,$P1755="ja"),"ja","nein"),"N/A"))</f>
        <v/>
      </c>
      <c r="B1755" s="40"/>
      <c r="C1755" s="84"/>
      <c r="D1755" s="85"/>
      <c r="E1755" s="85"/>
      <c r="F1755" s="85"/>
      <c r="G1755" s="85"/>
      <c r="H1755" s="85"/>
      <c r="I1755" s="92"/>
      <c r="J1755" s="40"/>
      <c r="K1755" s="49" t="s">
        <v>86</v>
      </c>
      <c r="L1755" s="81"/>
      <c r="M1755" s="81"/>
      <c r="N1755" s="83"/>
      <c r="O1755" s="40"/>
      <c r="P1755" s="106" t="str">
        <f>IF(AND($R1755="x1",$K1755=Basisblatt!$A$85),IF(OR($L1755=Basisblatt!$A$38,AND('Modernisierung 3.2.4'!$M1755&lt;&gt;"",'Modernisierung 3.2.4'!$M1755&lt;='Modernisierung 3.2.4'!$U1755),'Modernisierung 3.2.4'!$N1755=Basisblatt!$A1783)=TRUE,"ja","nein"),"")</f>
        <v/>
      </c>
      <c r="Q1755" s="157"/>
      <c r="R1755" s="102" t="str">
        <f t="shared" si="27"/>
        <v>x2</v>
      </c>
      <c r="S1755" s="53"/>
      <c r="T1755" s="40"/>
      <c r="U1755" s="139" t="str">
        <f>IF(AND($R1755="x1",$K1755=Basisblatt!$A$85),VLOOKUP('EMob_Segmente 3.2.5_3.2.6'!$F1755,Basisblatt!$A$2:$B$5,2,FALSE),"")</f>
        <v/>
      </c>
    </row>
    <row r="1756" spans="1:21" ht="15.75" thickBot="1" x14ac:dyDescent="0.3">
      <c r="A1756" s="121" t="str">
        <f>IF($R1756="x2","",IF($R1756="x1",IF(OR($K1756=Basisblatt!$A$84,$P1756="ja"),"ja","nein"),"N/A"))</f>
        <v/>
      </c>
      <c r="B1756" s="40"/>
      <c r="C1756" s="84"/>
      <c r="D1756" s="85"/>
      <c r="E1756" s="85"/>
      <c r="F1756" s="85"/>
      <c r="G1756" s="85"/>
      <c r="H1756" s="85"/>
      <c r="I1756" s="92"/>
      <c r="J1756" s="40"/>
      <c r="K1756" s="49" t="s">
        <v>86</v>
      </c>
      <c r="L1756" s="81"/>
      <c r="M1756" s="81"/>
      <c r="N1756" s="83"/>
      <c r="O1756" s="40"/>
      <c r="P1756" s="106" t="str">
        <f>IF(AND($R1756="x1",$K1756=Basisblatt!$A$85),IF(OR($L1756=Basisblatt!$A$38,AND('Modernisierung 3.2.4'!$M1756&lt;&gt;"",'Modernisierung 3.2.4'!$M1756&lt;='Modernisierung 3.2.4'!$U1756),'Modernisierung 3.2.4'!$N1756=Basisblatt!$A1784)=TRUE,"ja","nein"),"")</f>
        <v/>
      </c>
      <c r="Q1756" s="157"/>
      <c r="R1756" s="102" t="str">
        <f t="shared" si="27"/>
        <v>x2</v>
      </c>
      <c r="S1756" s="53"/>
      <c r="T1756" s="40"/>
      <c r="U1756" s="139" t="str">
        <f>IF(AND($R1756="x1",$K1756=Basisblatt!$A$85),VLOOKUP('EMob_Segmente 3.2.5_3.2.6'!$F1756,Basisblatt!$A$2:$B$5,2,FALSE),"")</f>
        <v/>
      </c>
    </row>
    <row r="1757" spans="1:21" ht="15.75" thickBot="1" x14ac:dyDescent="0.3">
      <c r="A1757" s="121" t="str">
        <f>IF($R1757="x2","",IF($R1757="x1",IF(OR($K1757=Basisblatt!$A$84,$P1757="ja"),"ja","nein"),"N/A"))</f>
        <v/>
      </c>
      <c r="B1757" s="40"/>
      <c r="C1757" s="84"/>
      <c r="D1757" s="85"/>
      <c r="E1757" s="85"/>
      <c r="F1757" s="85"/>
      <c r="G1757" s="85"/>
      <c r="H1757" s="85"/>
      <c r="I1757" s="92"/>
      <c r="J1757" s="40"/>
      <c r="K1757" s="49" t="s">
        <v>86</v>
      </c>
      <c r="L1757" s="81"/>
      <c r="M1757" s="81"/>
      <c r="N1757" s="83"/>
      <c r="O1757" s="40"/>
      <c r="P1757" s="106" t="str">
        <f>IF(AND($R1757="x1",$K1757=Basisblatt!$A$85),IF(OR($L1757=Basisblatt!$A$38,AND('Modernisierung 3.2.4'!$M1757&lt;&gt;"",'Modernisierung 3.2.4'!$M1757&lt;='Modernisierung 3.2.4'!$U1757),'Modernisierung 3.2.4'!$N1757=Basisblatt!$A1785)=TRUE,"ja","nein"),"")</f>
        <v/>
      </c>
      <c r="Q1757" s="157"/>
      <c r="R1757" s="102" t="str">
        <f t="shared" si="27"/>
        <v>x2</v>
      </c>
      <c r="S1757" s="53"/>
      <c r="T1757" s="40"/>
      <c r="U1757" s="139" t="str">
        <f>IF(AND($R1757="x1",$K1757=Basisblatt!$A$85),VLOOKUP('EMob_Segmente 3.2.5_3.2.6'!$F1757,Basisblatt!$A$2:$B$5,2,FALSE),"")</f>
        <v/>
      </c>
    </row>
    <row r="1758" spans="1:21" ht="15.75" thickBot="1" x14ac:dyDescent="0.3">
      <c r="A1758" s="121" t="str">
        <f>IF($R1758="x2","",IF($R1758="x1",IF(OR($K1758=Basisblatt!$A$84,$P1758="ja"),"ja","nein"),"N/A"))</f>
        <v/>
      </c>
      <c r="B1758" s="40"/>
      <c r="C1758" s="84"/>
      <c r="D1758" s="85"/>
      <c r="E1758" s="85"/>
      <c r="F1758" s="85"/>
      <c r="G1758" s="85"/>
      <c r="H1758" s="85"/>
      <c r="I1758" s="92"/>
      <c r="J1758" s="40"/>
      <c r="K1758" s="49" t="s">
        <v>86</v>
      </c>
      <c r="L1758" s="81"/>
      <c r="M1758" s="81"/>
      <c r="N1758" s="83"/>
      <c r="O1758" s="40"/>
      <c r="P1758" s="106" t="str">
        <f>IF(AND($R1758="x1",$K1758=Basisblatt!$A$85),IF(OR($L1758=Basisblatt!$A$38,AND('Modernisierung 3.2.4'!$M1758&lt;&gt;"",'Modernisierung 3.2.4'!$M1758&lt;='Modernisierung 3.2.4'!$U1758),'Modernisierung 3.2.4'!$N1758=Basisblatt!$A1786)=TRUE,"ja","nein"),"")</f>
        <v/>
      </c>
      <c r="Q1758" s="157"/>
      <c r="R1758" s="102" t="str">
        <f t="shared" si="27"/>
        <v>x2</v>
      </c>
      <c r="S1758" s="53"/>
      <c r="T1758" s="40"/>
      <c r="U1758" s="139" t="str">
        <f>IF(AND($R1758="x1",$K1758=Basisblatt!$A$85),VLOOKUP('EMob_Segmente 3.2.5_3.2.6'!$F1758,Basisblatt!$A$2:$B$5,2,FALSE),"")</f>
        <v/>
      </c>
    </row>
    <row r="1759" spans="1:21" ht="15.75" thickBot="1" x14ac:dyDescent="0.3">
      <c r="A1759" s="121" t="str">
        <f>IF($R1759="x2","",IF($R1759="x1",IF(OR($K1759=Basisblatt!$A$84,$P1759="ja"),"ja","nein"),"N/A"))</f>
        <v/>
      </c>
      <c r="B1759" s="40"/>
      <c r="C1759" s="84"/>
      <c r="D1759" s="85"/>
      <c r="E1759" s="85"/>
      <c r="F1759" s="85"/>
      <c r="G1759" s="85"/>
      <c r="H1759" s="85"/>
      <c r="I1759" s="92"/>
      <c r="J1759" s="40"/>
      <c r="K1759" s="49" t="s">
        <v>86</v>
      </c>
      <c r="L1759" s="81"/>
      <c r="M1759" s="81"/>
      <c r="N1759" s="83"/>
      <c r="O1759" s="40"/>
      <c r="P1759" s="106" t="str">
        <f>IF(AND($R1759="x1",$K1759=Basisblatt!$A$85),IF(OR($L1759=Basisblatt!$A$38,AND('Modernisierung 3.2.4'!$M1759&lt;&gt;"",'Modernisierung 3.2.4'!$M1759&lt;='Modernisierung 3.2.4'!$U1759),'Modernisierung 3.2.4'!$N1759=Basisblatt!$A1787)=TRUE,"ja","nein"),"")</f>
        <v/>
      </c>
      <c r="Q1759" s="157"/>
      <c r="R1759" s="102" t="str">
        <f t="shared" si="27"/>
        <v>x2</v>
      </c>
      <c r="S1759" s="53"/>
      <c r="T1759" s="40"/>
      <c r="U1759" s="139" t="str">
        <f>IF(AND($R1759="x1",$K1759=Basisblatt!$A$85),VLOOKUP('EMob_Segmente 3.2.5_3.2.6'!$F1759,Basisblatt!$A$2:$B$5,2,FALSE),"")</f>
        <v/>
      </c>
    </row>
    <row r="1760" spans="1:21" ht="15.75" thickBot="1" x14ac:dyDescent="0.3">
      <c r="A1760" s="121" t="str">
        <f>IF($R1760="x2","",IF($R1760="x1",IF(OR($K1760=Basisblatt!$A$84,$P1760="ja"),"ja","nein"),"N/A"))</f>
        <v/>
      </c>
      <c r="B1760" s="40"/>
      <c r="C1760" s="84"/>
      <c r="D1760" s="85"/>
      <c r="E1760" s="85"/>
      <c r="F1760" s="85"/>
      <c r="G1760" s="85"/>
      <c r="H1760" s="85"/>
      <c r="I1760" s="92"/>
      <c r="J1760" s="40"/>
      <c r="K1760" s="49" t="s">
        <v>86</v>
      </c>
      <c r="L1760" s="81"/>
      <c r="M1760" s="81"/>
      <c r="N1760" s="83"/>
      <c r="O1760" s="40"/>
      <c r="P1760" s="106" t="str">
        <f>IF(AND($R1760="x1",$K1760=Basisblatt!$A$85),IF(OR($L1760=Basisblatt!$A$38,AND('Modernisierung 3.2.4'!$M1760&lt;&gt;"",'Modernisierung 3.2.4'!$M1760&lt;='Modernisierung 3.2.4'!$U1760),'Modernisierung 3.2.4'!$N1760=Basisblatt!$A1788)=TRUE,"ja","nein"),"")</f>
        <v/>
      </c>
      <c r="Q1760" s="157"/>
      <c r="R1760" s="102" t="str">
        <f t="shared" si="27"/>
        <v>x2</v>
      </c>
      <c r="S1760" s="53"/>
      <c r="T1760" s="40"/>
      <c r="U1760" s="139" t="str">
        <f>IF(AND($R1760="x1",$K1760=Basisblatt!$A$85),VLOOKUP('EMob_Segmente 3.2.5_3.2.6'!$F1760,Basisblatt!$A$2:$B$5,2,FALSE),"")</f>
        <v/>
      </c>
    </row>
    <row r="1761" spans="1:21" ht="15.75" thickBot="1" x14ac:dyDescent="0.3">
      <c r="A1761" s="121" t="str">
        <f>IF($R1761="x2","",IF($R1761="x1",IF(OR($K1761=Basisblatt!$A$84,$P1761="ja"),"ja","nein"),"N/A"))</f>
        <v/>
      </c>
      <c r="B1761" s="40"/>
      <c r="C1761" s="84"/>
      <c r="D1761" s="85"/>
      <c r="E1761" s="85"/>
      <c r="F1761" s="85"/>
      <c r="G1761" s="85"/>
      <c r="H1761" s="85"/>
      <c r="I1761" s="92"/>
      <c r="J1761" s="40"/>
      <c r="K1761" s="49" t="s">
        <v>86</v>
      </c>
      <c r="L1761" s="81"/>
      <c r="M1761" s="81"/>
      <c r="N1761" s="83"/>
      <c r="O1761" s="40"/>
      <c r="P1761" s="106" t="str">
        <f>IF(AND($R1761="x1",$K1761=Basisblatt!$A$85),IF(OR($L1761=Basisblatt!$A$38,AND('Modernisierung 3.2.4'!$M1761&lt;&gt;"",'Modernisierung 3.2.4'!$M1761&lt;='Modernisierung 3.2.4'!$U1761),'Modernisierung 3.2.4'!$N1761=Basisblatt!$A1789)=TRUE,"ja","nein"),"")</f>
        <v/>
      </c>
      <c r="Q1761" s="157"/>
      <c r="R1761" s="102" t="str">
        <f t="shared" si="27"/>
        <v>x2</v>
      </c>
      <c r="S1761" s="53"/>
      <c r="T1761" s="40"/>
      <c r="U1761" s="139" t="str">
        <f>IF(AND($R1761="x1",$K1761=Basisblatt!$A$85),VLOOKUP('EMob_Segmente 3.2.5_3.2.6'!$F1761,Basisblatt!$A$2:$B$5,2,FALSE),"")</f>
        <v/>
      </c>
    </row>
    <row r="1762" spans="1:21" ht="15.75" thickBot="1" x14ac:dyDescent="0.3">
      <c r="A1762" s="121" t="str">
        <f>IF($R1762="x2","",IF($R1762="x1",IF(OR($K1762=Basisblatt!$A$84,$P1762="ja"),"ja","nein"),"N/A"))</f>
        <v/>
      </c>
      <c r="B1762" s="40"/>
      <c r="C1762" s="84"/>
      <c r="D1762" s="85"/>
      <c r="E1762" s="85"/>
      <c r="F1762" s="85"/>
      <c r="G1762" s="85"/>
      <c r="H1762" s="85"/>
      <c r="I1762" s="92"/>
      <c r="J1762" s="40"/>
      <c r="K1762" s="49" t="s">
        <v>86</v>
      </c>
      <c r="L1762" s="81"/>
      <c r="M1762" s="81"/>
      <c r="N1762" s="83"/>
      <c r="O1762" s="40"/>
      <c r="P1762" s="106" t="str">
        <f>IF(AND($R1762="x1",$K1762=Basisblatt!$A$85),IF(OR($L1762=Basisblatt!$A$38,AND('Modernisierung 3.2.4'!$M1762&lt;&gt;"",'Modernisierung 3.2.4'!$M1762&lt;='Modernisierung 3.2.4'!$U1762),'Modernisierung 3.2.4'!$N1762=Basisblatt!$A1790)=TRUE,"ja","nein"),"")</f>
        <v/>
      </c>
      <c r="Q1762" s="157"/>
      <c r="R1762" s="102" t="str">
        <f t="shared" si="27"/>
        <v>x2</v>
      </c>
      <c r="S1762" s="53"/>
      <c r="T1762" s="40"/>
      <c r="U1762" s="139" t="str">
        <f>IF(AND($R1762="x1",$K1762=Basisblatt!$A$85),VLOOKUP('EMob_Segmente 3.2.5_3.2.6'!$F1762,Basisblatt!$A$2:$B$5,2,FALSE),"")</f>
        <v/>
      </c>
    </row>
    <row r="1763" spans="1:21" ht="15.75" thickBot="1" x14ac:dyDescent="0.3">
      <c r="A1763" s="121" t="str">
        <f>IF($R1763="x2","",IF($R1763="x1",IF(OR($K1763=Basisblatt!$A$84,$P1763="ja"),"ja","nein"),"N/A"))</f>
        <v/>
      </c>
      <c r="B1763" s="40"/>
      <c r="C1763" s="84"/>
      <c r="D1763" s="85"/>
      <c r="E1763" s="85"/>
      <c r="F1763" s="85"/>
      <c r="G1763" s="85"/>
      <c r="H1763" s="85"/>
      <c r="I1763" s="92"/>
      <c r="J1763" s="40"/>
      <c r="K1763" s="49" t="s">
        <v>86</v>
      </c>
      <c r="L1763" s="81"/>
      <c r="M1763" s="81"/>
      <c r="N1763" s="83"/>
      <c r="O1763" s="40"/>
      <c r="P1763" s="106" t="str">
        <f>IF(AND($R1763="x1",$K1763=Basisblatt!$A$85),IF(OR($L1763=Basisblatt!$A$38,AND('Modernisierung 3.2.4'!$M1763&lt;&gt;"",'Modernisierung 3.2.4'!$M1763&lt;='Modernisierung 3.2.4'!$U1763),'Modernisierung 3.2.4'!$N1763=Basisblatt!$A1791)=TRUE,"ja","nein"),"")</f>
        <v/>
      </c>
      <c r="Q1763" s="157"/>
      <c r="R1763" s="102" t="str">
        <f t="shared" si="27"/>
        <v>x2</v>
      </c>
      <c r="S1763" s="53"/>
      <c r="T1763" s="40"/>
      <c r="U1763" s="139" t="str">
        <f>IF(AND($R1763="x1",$K1763=Basisblatt!$A$85),VLOOKUP('EMob_Segmente 3.2.5_3.2.6'!$F1763,Basisblatt!$A$2:$B$5,2,FALSE),"")</f>
        <v/>
      </c>
    </row>
    <row r="1764" spans="1:21" ht="15.75" thickBot="1" x14ac:dyDescent="0.3">
      <c r="A1764" s="121" t="str">
        <f>IF($R1764="x2","",IF($R1764="x1",IF(OR($K1764=Basisblatt!$A$84,$P1764="ja"),"ja","nein"),"N/A"))</f>
        <v/>
      </c>
      <c r="B1764" s="40"/>
      <c r="C1764" s="84"/>
      <c r="D1764" s="85"/>
      <c r="E1764" s="85"/>
      <c r="F1764" s="85"/>
      <c r="G1764" s="85"/>
      <c r="H1764" s="85"/>
      <c r="I1764" s="92"/>
      <c r="J1764" s="40"/>
      <c r="K1764" s="49" t="s">
        <v>86</v>
      </c>
      <c r="L1764" s="81"/>
      <c r="M1764" s="81"/>
      <c r="N1764" s="83"/>
      <c r="O1764" s="40"/>
      <c r="P1764" s="106" t="str">
        <f>IF(AND($R1764="x1",$K1764=Basisblatt!$A$85),IF(OR($L1764=Basisblatt!$A$38,AND('Modernisierung 3.2.4'!$M1764&lt;&gt;"",'Modernisierung 3.2.4'!$M1764&lt;='Modernisierung 3.2.4'!$U1764),'Modernisierung 3.2.4'!$N1764=Basisblatt!$A1792)=TRUE,"ja","nein"),"")</f>
        <v/>
      </c>
      <c r="Q1764" s="157"/>
      <c r="R1764" s="102" t="str">
        <f t="shared" si="27"/>
        <v>x2</v>
      </c>
      <c r="S1764" s="53"/>
      <c r="T1764" s="40"/>
      <c r="U1764" s="139" t="str">
        <f>IF(AND($R1764="x1",$K1764=Basisblatt!$A$85),VLOOKUP('EMob_Segmente 3.2.5_3.2.6'!$F1764,Basisblatt!$A$2:$B$5,2,FALSE),"")</f>
        <v/>
      </c>
    </row>
    <row r="1765" spans="1:21" ht="15.75" thickBot="1" x14ac:dyDescent="0.3">
      <c r="A1765" s="121" t="str">
        <f>IF($R1765="x2","",IF($R1765="x1",IF(OR($K1765=Basisblatt!$A$84,$P1765="ja"),"ja","nein"),"N/A"))</f>
        <v/>
      </c>
      <c r="B1765" s="40"/>
      <c r="C1765" s="84"/>
      <c r="D1765" s="85"/>
      <c r="E1765" s="85"/>
      <c r="F1765" s="85"/>
      <c r="G1765" s="85"/>
      <c r="H1765" s="85"/>
      <c r="I1765" s="92"/>
      <c r="J1765" s="40"/>
      <c r="K1765" s="49" t="s">
        <v>86</v>
      </c>
      <c r="L1765" s="81"/>
      <c r="M1765" s="81"/>
      <c r="N1765" s="83"/>
      <c r="O1765" s="40"/>
      <c r="P1765" s="106" t="str">
        <f>IF(AND($R1765="x1",$K1765=Basisblatt!$A$85),IF(OR($L1765=Basisblatt!$A$38,AND('Modernisierung 3.2.4'!$M1765&lt;&gt;"",'Modernisierung 3.2.4'!$M1765&lt;='Modernisierung 3.2.4'!$U1765),'Modernisierung 3.2.4'!$N1765=Basisblatt!$A1793)=TRUE,"ja","nein"),"")</f>
        <v/>
      </c>
      <c r="Q1765" s="157"/>
      <c r="R1765" s="102" t="str">
        <f t="shared" si="27"/>
        <v>x2</v>
      </c>
      <c r="S1765" s="53"/>
      <c r="T1765" s="40"/>
      <c r="U1765" s="139" t="str">
        <f>IF(AND($R1765="x1",$K1765=Basisblatt!$A$85),VLOOKUP('EMob_Segmente 3.2.5_3.2.6'!$F1765,Basisblatt!$A$2:$B$5,2,FALSE),"")</f>
        <v/>
      </c>
    </row>
    <row r="1766" spans="1:21" ht="15.75" thickBot="1" x14ac:dyDescent="0.3">
      <c r="A1766" s="121" t="str">
        <f>IF($R1766="x2","",IF($R1766="x1",IF(OR($K1766=Basisblatt!$A$84,$P1766="ja"),"ja","nein"),"N/A"))</f>
        <v/>
      </c>
      <c r="B1766" s="40"/>
      <c r="C1766" s="84"/>
      <c r="D1766" s="85"/>
      <c r="E1766" s="85"/>
      <c r="F1766" s="85"/>
      <c r="G1766" s="85"/>
      <c r="H1766" s="85"/>
      <c r="I1766" s="92"/>
      <c r="J1766" s="40"/>
      <c r="K1766" s="49" t="s">
        <v>86</v>
      </c>
      <c r="L1766" s="81"/>
      <c r="M1766" s="81"/>
      <c r="N1766" s="83"/>
      <c r="O1766" s="40"/>
      <c r="P1766" s="106" t="str">
        <f>IF(AND($R1766="x1",$K1766=Basisblatt!$A$85),IF(OR($L1766=Basisblatt!$A$38,AND('Modernisierung 3.2.4'!$M1766&lt;&gt;"",'Modernisierung 3.2.4'!$M1766&lt;='Modernisierung 3.2.4'!$U1766),'Modernisierung 3.2.4'!$N1766=Basisblatt!$A1794)=TRUE,"ja","nein"),"")</f>
        <v/>
      </c>
      <c r="Q1766" s="157"/>
      <c r="R1766" s="102" t="str">
        <f t="shared" si="27"/>
        <v>x2</v>
      </c>
      <c r="S1766" s="53"/>
      <c r="T1766" s="40"/>
      <c r="U1766" s="139" t="str">
        <f>IF(AND($R1766="x1",$K1766=Basisblatt!$A$85),VLOOKUP('EMob_Segmente 3.2.5_3.2.6'!$F1766,Basisblatt!$A$2:$B$5,2,FALSE),"")</f>
        <v/>
      </c>
    </row>
    <row r="1767" spans="1:21" ht="15.75" thickBot="1" x14ac:dyDescent="0.3">
      <c r="A1767" s="121" t="str">
        <f>IF($R1767="x2","",IF($R1767="x1",IF(OR($K1767=Basisblatt!$A$84,$P1767="ja"),"ja","nein"),"N/A"))</f>
        <v/>
      </c>
      <c r="B1767" s="40"/>
      <c r="C1767" s="84"/>
      <c r="D1767" s="85"/>
      <c r="E1767" s="85"/>
      <c r="F1767" s="85"/>
      <c r="G1767" s="85"/>
      <c r="H1767" s="85"/>
      <c r="I1767" s="92"/>
      <c r="J1767" s="40"/>
      <c r="K1767" s="49" t="s">
        <v>86</v>
      </c>
      <c r="L1767" s="81"/>
      <c r="M1767" s="81"/>
      <c r="N1767" s="83"/>
      <c r="O1767" s="40"/>
      <c r="P1767" s="106" t="str">
        <f>IF(AND($R1767="x1",$K1767=Basisblatt!$A$85),IF(OR($L1767=Basisblatt!$A$38,AND('Modernisierung 3.2.4'!$M1767&lt;&gt;"",'Modernisierung 3.2.4'!$M1767&lt;='Modernisierung 3.2.4'!$U1767),'Modernisierung 3.2.4'!$N1767=Basisblatt!$A1795)=TRUE,"ja","nein"),"")</f>
        <v/>
      </c>
      <c r="Q1767" s="157"/>
      <c r="R1767" s="102" t="str">
        <f t="shared" si="27"/>
        <v>x2</v>
      </c>
      <c r="S1767" s="53"/>
      <c r="T1767" s="40"/>
      <c r="U1767" s="139" t="str">
        <f>IF(AND($R1767="x1",$K1767=Basisblatt!$A$85),VLOOKUP('EMob_Segmente 3.2.5_3.2.6'!$F1767,Basisblatt!$A$2:$B$5,2,FALSE),"")</f>
        <v/>
      </c>
    </row>
    <row r="1768" spans="1:21" ht="15.75" thickBot="1" x14ac:dyDescent="0.3">
      <c r="A1768" s="121" t="str">
        <f>IF($R1768="x2","",IF($R1768="x1",IF(OR($K1768=Basisblatt!$A$84,$P1768="ja"),"ja","nein"),"N/A"))</f>
        <v/>
      </c>
      <c r="B1768" s="40"/>
      <c r="C1768" s="84"/>
      <c r="D1768" s="85"/>
      <c r="E1768" s="85"/>
      <c r="F1768" s="85"/>
      <c r="G1768" s="85"/>
      <c r="H1768" s="85"/>
      <c r="I1768" s="92"/>
      <c r="J1768" s="40"/>
      <c r="K1768" s="49" t="s">
        <v>86</v>
      </c>
      <c r="L1768" s="81"/>
      <c r="M1768" s="81"/>
      <c r="N1768" s="83"/>
      <c r="O1768" s="40"/>
      <c r="P1768" s="106" t="str">
        <f>IF(AND($R1768="x1",$K1768=Basisblatt!$A$85),IF(OR($L1768=Basisblatt!$A$38,AND('Modernisierung 3.2.4'!$M1768&lt;&gt;"",'Modernisierung 3.2.4'!$M1768&lt;='Modernisierung 3.2.4'!$U1768),'Modernisierung 3.2.4'!$N1768=Basisblatt!$A1796)=TRUE,"ja","nein"),"")</f>
        <v/>
      </c>
      <c r="Q1768" s="157"/>
      <c r="R1768" s="102" t="str">
        <f t="shared" si="27"/>
        <v>x2</v>
      </c>
      <c r="S1768" s="53"/>
      <c r="T1768" s="40"/>
      <c r="U1768" s="139" t="str">
        <f>IF(AND($R1768="x1",$K1768=Basisblatt!$A$85),VLOOKUP('EMob_Segmente 3.2.5_3.2.6'!$F1768,Basisblatt!$A$2:$B$5,2,FALSE),"")</f>
        <v/>
      </c>
    </row>
    <row r="1769" spans="1:21" ht="15.75" thickBot="1" x14ac:dyDescent="0.3">
      <c r="A1769" s="121" t="str">
        <f>IF($R1769="x2","",IF($R1769="x1",IF(OR($K1769=Basisblatt!$A$84,$P1769="ja"),"ja","nein"),"N/A"))</f>
        <v/>
      </c>
      <c r="B1769" s="40"/>
      <c r="C1769" s="84"/>
      <c r="D1769" s="85"/>
      <c r="E1769" s="85"/>
      <c r="F1769" s="85"/>
      <c r="G1769" s="85"/>
      <c r="H1769" s="85"/>
      <c r="I1769" s="92"/>
      <c r="J1769" s="40"/>
      <c r="K1769" s="49" t="s">
        <v>86</v>
      </c>
      <c r="L1769" s="81"/>
      <c r="M1769" s="81"/>
      <c r="N1769" s="83"/>
      <c r="O1769" s="40"/>
      <c r="P1769" s="106" t="str">
        <f>IF(AND($R1769="x1",$K1769=Basisblatt!$A$85),IF(OR($L1769=Basisblatt!$A$38,AND('Modernisierung 3.2.4'!$M1769&lt;&gt;"",'Modernisierung 3.2.4'!$M1769&lt;='Modernisierung 3.2.4'!$U1769),'Modernisierung 3.2.4'!$N1769=Basisblatt!$A1797)=TRUE,"ja","nein"),"")</f>
        <v/>
      </c>
      <c r="Q1769" s="157"/>
      <c r="R1769" s="102" t="str">
        <f t="shared" si="27"/>
        <v>x2</v>
      </c>
      <c r="S1769" s="53"/>
      <c r="T1769" s="40"/>
      <c r="U1769" s="139" t="str">
        <f>IF(AND($R1769="x1",$K1769=Basisblatt!$A$85),VLOOKUP('EMob_Segmente 3.2.5_3.2.6'!$F1769,Basisblatt!$A$2:$B$5,2,FALSE),"")</f>
        <v/>
      </c>
    </row>
    <row r="1770" spans="1:21" ht="15.75" thickBot="1" x14ac:dyDescent="0.3">
      <c r="A1770" s="121" t="str">
        <f>IF($R1770="x2","",IF($R1770="x1",IF(OR($K1770=Basisblatt!$A$84,$P1770="ja"),"ja","nein"),"N/A"))</f>
        <v/>
      </c>
      <c r="B1770" s="40"/>
      <c r="C1770" s="84"/>
      <c r="D1770" s="85"/>
      <c r="E1770" s="85"/>
      <c r="F1770" s="85"/>
      <c r="G1770" s="85"/>
      <c r="H1770" s="85"/>
      <c r="I1770" s="92"/>
      <c r="J1770" s="40"/>
      <c r="K1770" s="49" t="s">
        <v>86</v>
      </c>
      <c r="L1770" s="81"/>
      <c r="M1770" s="81"/>
      <c r="N1770" s="83"/>
      <c r="O1770" s="40"/>
      <c r="P1770" s="106" t="str">
        <f>IF(AND($R1770="x1",$K1770=Basisblatt!$A$85),IF(OR($L1770=Basisblatt!$A$38,AND('Modernisierung 3.2.4'!$M1770&lt;&gt;"",'Modernisierung 3.2.4'!$M1770&lt;='Modernisierung 3.2.4'!$U1770),'Modernisierung 3.2.4'!$N1770=Basisblatt!$A1798)=TRUE,"ja","nein"),"")</f>
        <v/>
      </c>
      <c r="Q1770" s="157"/>
      <c r="R1770" s="102" t="str">
        <f t="shared" si="27"/>
        <v>x2</v>
      </c>
      <c r="S1770" s="53"/>
      <c r="T1770" s="40"/>
      <c r="U1770" s="139" t="str">
        <f>IF(AND($R1770="x1",$K1770=Basisblatt!$A$85),VLOOKUP('EMob_Segmente 3.2.5_3.2.6'!$F1770,Basisblatt!$A$2:$B$5,2,FALSE),"")</f>
        <v/>
      </c>
    </row>
    <row r="1771" spans="1:21" ht="15.75" thickBot="1" x14ac:dyDescent="0.3">
      <c r="A1771" s="121" t="str">
        <f>IF($R1771="x2","",IF($R1771="x1",IF(OR($K1771=Basisblatt!$A$84,$P1771="ja"),"ja","nein"),"N/A"))</f>
        <v/>
      </c>
      <c r="B1771" s="40"/>
      <c r="C1771" s="84"/>
      <c r="D1771" s="85"/>
      <c r="E1771" s="85"/>
      <c r="F1771" s="85"/>
      <c r="G1771" s="85"/>
      <c r="H1771" s="85"/>
      <c r="I1771" s="92"/>
      <c r="J1771" s="40"/>
      <c r="K1771" s="49" t="s">
        <v>86</v>
      </c>
      <c r="L1771" s="81"/>
      <c r="M1771" s="81"/>
      <c r="N1771" s="83"/>
      <c r="O1771" s="40"/>
      <c r="P1771" s="106" t="str">
        <f>IF(AND($R1771="x1",$K1771=Basisblatt!$A$85),IF(OR($L1771=Basisblatt!$A$38,AND('Modernisierung 3.2.4'!$M1771&lt;&gt;"",'Modernisierung 3.2.4'!$M1771&lt;='Modernisierung 3.2.4'!$U1771),'Modernisierung 3.2.4'!$N1771=Basisblatt!$A1799)=TRUE,"ja","nein"),"")</f>
        <v/>
      </c>
      <c r="Q1771" s="157"/>
      <c r="R1771" s="102" t="str">
        <f t="shared" si="27"/>
        <v>x2</v>
      </c>
      <c r="S1771" s="53"/>
      <c r="T1771" s="40"/>
      <c r="U1771" s="139" t="str">
        <f>IF(AND($R1771="x1",$K1771=Basisblatt!$A$85),VLOOKUP('EMob_Segmente 3.2.5_3.2.6'!$F1771,Basisblatt!$A$2:$B$5,2,FALSE),"")</f>
        <v/>
      </c>
    </row>
    <row r="1772" spans="1:21" ht="15.75" thickBot="1" x14ac:dyDescent="0.3">
      <c r="A1772" s="121" t="str">
        <f>IF($R1772="x2","",IF($R1772="x1",IF(OR($K1772=Basisblatt!$A$84,$P1772="ja"),"ja","nein"),"N/A"))</f>
        <v/>
      </c>
      <c r="B1772" s="40"/>
      <c r="C1772" s="84"/>
      <c r="D1772" s="85"/>
      <c r="E1772" s="85"/>
      <c r="F1772" s="85"/>
      <c r="G1772" s="85"/>
      <c r="H1772" s="85"/>
      <c r="I1772" s="92"/>
      <c r="J1772" s="40"/>
      <c r="K1772" s="49" t="s">
        <v>86</v>
      </c>
      <c r="L1772" s="81"/>
      <c r="M1772" s="81"/>
      <c r="N1772" s="83"/>
      <c r="O1772" s="40"/>
      <c r="P1772" s="106" t="str">
        <f>IF(AND($R1772="x1",$K1772=Basisblatt!$A$85),IF(OR($L1772=Basisblatt!$A$38,AND('Modernisierung 3.2.4'!$M1772&lt;&gt;"",'Modernisierung 3.2.4'!$M1772&lt;='Modernisierung 3.2.4'!$U1772),'Modernisierung 3.2.4'!$N1772=Basisblatt!$A1800)=TRUE,"ja","nein"),"")</f>
        <v/>
      </c>
      <c r="Q1772" s="157"/>
      <c r="R1772" s="102" t="str">
        <f t="shared" si="27"/>
        <v>x2</v>
      </c>
      <c r="S1772" s="53"/>
      <c r="T1772" s="40"/>
      <c r="U1772" s="139" t="str">
        <f>IF(AND($R1772="x1",$K1772=Basisblatt!$A$85),VLOOKUP('EMob_Segmente 3.2.5_3.2.6'!$F1772,Basisblatt!$A$2:$B$5,2,FALSE),"")</f>
        <v/>
      </c>
    </row>
    <row r="1773" spans="1:21" ht="15.75" thickBot="1" x14ac:dyDescent="0.3">
      <c r="A1773" s="121" t="str">
        <f>IF($R1773="x2","",IF($R1773="x1",IF(OR($K1773=Basisblatt!$A$84,$P1773="ja"),"ja","nein"),"N/A"))</f>
        <v/>
      </c>
      <c r="B1773" s="40"/>
      <c r="C1773" s="84"/>
      <c r="D1773" s="85"/>
      <c r="E1773" s="85"/>
      <c r="F1773" s="85"/>
      <c r="G1773" s="85"/>
      <c r="H1773" s="85"/>
      <c r="I1773" s="92"/>
      <c r="J1773" s="40"/>
      <c r="K1773" s="49" t="s">
        <v>86</v>
      </c>
      <c r="L1773" s="81"/>
      <c r="M1773" s="81"/>
      <c r="N1773" s="83"/>
      <c r="O1773" s="40"/>
      <c r="P1773" s="106" t="str">
        <f>IF(AND($R1773="x1",$K1773=Basisblatt!$A$85),IF(OR($L1773=Basisblatt!$A$38,AND('Modernisierung 3.2.4'!$M1773&lt;&gt;"",'Modernisierung 3.2.4'!$M1773&lt;='Modernisierung 3.2.4'!$U1773),'Modernisierung 3.2.4'!$N1773=Basisblatt!$A1801)=TRUE,"ja","nein"),"")</f>
        <v/>
      </c>
      <c r="Q1773" s="157"/>
      <c r="R1773" s="102" t="str">
        <f t="shared" si="27"/>
        <v>x2</v>
      </c>
      <c r="S1773" s="53"/>
      <c r="T1773" s="40"/>
      <c r="U1773" s="139" t="str">
        <f>IF(AND($R1773="x1",$K1773=Basisblatt!$A$85),VLOOKUP('EMob_Segmente 3.2.5_3.2.6'!$F1773,Basisblatt!$A$2:$B$5,2,FALSE),"")</f>
        <v/>
      </c>
    </row>
    <row r="1774" spans="1:21" ht="15.75" thickBot="1" x14ac:dyDescent="0.3">
      <c r="A1774" s="121" t="str">
        <f>IF($R1774="x2","",IF($R1774="x1",IF(OR($K1774=Basisblatt!$A$84,$P1774="ja"),"ja","nein"),"N/A"))</f>
        <v/>
      </c>
      <c r="B1774" s="40"/>
      <c r="C1774" s="84"/>
      <c r="D1774" s="85"/>
      <c r="E1774" s="85"/>
      <c r="F1774" s="85"/>
      <c r="G1774" s="85"/>
      <c r="H1774" s="85"/>
      <c r="I1774" s="92"/>
      <c r="J1774" s="40"/>
      <c r="K1774" s="49" t="s">
        <v>86</v>
      </c>
      <c r="L1774" s="81"/>
      <c r="M1774" s="81"/>
      <c r="N1774" s="83"/>
      <c r="O1774" s="40"/>
      <c r="P1774" s="106" t="str">
        <f>IF(AND($R1774="x1",$K1774=Basisblatt!$A$85),IF(OR($L1774=Basisblatt!$A$38,AND('Modernisierung 3.2.4'!$M1774&lt;&gt;"",'Modernisierung 3.2.4'!$M1774&lt;='Modernisierung 3.2.4'!$U1774),'Modernisierung 3.2.4'!$N1774=Basisblatt!$A1802)=TRUE,"ja","nein"),"")</f>
        <v/>
      </c>
      <c r="Q1774" s="157"/>
      <c r="R1774" s="102" t="str">
        <f t="shared" si="27"/>
        <v>x2</v>
      </c>
      <c r="S1774" s="53"/>
      <c r="T1774" s="40"/>
      <c r="U1774" s="139" t="str">
        <f>IF(AND($R1774="x1",$K1774=Basisblatt!$A$85),VLOOKUP('EMob_Segmente 3.2.5_3.2.6'!$F1774,Basisblatt!$A$2:$B$5,2,FALSE),"")</f>
        <v/>
      </c>
    </row>
    <row r="1775" spans="1:21" ht="15.75" thickBot="1" x14ac:dyDescent="0.3">
      <c r="A1775" s="121" t="str">
        <f>IF($R1775="x2","",IF($R1775="x1",IF(OR($K1775=Basisblatt!$A$84,$P1775="ja"),"ja","nein"),"N/A"))</f>
        <v/>
      </c>
      <c r="B1775" s="40"/>
      <c r="C1775" s="84"/>
      <c r="D1775" s="85"/>
      <c r="E1775" s="85"/>
      <c r="F1775" s="85"/>
      <c r="G1775" s="85"/>
      <c r="H1775" s="85"/>
      <c r="I1775" s="92"/>
      <c r="J1775" s="40"/>
      <c r="K1775" s="49" t="s">
        <v>86</v>
      </c>
      <c r="L1775" s="81"/>
      <c r="M1775" s="81"/>
      <c r="N1775" s="83"/>
      <c r="O1775" s="40"/>
      <c r="P1775" s="106" t="str">
        <f>IF(AND($R1775="x1",$K1775=Basisblatt!$A$85),IF(OR($L1775=Basisblatt!$A$38,AND('Modernisierung 3.2.4'!$M1775&lt;&gt;"",'Modernisierung 3.2.4'!$M1775&lt;='Modernisierung 3.2.4'!$U1775),'Modernisierung 3.2.4'!$N1775=Basisblatt!$A1803)=TRUE,"ja","nein"),"")</f>
        <v/>
      </c>
      <c r="Q1775" s="157"/>
      <c r="R1775" s="102" t="str">
        <f t="shared" si="27"/>
        <v>x2</v>
      </c>
      <c r="S1775" s="53"/>
      <c r="T1775" s="40"/>
      <c r="U1775" s="139" t="str">
        <f>IF(AND($R1775="x1",$K1775=Basisblatt!$A$85),VLOOKUP('EMob_Segmente 3.2.5_3.2.6'!$F1775,Basisblatt!$A$2:$B$5,2,FALSE),"")</f>
        <v/>
      </c>
    </row>
    <row r="1776" spans="1:21" ht="15.75" thickBot="1" x14ac:dyDescent="0.3">
      <c r="A1776" s="121" t="str">
        <f>IF($R1776="x2","",IF($R1776="x1",IF(OR($K1776=Basisblatt!$A$84,$P1776="ja"),"ja","nein"),"N/A"))</f>
        <v/>
      </c>
      <c r="B1776" s="40"/>
      <c r="C1776" s="84"/>
      <c r="D1776" s="85"/>
      <c r="E1776" s="85"/>
      <c r="F1776" s="85"/>
      <c r="G1776" s="85"/>
      <c r="H1776" s="85"/>
      <c r="I1776" s="92"/>
      <c r="J1776" s="40"/>
      <c r="K1776" s="49" t="s">
        <v>86</v>
      </c>
      <c r="L1776" s="81"/>
      <c r="M1776" s="81"/>
      <c r="N1776" s="83"/>
      <c r="O1776" s="40"/>
      <c r="P1776" s="106" t="str">
        <f>IF(AND($R1776="x1",$K1776=Basisblatt!$A$85),IF(OR($L1776=Basisblatt!$A$38,AND('Modernisierung 3.2.4'!$M1776&lt;&gt;"",'Modernisierung 3.2.4'!$M1776&lt;='Modernisierung 3.2.4'!$U1776),'Modernisierung 3.2.4'!$N1776=Basisblatt!$A1804)=TRUE,"ja","nein"),"")</f>
        <v/>
      </c>
      <c r="Q1776" s="157"/>
      <c r="R1776" s="102" t="str">
        <f t="shared" si="27"/>
        <v>x2</v>
      </c>
      <c r="S1776" s="53"/>
      <c r="T1776" s="40"/>
      <c r="U1776" s="139" t="str">
        <f>IF(AND($R1776="x1",$K1776=Basisblatt!$A$85),VLOOKUP('EMob_Segmente 3.2.5_3.2.6'!$F1776,Basisblatt!$A$2:$B$5,2,FALSE),"")</f>
        <v/>
      </c>
    </row>
    <row r="1777" spans="1:21" ht="15.75" thickBot="1" x14ac:dyDescent="0.3">
      <c r="A1777" s="121" t="str">
        <f>IF($R1777="x2","",IF($R1777="x1",IF(OR($K1777=Basisblatt!$A$84,$P1777="ja"),"ja","nein"),"N/A"))</f>
        <v/>
      </c>
      <c r="B1777" s="40"/>
      <c r="C1777" s="84"/>
      <c r="D1777" s="85"/>
      <c r="E1777" s="85"/>
      <c r="F1777" s="85"/>
      <c r="G1777" s="85"/>
      <c r="H1777" s="85"/>
      <c r="I1777" s="92"/>
      <c r="J1777" s="40"/>
      <c r="K1777" s="49" t="s">
        <v>86</v>
      </c>
      <c r="L1777" s="81"/>
      <c r="M1777" s="81"/>
      <c r="N1777" s="83"/>
      <c r="O1777" s="40"/>
      <c r="P1777" s="106" t="str">
        <f>IF(AND($R1777="x1",$K1777=Basisblatt!$A$85),IF(OR($L1777=Basisblatt!$A$38,AND('Modernisierung 3.2.4'!$M1777&lt;&gt;"",'Modernisierung 3.2.4'!$M1777&lt;='Modernisierung 3.2.4'!$U1777),'Modernisierung 3.2.4'!$N1777=Basisblatt!$A1805)=TRUE,"ja","nein"),"")</f>
        <v/>
      </c>
      <c r="Q1777" s="157"/>
      <c r="R1777" s="102" t="str">
        <f t="shared" si="27"/>
        <v>x2</v>
      </c>
      <c r="S1777" s="53"/>
      <c r="T1777" s="40"/>
      <c r="U1777" s="139" t="str">
        <f>IF(AND($R1777="x1",$K1777=Basisblatt!$A$85),VLOOKUP('EMob_Segmente 3.2.5_3.2.6'!$F1777,Basisblatt!$A$2:$B$5,2,FALSE),"")</f>
        <v/>
      </c>
    </row>
    <row r="1778" spans="1:21" ht="15.75" thickBot="1" x14ac:dyDescent="0.3">
      <c r="A1778" s="121" t="str">
        <f>IF($R1778="x2","",IF($R1778="x1",IF(OR($K1778=Basisblatt!$A$84,$P1778="ja"),"ja","nein"),"N/A"))</f>
        <v/>
      </c>
      <c r="B1778" s="40"/>
      <c r="C1778" s="84"/>
      <c r="D1778" s="85"/>
      <c r="E1778" s="85"/>
      <c r="F1778" s="85"/>
      <c r="G1778" s="85"/>
      <c r="H1778" s="85"/>
      <c r="I1778" s="92"/>
      <c r="J1778" s="40"/>
      <c r="K1778" s="49" t="s">
        <v>86</v>
      </c>
      <c r="L1778" s="81"/>
      <c r="M1778" s="81"/>
      <c r="N1778" s="83"/>
      <c r="O1778" s="40"/>
      <c r="P1778" s="106" t="str">
        <f>IF(AND($R1778="x1",$K1778=Basisblatt!$A$85),IF(OR($L1778=Basisblatt!$A$38,AND('Modernisierung 3.2.4'!$M1778&lt;&gt;"",'Modernisierung 3.2.4'!$M1778&lt;='Modernisierung 3.2.4'!$U1778),'Modernisierung 3.2.4'!$N1778=Basisblatt!$A1806)=TRUE,"ja","nein"),"")</f>
        <v/>
      </c>
      <c r="Q1778" s="157"/>
      <c r="R1778" s="102" t="str">
        <f t="shared" si="27"/>
        <v>x2</v>
      </c>
      <c r="S1778" s="53"/>
      <c r="T1778" s="40"/>
      <c r="U1778" s="139" t="str">
        <f>IF(AND($R1778="x1",$K1778=Basisblatt!$A$85),VLOOKUP('EMob_Segmente 3.2.5_3.2.6'!$F1778,Basisblatt!$A$2:$B$5,2,FALSE),"")</f>
        <v/>
      </c>
    </row>
    <row r="1779" spans="1:21" ht="15.75" thickBot="1" x14ac:dyDescent="0.3">
      <c r="A1779" s="121" t="str">
        <f>IF($R1779="x2","",IF($R1779="x1",IF(OR($K1779=Basisblatt!$A$84,$P1779="ja"),"ja","nein"),"N/A"))</f>
        <v/>
      </c>
      <c r="B1779" s="40"/>
      <c r="C1779" s="84"/>
      <c r="D1779" s="85"/>
      <c r="E1779" s="85"/>
      <c r="F1779" s="85"/>
      <c r="G1779" s="85"/>
      <c r="H1779" s="85"/>
      <c r="I1779" s="92"/>
      <c r="J1779" s="40"/>
      <c r="K1779" s="49" t="s">
        <v>86</v>
      </c>
      <c r="L1779" s="81"/>
      <c r="M1779" s="81"/>
      <c r="N1779" s="83"/>
      <c r="O1779" s="40"/>
      <c r="P1779" s="106" t="str">
        <f>IF(AND($R1779="x1",$K1779=Basisblatt!$A$85),IF(OR($L1779=Basisblatt!$A$38,AND('Modernisierung 3.2.4'!$M1779&lt;&gt;"",'Modernisierung 3.2.4'!$M1779&lt;='Modernisierung 3.2.4'!$U1779),'Modernisierung 3.2.4'!$N1779=Basisblatt!$A1807)=TRUE,"ja","nein"),"")</f>
        <v/>
      </c>
      <c r="Q1779" s="157"/>
      <c r="R1779" s="102" t="str">
        <f t="shared" si="27"/>
        <v>x2</v>
      </c>
      <c r="S1779" s="53"/>
      <c r="T1779" s="40"/>
      <c r="U1779" s="139" t="str">
        <f>IF(AND($R1779="x1",$K1779=Basisblatt!$A$85),VLOOKUP('EMob_Segmente 3.2.5_3.2.6'!$F1779,Basisblatt!$A$2:$B$5,2,FALSE),"")</f>
        <v/>
      </c>
    </row>
    <row r="1780" spans="1:21" ht="15.75" thickBot="1" x14ac:dyDescent="0.3">
      <c r="A1780" s="121" t="str">
        <f>IF($R1780="x2","",IF($R1780="x1",IF(OR($K1780=Basisblatt!$A$84,$P1780="ja"),"ja","nein"),"N/A"))</f>
        <v/>
      </c>
      <c r="B1780" s="40"/>
      <c r="C1780" s="84"/>
      <c r="D1780" s="85"/>
      <c r="E1780" s="85"/>
      <c r="F1780" s="85"/>
      <c r="G1780" s="85"/>
      <c r="H1780" s="85"/>
      <c r="I1780" s="92"/>
      <c r="J1780" s="40"/>
      <c r="K1780" s="49" t="s">
        <v>86</v>
      </c>
      <c r="L1780" s="81"/>
      <c r="M1780" s="81"/>
      <c r="N1780" s="83"/>
      <c r="O1780" s="40"/>
      <c r="P1780" s="106" t="str">
        <f>IF(AND($R1780="x1",$K1780=Basisblatt!$A$85),IF(OR($L1780=Basisblatt!$A$38,AND('Modernisierung 3.2.4'!$M1780&lt;&gt;"",'Modernisierung 3.2.4'!$M1780&lt;='Modernisierung 3.2.4'!$U1780),'Modernisierung 3.2.4'!$N1780=Basisblatt!$A1808)=TRUE,"ja","nein"),"")</f>
        <v/>
      </c>
      <c r="Q1780" s="157"/>
      <c r="R1780" s="102" t="str">
        <f t="shared" si="27"/>
        <v>x2</v>
      </c>
      <c r="S1780" s="53"/>
      <c r="T1780" s="40"/>
      <c r="U1780" s="139" t="str">
        <f>IF(AND($R1780="x1",$K1780=Basisblatt!$A$85),VLOOKUP('EMob_Segmente 3.2.5_3.2.6'!$F1780,Basisblatt!$A$2:$B$5,2,FALSE),"")</f>
        <v/>
      </c>
    </row>
    <row r="1781" spans="1:21" ht="15.75" thickBot="1" x14ac:dyDescent="0.3">
      <c r="A1781" s="121" t="str">
        <f>IF($R1781="x2","",IF($R1781="x1",IF(OR($K1781=Basisblatt!$A$84,$P1781="ja"),"ja","nein"),"N/A"))</f>
        <v/>
      </c>
      <c r="B1781" s="40"/>
      <c r="C1781" s="84"/>
      <c r="D1781" s="85"/>
      <c r="E1781" s="85"/>
      <c r="F1781" s="85"/>
      <c r="G1781" s="85"/>
      <c r="H1781" s="85"/>
      <c r="I1781" s="92"/>
      <c r="J1781" s="40"/>
      <c r="K1781" s="49" t="s">
        <v>86</v>
      </c>
      <c r="L1781" s="81"/>
      <c r="M1781" s="81"/>
      <c r="N1781" s="83"/>
      <c r="O1781" s="40"/>
      <c r="P1781" s="106" t="str">
        <f>IF(AND($R1781="x1",$K1781=Basisblatt!$A$85),IF(OR($L1781=Basisblatt!$A$38,AND('Modernisierung 3.2.4'!$M1781&lt;&gt;"",'Modernisierung 3.2.4'!$M1781&lt;='Modernisierung 3.2.4'!$U1781),'Modernisierung 3.2.4'!$N1781=Basisblatt!$A1809)=TRUE,"ja","nein"),"")</f>
        <v/>
      </c>
      <c r="Q1781" s="157"/>
      <c r="R1781" s="102" t="str">
        <f t="shared" si="27"/>
        <v>x2</v>
      </c>
      <c r="S1781" s="53"/>
      <c r="T1781" s="40"/>
      <c r="U1781" s="139" t="str">
        <f>IF(AND($R1781="x1",$K1781=Basisblatt!$A$85),VLOOKUP('EMob_Segmente 3.2.5_3.2.6'!$F1781,Basisblatt!$A$2:$B$5,2,FALSE),"")</f>
        <v/>
      </c>
    </row>
    <row r="1782" spans="1:21" ht="15.75" thickBot="1" x14ac:dyDescent="0.3">
      <c r="A1782" s="121" t="str">
        <f>IF($R1782="x2","",IF($R1782="x1",IF(OR($K1782=Basisblatt!$A$84,$P1782="ja"),"ja","nein"),"N/A"))</f>
        <v/>
      </c>
      <c r="B1782" s="40"/>
      <c r="C1782" s="84"/>
      <c r="D1782" s="85"/>
      <c r="E1782" s="85"/>
      <c r="F1782" s="85"/>
      <c r="G1782" s="85"/>
      <c r="H1782" s="85"/>
      <c r="I1782" s="92"/>
      <c r="J1782" s="40"/>
      <c r="K1782" s="49" t="s">
        <v>86</v>
      </c>
      <c r="L1782" s="81"/>
      <c r="M1782" s="81"/>
      <c r="N1782" s="83"/>
      <c r="O1782" s="40"/>
      <c r="P1782" s="106" t="str">
        <f>IF(AND($R1782="x1",$K1782=Basisblatt!$A$85),IF(OR($L1782=Basisblatt!$A$38,AND('Modernisierung 3.2.4'!$M1782&lt;&gt;"",'Modernisierung 3.2.4'!$M1782&lt;='Modernisierung 3.2.4'!$U1782),'Modernisierung 3.2.4'!$N1782=Basisblatt!$A1810)=TRUE,"ja","nein"),"")</f>
        <v/>
      </c>
      <c r="Q1782" s="157"/>
      <c r="R1782" s="102" t="str">
        <f t="shared" si="27"/>
        <v>x2</v>
      </c>
      <c r="S1782" s="53"/>
      <c r="T1782" s="40"/>
      <c r="U1782" s="139" t="str">
        <f>IF(AND($R1782="x1",$K1782=Basisblatt!$A$85),VLOOKUP('EMob_Segmente 3.2.5_3.2.6'!$F1782,Basisblatt!$A$2:$B$5,2,FALSE),"")</f>
        <v/>
      </c>
    </row>
    <row r="1783" spans="1:21" ht="15.75" thickBot="1" x14ac:dyDescent="0.3">
      <c r="A1783" s="121" t="str">
        <f>IF($R1783="x2","",IF($R1783="x1",IF(OR($K1783=Basisblatt!$A$84,$P1783="ja"),"ja","nein"),"N/A"))</f>
        <v/>
      </c>
      <c r="B1783" s="40"/>
      <c r="C1783" s="84"/>
      <c r="D1783" s="85"/>
      <c r="E1783" s="85"/>
      <c r="F1783" s="85"/>
      <c r="G1783" s="85"/>
      <c r="H1783" s="85"/>
      <c r="I1783" s="92"/>
      <c r="J1783" s="40"/>
      <c r="K1783" s="49" t="s">
        <v>86</v>
      </c>
      <c r="L1783" s="81"/>
      <c r="M1783" s="81"/>
      <c r="N1783" s="83"/>
      <c r="O1783" s="40"/>
      <c r="P1783" s="106" t="str">
        <f>IF(AND($R1783="x1",$K1783=Basisblatt!$A$85),IF(OR($L1783=Basisblatt!$A$38,AND('Modernisierung 3.2.4'!$M1783&lt;&gt;"",'Modernisierung 3.2.4'!$M1783&lt;='Modernisierung 3.2.4'!$U1783),'Modernisierung 3.2.4'!$N1783=Basisblatt!$A1811)=TRUE,"ja","nein"),"")</f>
        <v/>
      </c>
      <c r="Q1783" s="157"/>
      <c r="R1783" s="102" t="str">
        <f t="shared" si="27"/>
        <v>x2</v>
      </c>
      <c r="S1783" s="53"/>
      <c r="T1783" s="40"/>
      <c r="U1783" s="139" t="str">
        <f>IF(AND($R1783="x1",$K1783=Basisblatt!$A$85),VLOOKUP('EMob_Segmente 3.2.5_3.2.6'!$F1783,Basisblatt!$A$2:$B$5,2,FALSE),"")</f>
        <v/>
      </c>
    </row>
    <row r="1784" spans="1:21" ht="15.75" thickBot="1" x14ac:dyDescent="0.3">
      <c r="A1784" s="121" t="str">
        <f>IF($R1784="x2","",IF($R1784="x1",IF(OR($K1784=Basisblatt!$A$84,$P1784="ja"),"ja","nein"),"N/A"))</f>
        <v/>
      </c>
      <c r="B1784" s="40"/>
      <c r="C1784" s="84"/>
      <c r="D1784" s="85"/>
      <c r="E1784" s="85"/>
      <c r="F1784" s="85"/>
      <c r="G1784" s="85"/>
      <c r="H1784" s="85"/>
      <c r="I1784" s="92"/>
      <c r="J1784" s="40"/>
      <c r="K1784" s="49" t="s">
        <v>86</v>
      </c>
      <c r="L1784" s="81"/>
      <c r="M1784" s="81"/>
      <c r="N1784" s="83"/>
      <c r="O1784" s="40"/>
      <c r="P1784" s="106" t="str">
        <f>IF(AND($R1784="x1",$K1784=Basisblatt!$A$85),IF(OR($L1784=Basisblatt!$A$38,AND('Modernisierung 3.2.4'!$M1784&lt;&gt;"",'Modernisierung 3.2.4'!$M1784&lt;='Modernisierung 3.2.4'!$U1784),'Modernisierung 3.2.4'!$N1784=Basisblatt!$A1812)=TRUE,"ja","nein"),"")</f>
        <v/>
      </c>
      <c r="Q1784" s="157"/>
      <c r="R1784" s="102" t="str">
        <f t="shared" si="27"/>
        <v>x2</v>
      </c>
      <c r="S1784" s="53"/>
      <c r="T1784" s="40"/>
      <c r="U1784" s="139" t="str">
        <f>IF(AND($R1784="x1",$K1784=Basisblatt!$A$85),VLOOKUP('EMob_Segmente 3.2.5_3.2.6'!$F1784,Basisblatt!$A$2:$B$5,2,FALSE),"")</f>
        <v/>
      </c>
    </row>
    <row r="1785" spans="1:21" ht="15.75" thickBot="1" x14ac:dyDescent="0.3">
      <c r="A1785" s="121" t="str">
        <f>IF($R1785="x2","",IF($R1785="x1",IF(OR($K1785=Basisblatt!$A$84,$P1785="ja"),"ja","nein"),"N/A"))</f>
        <v/>
      </c>
      <c r="B1785" s="40"/>
      <c r="C1785" s="84"/>
      <c r="D1785" s="85"/>
      <c r="E1785" s="85"/>
      <c r="F1785" s="85"/>
      <c r="G1785" s="85"/>
      <c r="H1785" s="85"/>
      <c r="I1785" s="92"/>
      <c r="J1785" s="40"/>
      <c r="K1785" s="49" t="s">
        <v>86</v>
      </c>
      <c r="L1785" s="81"/>
      <c r="M1785" s="81"/>
      <c r="N1785" s="83"/>
      <c r="O1785" s="40"/>
      <c r="P1785" s="106" t="str">
        <f>IF(AND($R1785="x1",$K1785=Basisblatt!$A$85),IF(OR($L1785=Basisblatt!$A$38,AND('Modernisierung 3.2.4'!$M1785&lt;&gt;"",'Modernisierung 3.2.4'!$M1785&lt;='Modernisierung 3.2.4'!$U1785),'Modernisierung 3.2.4'!$N1785=Basisblatt!$A1813)=TRUE,"ja","nein"),"")</f>
        <v/>
      </c>
      <c r="Q1785" s="157"/>
      <c r="R1785" s="102" t="str">
        <f t="shared" si="27"/>
        <v>x2</v>
      </c>
      <c r="S1785" s="53"/>
      <c r="T1785" s="40"/>
      <c r="U1785" s="139" t="str">
        <f>IF(AND($R1785="x1",$K1785=Basisblatt!$A$85),VLOOKUP('EMob_Segmente 3.2.5_3.2.6'!$F1785,Basisblatt!$A$2:$B$5,2,FALSE),"")</f>
        <v/>
      </c>
    </row>
    <row r="1786" spans="1:21" ht="15.75" thickBot="1" x14ac:dyDescent="0.3">
      <c r="A1786" s="121" t="str">
        <f>IF($R1786="x2","",IF($R1786="x1",IF(OR($K1786=Basisblatt!$A$84,$P1786="ja"),"ja","nein"),"N/A"))</f>
        <v/>
      </c>
      <c r="B1786" s="40"/>
      <c r="C1786" s="84"/>
      <c r="D1786" s="85"/>
      <c r="E1786" s="85"/>
      <c r="F1786" s="85"/>
      <c r="G1786" s="85"/>
      <c r="H1786" s="85"/>
      <c r="I1786" s="92"/>
      <c r="J1786" s="40"/>
      <c r="K1786" s="49" t="s">
        <v>86</v>
      </c>
      <c r="L1786" s="81"/>
      <c r="M1786" s="81"/>
      <c r="N1786" s="83"/>
      <c r="O1786" s="40"/>
      <c r="P1786" s="106" t="str">
        <f>IF(AND($R1786="x1",$K1786=Basisblatt!$A$85),IF(OR($L1786=Basisblatt!$A$38,AND('Modernisierung 3.2.4'!$M1786&lt;&gt;"",'Modernisierung 3.2.4'!$M1786&lt;='Modernisierung 3.2.4'!$U1786),'Modernisierung 3.2.4'!$N1786=Basisblatt!$A1814)=TRUE,"ja","nein"),"")</f>
        <v/>
      </c>
      <c r="Q1786" s="157"/>
      <c r="R1786" s="102" t="str">
        <f t="shared" si="27"/>
        <v>x2</v>
      </c>
      <c r="S1786" s="53"/>
      <c r="T1786" s="40"/>
      <c r="U1786" s="139" t="str">
        <f>IF(AND($R1786="x1",$K1786=Basisblatt!$A$85),VLOOKUP('EMob_Segmente 3.2.5_3.2.6'!$F1786,Basisblatt!$A$2:$B$5,2,FALSE),"")</f>
        <v/>
      </c>
    </row>
    <row r="1787" spans="1:21" ht="15.75" thickBot="1" x14ac:dyDescent="0.3">
      <c r="A1787" s="121" t="str">
        <f>IF($R1787="x2","",IF($R1787="x1",IF(OR($K1787=Basisblatt!$A$84,$P1787="ja"),"ja","nein"),"N/A"))</f>
        <v/>
      </c>
      <c r="B1787" s="40"/>
      <c r="C1787" s="84"/>
      <c r="D1787" s="85"/>
      <c r="E1787" s="85"/>
      <c r="F1787" s="85"/>
      <c r="G1787" s="85"/>
      <c r="H1787" s="85"/>
      <c r="I1787" s="92"/>
      <c r="J1787" s="40"/>
      <c r="K1787" s="49" t="s">
        <v>86</v>
      </c>
      <c r="L1787" s="81"/>
      <c r="M1787" s="81"/>
      <c r="N1787" s="83"/>
      <c r="O1787" s="40"/>
      <c r="P1787" s="106" t="str">
        <f>IF(AND($R1787="x1",$K1787=Basisblatt!$A$85),IF(OR($L1787=Basisblatt!$A$38,AND('Modernisierung 3.2.4'!$M1787&lt;&gt;"",'Modernisierung 3.2.4'!$M1787&lt;='Modernisierung 3.2.4'!$U1787),'Modernisierung 3.2.4'!$N1787=Basisblatt!$A1815)=TRUE,"ja","nein"),"")</f>
        <v/>
      </c>
      <c r="Q1787" s="157"/>
      <c r="R1787" s="102" t="str">
        <f t="shared" si="27"/>
        <v>x2</v>
      </c>
      <c r="S1787" s="53"/>
      <c r="T1787" s="40"/>
      <c r="U1787" s="139" t="str">
        <f>IF(AND($R1787="x1",$K1787=Basisblatt!$A$85),VLOOKUP('EMob_Segmente 3.2.5_3.2.6'!$F1787,Basisblatt!$A$2:$B$5,2,FALSE),"")</f>
        <v/>
      </c>
    </row>
    <row r="1788" spans="1:21" ht="15.75" thickBot="1" x14ac:dyDescent="0.3">
      <c r="A1788" s="121" t="str">
        <f>IF($R1788="x2","",IF($R1788="x1",IF(OR($K1788=Basisblatt!$A$84,$P1788="ja"),"ja","nein"),"N/A"))</f>
        <v/>
      </c>
      <c r="B1788" s="40"/>
      <c r="C1788" s="84"/>
      <c r="D1788" s="85"/>
      <c r="E1788" s="85"/>
      <c r="F1788" s="85"/>
      <c r="G1788" s="85"/>
      <c r="H1788" s="85"/>
      <c r="I1788" s="92"/>
      <c r="J1788" s="40"/>
      <c r="K1788" s="49" t="s">
        <v>86</v>
      </c>
      <c r="L1788" s="81"/>
      <c r="M1788" s="81"/>
      <c r="N1788" s="83"/>
      <c r="O1788" s="40"/>
      <c r="P1788" s="106" t="str">
        <f>IF(AND($R1788="x1",$K1788=Basisblatt!$A$85),IF(OR($L1788=Basisblatt!$A$38,AND('Modernisierung 3.2.4'!$M1788&lt;&gt;"",'Modernisierung 3.2.4'!$M1788&lt;='Modernisierung 3.2.4'!$U1788),'Modernisierung 3.2.4'!$N1788=Basisblatt!$A1816)=TRUE,"ja","nein"),"")</f>
        <v/>
      </c>
      <c r="Q1788" s="157"/>
      <c r="R1788" s="102" t="str">
        <f t="shared" si="27"/>
        <v>x2</v>
      </c>
      <c r="S1788" s="53"/>
      <c r="T1788" s="40"/>
      <c r="U1788" s="139" t="str">
        <f>IF(AND($R1788="x1",$K1788=Basisblatt!$A$85),VLOOKUP('EMob_Segmente 3.2.5_3.2.6'!$F1788,Basisblatt!$A$2:$B$5,2,FALSE),"")</f>
        <v/>
      </c>
    </row>
    <row r="1789" spans="1:21" ht="15.75" thickBot="1" x14ac:dyDescent="0.3">
      <c r="A1789" s="121" t="str">
        <f>IF($R1789="x2","",IF($R1789="x1",IF(OR($K1789=Basisblatt!$A$84,$P1789="ja"),"ja","nein"),"N/A"))</f>
        <v/>
      </c>
      <c r="B1789" s="40"/>
      <c r="C1789" s="84"/>
      <c r="D1789" s="85"/>
      <c r="E1789" s="85"/>
      <c r="F1789" s="85"/>
      <c r="G1789" s="85"/>
      <c r="H1789" s="85"/>
      <c r="I1789" s="92"/>
      <c r="J1789" s="40"/>
      <c r="K1789" s="49" t="s">
        <v>86</v>
      </c>
      <c r="L1789" s="81"/>
      <c r="M1789" s="81"/>
      <c r="N1789" s="83"/>
      <c r="O1789" s="40"/>
      <c r="P1789" s="106" t="str">
        <f>IF(AND($R1789="x1",$K1789=Basisblatt!$A$85),IF(OR($L1789=Basisblatt!$A$38,AND('Modernisierung 3.2.4'!$M1789&lt;&gt;"",'Modernisierung 3.2.4'!$M1789&lt;='Modernisierung 3.2.4'!$U1789),'Modernisierung 3.2.4'!$N1789=Basisblatt!$A1817)=TRUE,"ja","nein"),"")</f>
        <v/>
      </c>
      <c r="Q1789" s="157"/>
      <c r="R1789" s="102" t="str">
        <f t="shared" si="27"/>
        <v>x2</v>
      </c>
      <c r="S1789" s="53"/>
      <c r="T1789" s="40"/>
      <c r="U1789" s="139" t="str">
        <f>IF(AND($R1789="x1",$K1789=Basisblatt!$A$85),VLOOKUP('EMob_Segmente 3.2.5_3.2.6'!$F1789,Basisblatt!$A$2:$B$5,2,FALSE),"")</f>
        <v/>
      </c>
    </row>
    <row r="1790" spans="1:21" ht="15.75" thickBot="1" x14ac:dyDescent="0.3">
      <c r="A1790" s="121" t="str">
        <f>IF($R1790="x2","",IF($R1790="x1",IF(OR($K1790=Basisblatt!$A$84,$P1790="ja"),"ja","nein"),"N/A"))</f>
        <v/>
      </c>
      <c r="B1790" s="40"/>
      <c r="C1790" s="84"/>
      <c r="D1790" s="85"/>
      <c r="E1790" s="85"/>
      <c r="F1790" s="85"/>
      <c r="G1790" s="85"/>
      <c r="H1790" s="85"/>
      <c r="I1790" s="92"/>
      <c r="J1790" s="40"/>
      <c r="K1790" s="49" t="s">
        <v>86</v>
      </c>
      <c r="L1790" s="81"/>
      <c r="M1790" s="81"/>
      <c r="N1790" s="83"/>
      <c r="O1790" s="40"/>
      <c r="P1790" s="106" t="str">
        <f>IF(AND($R1790="x1",$K1790=Basisblatt!$A$85),IF(OR($L1790=Basisblatt!$A$38,AND('Modernisierung 3.2.4'!$M1790&lt;&gt;"",'Modernisierung 3.2.4'!$M1790&lt;='Modernisierung 3.2.4'!$U1790),'Modernisierung 3.2.4'!$N1790=Basisblatt!$A1818)=TRUE,"ja","nein"),"")</f>
        <v/>
      </c>
      <c r="Q1790" s="157"/>
      <c r="R1790" s="102" t="str">
        <f t="shared" si="27"/>
        <v>x2</v>
      </c>
      <c r="S1790" s="53"/>
      <c r="T1790" s="40"/>
      <c r="U1790" s="139" t="str">
        <f>IF(AND($R1790="x1",$K1790=Basisblatt!$A$85),VLOOKUP('EMob_Segmente 3.2.5_3.2.6'!$F1790,Basisblatt!$A$2:$B$5,2,FALSE),"")</f>
        <v/>
      </c>
    </row>
    <row r="1791" spans="1:21" ht="15.75" thickBot="1" x14ac:dyDescent="0.3">
      <c r="A1791" s="121" t="str">
        <f>IF($R1791="x2","",IF($R1791="x1",IF(OR($K1791=Basisblatt!$A$84,$P1791="ja"),"ja","nein"),"N/A"))</f>
        <v/>
      </c>
      <c r="B1791" s="40"/>
      <c r="C1791" s="84"/>
      <c r="D1791" s="85"/>
      <c r="E1791" s="85"/>
      <c r="F1791" s="85"/>
      <c r="G1791" s="85"/>
      <c r="H1791" s="85"/>
      <c r="I1791" s="92"/>
      <c r="J1791" s="40"/>
      <c r="K1791" s="49" t="s">
        <v>86</v>
      </c>
      <c r="L1791" s="81"/>
      <c r="M1791" s="81"/>
      <c r="N1791" s="83"/>
      <c r="O1791" s="40"/>
      <c r="P1791" s="106" t="str">
        <f>IF(AND($R1791="x1",$K1791=Basisblatt!$A$85),IF(OR($L1791=Basisblatt!$A$38,AND('Modernisierung 3.2.4'!$M1791&lt;&gt;"",'Modernisierung 3.2.4'!$M1791&lt;='Modernisierung 3.2.4'!$U1791),'Modernisierung 3.2.4'!$N1791=Basisblatt!$A1819)=TRUE,"ja","nein"),"")</f>
        <v/>
      </c>
      <c r="Q1791" s="157"/>
      <c r="R1791" s="102" t="str">
        <f t="shared" si="27"/>
        <v>x2</v>
      </c>
      <c r="S1791" s="53"/>
      <c r="T1791" s="40"/>
      <c r="U1791" s="139" t="str">
        <f>IF(AND($R1791="x1",$K1791=Basisblatt!$A$85),VLOOKUP('EMob_Segmente 3.2.5_3.2.6'!$F1791,Basisblatt!$A$2:$B$5,2,FALSE),"")</f>
        <v/>
      </c>
    </row>
    <row r="1792" spans="1:21" ht="15.75" thickBot="1" x14ac:dyDescent="0.3">
      <c r="A1792" s="121" t="str">
        <f>IF($R1792="x2","",IF($R1792="x1",IF(OR($K1792=Basisblatt!$A$84,$P1792="ja"),"ja","nein"),"N/A"))</f>
        <v/>
      </c>
      <c r="B1792" s="40"/>
      <c r="C1792" s="84"/>
      <c r="D1792" s="85"/>
      <c r="E1792" s="85"/>
      <c r="F1792" s="85"/>
      <c r="G1792" s="85"/>
      <c r="H1792" s="85"/>
      <c r="I1792" s="92"/>
      <c r="J1792" s="40"/>
      <c r="K1792" s="49" t="s">
        <v>86</v>
      </c>
      <c r="L1792" s="81"/>
      <c r="M1792" s="81"/>
      <c r="N1792" s="83"/>
      <c r="O1792" s="40"/>
      <c r="P1792" s="106" t="str">
        <f>IF(AND($R1792="x1",$K1792=Basisblatt!$A$85),IF(OR($L1792=Basisblatt!$A$38,AND('Modernisierung 3.2.4'!$M1792&lt;&gt;"",'Modernisierung 3.2.4'!$M1792&lt;='Modernisierung 3.2.4'!$U1792),'Modernisierung 3.2.4'!$N1792=Basisblatt!$A1820)=TRUE,"ja","nein"),"")</f>
        <v/>
      </c>
      <c r="Q1792" s="157"/>
      <c r="R1792" s="102" t="str">
        <f t="shared" si="27"/>
        <v>x2</v>
      </c>
      <c r="S1792" s="53"/>
      <c r="T1792" s="40"/>
      <c r="U1792" s="139" t="str">
        <f>IF(AND($R1792="x1",$K1792=Basisblatt!$A$85),VLOOKUP('EMob_Segmente 3.2.5_3.2.6'!$F1792,Basisblatt!$A$2:$B$5,2,FALSE),"")</f>
        <v/>
      </c>
    </row>
    <row r="1793" spans="1:21" ht="15.75" thickBot="1" x14ac:dyDescent="0.3">
      <c r="A1793" s="121" t="str">
        <f>IF($R1793="x2","",IF($R1793="x1",IF(OR($K1793=Basisblatt!$A$84,$P1793="ja"),"ja","nein"),"N/A"))</f>
        <v/>
      </c>
      <c r="B1793" s="40"/>
      <c r="C1793" s="84"/>
      <c r="D1793" s="85"/>
      <c r="E1793" s="85"/>
      <c r="F1793" s="85"/>
      <c r="G1793" s="85"/>
      <c r="H1793" s="85"/>
      <c r="I1793" s="92"/>
      <c r="J1793" s="40"/>
      <c r="K1793" s="49" t="s">
        <v>86</v>
      </c>
      <c r="L1793" s="81"/>
      <c r="M1793" s="81"/>
      <c r="N1793" s="83"/>
      <c r="O1793" s="40"/>
      <c r="P1793" s="106" t="str">
        <f>IF(AND($R1793="x1",$K1793=Basisblatt!$A$85),IF(OR($L1793=Basisblatt!$A$38,AND('Modernisierung 3.2.4'!$M1793&lt;&gt;"",'Modernisierung 3.2.4'!$M1793&lt;='Modernisierung 3.2.4'!$U1793),'Modernisierung 3.2.4'!$N1793=Basisblatt!$A1821)=TRUE,"ja","nein"),"")</f>
        <v/>
      </c>
      <c r="Q1793" s="157"/>
      <c r="R1793" s="102" t="str">
        <f t="shared" si="27"/>
        <v>x2</v>
      </c>
      <c r="S1793" s="53"/>
      <c r="T1793" s="40"/>
      <c r="U1793" s="139" t="str">
        <f>IF(AND($R1793="x1",$K1793=Basisblatt!$A$85),VLOOKUP('EMob_Segmente 3.2.5_3.2.6'!$F1793,Basisblatt!$A$2:$B$5,2,FALSE),"")</f>
        <v/>
      </c>
    </row>
    <row r="1794" spans="1:21" ht="15.75" thickBot="1" x14ac:dyDescent="0.3">
      <c r="A1794" s="121" t="str">
        <f>IF($R1794="x2","",IF($R1794="x1",IF(OR($K1794=Basisblatt!$A$84,$P1794="ja"),"ja","nein"),"N/A"))</f>
        <v/>
      </c>
      <c r="B1794" s="40"/>
      <c r="C1794" s="84"/>
      <c r="D1794" s="85"/>
      <c r="E1794" s="85"/>
      <c r="F1794" s="85"/>
      <c r="G1794" s="85"/>
      <c r="H1794" s="85"/>
      <c r="I1794" s="92"/>
      <c r="J1794" s="40"/>
      <c r="K1794" s="49" t="s">
        <v>86</v>
      </c>
      <c r="L1794" s="81"/>
      <c r="M1794" s="81"/>
      <c r="N1794" s="83"/>
      <c r="O1794" s="40"/>
      <c r="P1794" s="106" t="str">
        <f>IF(AND($R1794="x1",$K1794=Basisblatt!$A$85),IF(OR($L1794=Basisblatt!$A$38,AND('Modernisierung 3.2.4'!$M1794&lt;&gt;"",'Modernisierung 3.2.4'!$M1794&lt;='Modernisierung 3.2.4'!$U1794),'Modernisierung 3.2.4'!$N1794=Basisblatt!$A1822)=TRUE,"ja","nein"),"")</f>
        <v/>
      </c>
      <c r="Q1794" s="157"/>
      <c r="R1794" s="102" t="str">
        <f t="shared" si="27"/>
        <v>x2</v>
      </c>
      <c r="S1794" s="53"/>
      <c r="T1794" s="40"/>
      <c r="U1794" s="139" t="str">
        <f>IF(AND($R1794="x1",$K1794=Basisblatt!$A$85),VLOOKUP('EMob_Segmente 3.2.5_3.2.6'!$F1794,Basisblatt!$A$2:$B$5,2,FALSE),"")</f>
        <v/>
      </c>
    </row>
    <row r="1795" spans="1:21" ht="15.75" thickBot="1" x14ac:dyDescent="0.3">
      <c r="A1795" s="121" t="str">
        <f>IF($R1795="x2","",IF($R1795="x1",IF(OR($K1795=Basisblatt!$A$84,$P1795="ja"),"ja","nein"),"N/A"))</f>
        <v/>
      </c>
      <c r="B1795" s="40"/>
      <c r="C1795" s="84"/>
      <c r="D1795" s="85"/>
      <c r="E1795" s="85"/>
      <c r="F1795" s="85"/>
      <c r="G1795" s="85"/>
      <c r="H1795" s="85"/>
      <c r="I1795" s="92"/>
      <c r="J1795" s="40"/>
      <c r="K1795" s="49" t="s">
        <v>86</v>
      </c>
      <c r="L1795" s="81"/>
      <c r="M1795" s="81"/>
      <c r="N1795" s="83"/>
      <c r="O1795" s="40"/>
      <c r="P1795" s="106" t="str">
        <f>IF(AND($R1795="x1",$K1795=Basisblatt!$A$85),IF(OR($L1795=Basisblatt!$A$38,AND('Modernisierung 3.2.4'!$M1795&lt;&gt;"",'Modernisierung 3.2.4'!$M1795&lt;='Modernisierung 3.2.4'!$U1795),'Modernisierung 3.2.4'!$N1795=Basisblatt!$A1823)=TRUE,"ja","nein"),"")</f>
        <v/>
      </c>
      <c r="Q1795" s="157"/>
      <c r="R1795" s="102" t="str">
        <f t="shared" si="27"/>
        <v>x2</v>
      </c>
      <c r="S1795" s="53"/>
      <c r="T1795" s="40"/>
      <c r="U1795" s="139" t="str">
        <f>IF(AND($R1795="x1",$K1795=Basisblatt!$A$85),VLOOKUP('EMob_Segmente 3.2.5_3.2.6'!$F1795,Basisblatt!$A$2:$B$5,2,FALSE),"")</f>
        <v/>
      </c>
    </row>
    <row r="1796" spans="1:21" ht="15.75" thickBot="1" x14ac:dyDescent="0.3">
      <c r="A1796" s="121" t="str">
        <f>IF($R1796="x2","",IF($R1796="x1",IF(OR($K1796=Basisblatt!$A$84,$P1796="ja"),"ja","nein"),"N/A"))</f>
        <v/>
      </c>
      <c r="B1796" s="40"/>
      <c r="C1796" s="84"/>
      <c r="D1796" s="85"/>
      <c r="E1796" s="85"/>
      <c r="F1796" s="85"/>
      <c r="G1796" s="85"/>
      <c r="H1796" s="85"/>
      <c r="I1796" s="92"/>
      <c r="J1796" s="40"/>
      <c r="K1796" s="49" t="s">
        <v>86</v>
      </c>
      <c r="L1796" s="81"/>
      <c r="M1796" s="81"/>
      <c r="N1796" s="83"/>
      <c r="O1796" s="40"/>
      <c r="P1796" s="106" t="str">
        <f>IF(AND($R1796="x1",$K1796=Basisblatt!$A$85),IF(OR($L1796=Basisblatt!$A$38,AND('Modernisierung 3.2.4'!$M1796&lt;&gt;"",'Modernisierung 3.2.4'!$M1796&lt;='Modernisierung 3.2.4'!$U1796),'Modernisierung 3.2.4'!$N1796=Basisblatt!$A1824)=TRUE,"ja","nein"),"")</f>
        <v/>
      </c>
      <c r="Q1796" s="157"/>
      <c r="R1796" s="102" t="str">
        <f t="shared" si="27"/>
        <v>x2</v>
      </c>
      <c r="S1796" s="53"/>
      <c r="T1796" s="40"/>
      <c r="U1796" s="139" t="str">
        <f>IF(AND($R1796="x1",$K1796=Basisblatt!$A$85),VLOOKUP('EMob_Segmente 3.2.5_3.2.6'!$F1796,Basisblatt!$A$2:$B$5,2,FALSE),"")</f>
        <v/>
      </c>
    </row>
    <row r="1797" spans="1:21" ht="15.75" thickBot="1" x14ac:dyDescent="0.3">
      <c r="A1797" s="121" t="str">
        <f>IF($R1797="x2","",IF($R1797="x1",IF(OR($K1797=Basisblatt!$A$84,$P1797="ja"),"ja","nein"),"N/A"))</f>
        <v/>
      </c>
      <c r="B1797" s="40"/>
      <c r="C1797" s="84"/>
      <c r="D1797" s="85"/>
      <c r="E1797" s="85"/>
      <c r="F1797" s="85"/>
      <c r="G1797" s="85"/>
      <c r="H1797" s="85"/>
      <c r="I1797" s="92"/>
      <c r="J1797" s="40"/>
      <c r="K1797" s="49" t="s">
        <v>86</v>
      </c>
      <c r="L1797" s="81"/>
      <c r="M1797" s="81"/>
      <c r="N1797" s="83"/>
      <c r="O1797" s="40"/>
      <c r="P1797" s="106" t="str">
        <f>IF(AND($R1797="x1",$K1797=Basisblatt!$A$85),IF(OR($L1797=Basisblatt!$A$38,AND('Modernisierung 3.2.4'!$M1797&lt;&gt;"",'Modernisierung 3.2.4'!$M1797&lt;='Modernisierung 3.2.4'!$U1797),'Modernisierung 3.2.4'!$N1797=Basisblatt!$A1825)=TRUE,"ja","nein"),"")</f>
        <v/>
      </c>
      <c r="Q1797" s="157"/>
      <c r="R1797" s="102" t="str">
        <f t="shared" si="27"/>
        <v>x2</v>
      </c>
      <c r="S1797" s="53"/>
      <c r="T1797" s="40"/>
      <c r="U1797" s="139" t="str">
        <f>IF(AND($R1797="x1",$K1797=Basisblatt!$A$85),VLOOKUP('EMob_Segmente 3.2.5_3.2.6'!$F1797,Basisblatt!$A$2:$B$5,2,FALSE),"")</f>
        <v/>
      </c>
    </row>
    <row r="1798" spans="1:21" ht="15.75" thickBot="1" x14ac:dyDescent="0.3">
      <c r="A1798" s="121" t="str">
        <f>IF($R1798="x2","",IF($R1798="x1",IF(OR($K1798=Basisblatt!$A$84,$P1798="ja"),"ja","nein"),"N/A"))</f>
        <v/>
      </c>
      <c r="B1798" s="40"/>
      <c r="C1798" s="84"/>
      <c r="D1798" s="85"/>
      <c r="E1798" s="85"/>
      <c r="F1798" s="85"/>
      <c r="G1798" s="85"/>
      <c r="H1798" s="85"/>
      <c r="I1798" s="92"/>
      <c r="J1798" s="40"/>
      <c r="K1798" s="49" t="s">
        <v>86</v>
      </c>
      <c r="L1798" s="81"/>
      <c r="M1798" s="81"/>
      <c r="N1798" s="83"/>
      <c r="O1798" s="40"/>
      <c r="P1798" s="106" t="str">
        <f>IF(AND($R1798="x1",$K1798=Basisblatt!$A$85),IF(OR($L1798=Basisblatt!$A$38,AND('Modernisierung 3.2.4'!$M1798&lt;&gt;"",'Modernisierung 3.2.4'!$M1798&lt;='Modernisierung 3.2.4'!$U1798),'Modernisierung 3.2.4'!$N1798=Basisblatt!$A1826)=TRUE,"ja","nein"),"")</f>
        <v/>
      </c>
      <c r="Q1798" s="157"/>
      <c r="R1798" s="102" t="str">
        <f t="shared" si="27"/>
        <v>x2</v>
      </c>
      <c r="S1798" s="53"/>
      <c r="T1798" s="40"/>
      <c r="U1798" s="139" t="str">
        <f>IF(AND($R1798="x1",$K1798=Basisblatt!$A$85),VLOOKUP('EMob_Segmente 3.2.5_3.2.6'!$F1798,Basisblatt!$A$2:$B$5,2,FALSE),"")</f>
        <v/>
      </c>
    </row>
    <row r="1799" spans="1:21" ht="15.75" thickBot="1" x14ac:dyDescent="0.3">
      <c r="A1799" s="121" t="str">
        <f>IF($R1799="x2","",IF($R1799="x1",IF(OR($K1799=Basisblatt!$A$84,$P1799="ja"),"ja","nein"),"N/A"))</f>
        <v/>
      </c>
      <c r="B1799" s="40"/>
      <c r="C1799" s="84"/>
      <c r="D1799" s="85"/>
      <c r="E1799" s="85"/>
      <c r="F1799" s="85"/>
      <c r="G1799" s="85"/>
      <c r="H1799" s="85"/>
      <c r="I1799" s="92"/>
      <c r="J1799" s="40"/>
      <c r="K1799" s="49" t="s">
        <v>86</v>
      </c>
      <c r="L1799" s="81"/>
      <c r="M1799" s="81"/>
      <c r="N1799" s="83"/>
      <c r="O1799" s="40"/>
      <c r="P1799" s="106" t="str">
        <f>IF(AND($R1799="x1",$K1799=Basisblatt!$A$85),IF(OR($L1799=Basisblatt!$A$38,AND('Modernisierung 3.2.4'!$M1799&lt;&gt;"",'Modernisierung 3.2.4'!$M1799&lt;='Modernisierung 3.2.4'!$U1799),'Modernisierung 3.2.4'!$N1799=Basisblatt!$A1827)=TRUE,"ja","nein"),"")</f>
        <v/>
      </c>
      <c r="Q1799" s="157"/>
      <c r="R1799" s="102" t="str">
        <f t="shared" si="27"/>
        <v>x2</v>
      </c>
      <c r="S1799" s="53"/>
      <c r="T1799" s="40"/>
      <c r="U1799" s="139" t="str">
        <f>IF(AND($R1799="x1",$K1799=Basisblatt!$A$85),VLOOKUP('EMob_Segmente 3.2.5_3.2.6'!$F1799,Basisblatt!$A$2:$B$5,2,FALSE),"")</f>
        <v/>
      </c>
    </row>
    <row r="1800" spans="1:21" ht="15.75" thickBot="1" x14ac:dyDescent="0.3">
      <c r="A1800" s="121" t="str">
        <f>IF($R1800="x2","",IF($R1800="x1",IF(OR($K1800=Basisblatt!$A$84,$P1800="ja"),"ja","nein"),"N/A"))</f>
        <v/>
      </c>
      <c r="B1800" s="40"/>
      <c r="C1800" s="84"/>
      <c r="D1800" s="85"/>
      <c r="E1800" s="85"/>
      <c r="F1800" s="85"/>
      <c r="G1800" s="85"/>
      <c r="H1800" s="85"/>
      <c r="I1800" s="92"/>
      <c r="J1800" s="40"/>
      <c r="K1800" s="49" t="s">
        <v>86</v>
      </c>
      <c r="L1800" s="81"/>
      <c r="M1800" s="81"/>
      <c r="N1800" s="83"/>
      <c r="O1800" s="40"/>
      <c r="P1800" s="106" t="str">
        <f>IF(AND($R1800="x1",$K1800=Basisblatt!$A$85),IF(OR($L1800=Basisblatt!$A$38,AND('Modernisierung 3.2.4'!$M1800&lt;&gt;"",'Modernisierung 3.2.4'!$M1800&lt;='Modernisierung 3.2.4'!$U1800),'Modernisierung 3.2.4'!$N1800=Basisblatt!$A1828)=TRUE,"ja","nein"),"")</f>
        <v/>
      </c>
      <c r="Q1800" s="157"/>
      <c r="R1800" s="102" t="str">
        <f t="shared" si="27"/>
        <v>x2</v>
      </c>
      <c r="S1800" s="53"/>
      <c r="T1800" s="40"/>
      <c r="U1800" s="139" t="str">
        <f>IF(AND($R1800="x1",$K1800=Basisblatt!$A$85),VLOOKUP('EMob_Segmente 3.2.5_3.2.6'!$F1800,Basisblatt!$A$2:$B$5,2,FALSE),"")</f>
        <v/>
      </c>
    </row>
    <row r="1801" spans="1:21" ht="15.75" thickBot="1" x14ac:dyDescent="0.3">
      <c r="A1801" s="121" t="str">
        <f>IF($R1801="x2","",IF($R1801="x1",IF(OR($K1801=Basisblatt!$A$84,$P1801="ja"),"ja","nein"),"N/A"))</f>
        <v/>
      </c>
      <c r="B1801" s="40"/>
      <c r="C1801" s="84"/>
      <c r="D1801" s="85"/>
      <c r="E1801" s="85"/>
      <c r="F1801" s="85"/>
      <c r="G1801" s="85"/>
      <c r="H1801" s="85"/>
      <c r="I1801" s="92"/>
      <c r="J1801" s="40"/>
      <c r="K1801" s="49" t="s">
        <v>86</v>
      </c>
      <c r="L1801" s="81"/>
      <c r="M1801" s="81"/>
      <c r="N1801" s="83"/>
      <c r="O1801" s="40"/>
      <c r="P1801" s="106" t="str">
        <f>IF(AND($R1801="x1",$K1801=Basisblatt!$A$85),IF(OR($L1801=Basisblatt!$A$38,AND('Modernisierung 3.2.4'!$M1801&lt;&gt;"",'Modernisierung 3.2.4'!$M1801&lt;='Modernisierung 3.2.4'!$U1801),'Modernisierung 3.2.4'!$N1801=Basisblatt!$A1829)=TRUE,"ja","nein"),"")</f>
        <v/>
      </c>
      <c r="Q1801" s="157"/>
      <c r="R1801" s="102" t="str">
        <f t="shared" si="27"/>
        <v>x2</v>
      </c>
      <c r="S1801" s="53"/>
      <c r="T1801" s="40"/>
      <c r="U1801" s="139" t="str">
        <f>IF(AND($R1801="x1",$K1801=Basisblatt!$A$85),VLOOKUP('EMob_Segmente 3.2.5_3.2.6'!$F1801,Basisblatt!$A$2:$B$5,2,FALSE),"")</f>
        <v/>
      </c>
    </row>
    <row r="1802" spans="1:21" ht="15.75" thickBot="1" x14ac:dyDescent="0.3">
      <c r="A1802" s="121" t="str">
        <f>IF($R1802="x2","",IF($R1802="x1",IF(OR($K1802=Basisblatt!$A$84,$P1802="ja"),"ja","nein"),"N/A"))</f>
        <v/>
      </c>
      <c r="B1802" s="40"/>
      <c r="C1802" s="84"/>
      <c r="D1802" s="85"/>
      <c r="E1802" s="85"/>
      <c r="F1802" s="85"/>
      <c r="G1802" s="85"/>
      <c r="H1802" s="85"/>
      <c r="I1802" s="92"/>
      <c r="J1802" s="40"/>
      <c r="K1802" s="49" t="s">
        <v>86</v>
      </c>
      <c r="L1802" s="81"/>
      <c r="M1802" s="81"/>
      <c r="N1802" s="83"/>
      <c r="O1802" s="40"/>
      <c r="P1802" s="106" t="str">
        <f>IF(AND($R1802="x1",$K1802=Basisblatt!$A$85),IF(OR($L1802=Basisblatt!$A$38,AND('Modernisierung 3.2.4'!$M1802&lt;&gt;"",'Modernisierung 3.2.4'!$M1802&lt;='Modernisierung 3.2.4'!$U1802),'Modernisierung 3.2.4'!$N1802=Basisblatt!$A1830)=TRUE,"ja","nein"),"")</f>
        <v/>
      </c>
      <c r="Q1802" s="157"/>
      <c r="R1802" s="102" t="str">
        <f t="shared" si="27"/>
        <v>x2</v>
      </c>
      <c r="S1802" s="53"/>
      <c r="T1802" s="40"/>
      <c r="U1802" s="139" t="str">
        <f>IF(AND($R1802="x1",$K1802=Basisblatt!$A$85),VLOOKUP('EMob_Segmente 3.2.5_3.2.6'!$F1802,Basisblatt!$A$2:$B$5,2,FALSE),"")</f>
        <v/>
      </c>
    </row>
    <row r="1803" spans="1:21" ht="15.75" thickBot="1" x14ac:dyDescent="0.3">
      <c r="A1803" s="121" t="str">
        <f>IF($R1803="x2","",IF($R1803="x1",IF(OR($K1803=Basisblatt!$A$84,$P1803="ja"),"ja","nein"),"N/A"))</f>
        <v/>
      </c>
      <c r="B1803" s="40"/>
      <c r="C1803" s="84"/>
      <c r="D1803" s="85"/>
      <c r="E1803" s="85"/>
      <c r="F1803" s="85"/>
      <c r="G1803" s="85"/>
      <c r="H1803" s="85"/>
      <c r="I1803" s="92"/>
      <c r="J1803" s="40"/>
      <c r="K1803" s="49" t="s">
        <v>86</v>
      </c>
      <c r="L1803" s="81"/>
      <c r="M1803" s="81"/>
      <c r="N1803" s="83"/>
      <c r="O1803" s="40"/>
      <c r="P1803" s="106" t="str">
        <f>IF(AND($R1803="x1",$K1803=Basisblatt!$A$85),IF(OR($L1803=Basisblatt!$A$38,AND('Modernisierung 3.2.4'!$M1803&lt;&gt;"",'Modernisierung 3.2.4'!$M1803&lt;='Modernisierung 3.2.4'!$U1803),'Modernisierung 3.2.4'!$N1803=Basisblatt!$A1831)=TRUE,"ja","nein"),"")</f>
        <v/>
      </c>
      <c r="Q1803" s="157"/>
      <c r="R1803" s="102" t="str">
        <f t="shared" si="27"/>
        <v>x2</v>
      </c>
      <c r="S1803" s="53"/>
      <c r="T1803" s="40"/>
      <c r="U1803" s="139" t="str">
        <f>IF(AND($R1803="x1",$K1803=Basisblatt!$A$85),VLOOKUP('EMob_Segmente 3.2.5_3.2.6'!$F1803,Basisblatt!$A$2:$B$5,2,FALSE),"")</f>
        <v/>
      </c>
    </row>
    <row r="1804" spans="1:21" ht="15.75" thickBot="1" x14ac:dyDescent="0.3">
      <c r="A1804" s="121" t="str">
        <f>IF($R1804="x2","",IF($R1804="x1",IF(OR($K1804=Basisblatt!$A$84,$P1804="ja"),"ja","nein"),"N/A"))</f>
        <v/>
      </c>
      <c r="B1804" s="40"/>
      <c r="C1804" s="84"/>
      <c r="D1804" s="85"/>
      <c r="E1804" s="85"/>
      <c r="F1804" s="85"/>
      <c r="G1804" s="85"/>
      <c r="H1804" s="85"/>
      <c r="I1804" s="92"/>
      <c r="J1804" s="40"/>
      <c r="K1804" s="49" t="s">
        <v>86</v>
      </c>
      <c r="L1804" s="81"/>
      <c r="M1804" s="81"/>
      <c r="N1804" s="83"/>
      <c r="O1804" s="40"/>
      <c r="P1804" s="106" t="str">
        <f>IF(AND($R1804="x1",$K1804=Basisblatt!$A$85),IF(OR($L1804=Basisblatt!$A$38,AND('Modernisierung 3.2.4'!$M1804&lt;&gt;"",'Modernisierung 3.2.4'!$M1804&lt;='Modernisierung 3.2.4'!$U1804),'Modernisierung 3.2.4'!$N1804=Basisblatt!$A1832)=TRUE,"ja","nein"),"")</f>
        <v/>
      </c>
      <c r="Q1804" s="157"/>
      <c r="R1804" s="102" t="str">
        <f t="shared" si="27"/>
        <v>x2</v>
      </c>
      <c r="S1804" s="53"/>
      <c r="T1804" s="40"/>
      <c r="U1804" s="139" t="str">
        <f>IF(AND($R1804="x1",$K1804=Basisblatt!$A$85),VLOOKUP('EMob_Segmente 3.2.5_3.2.6'!$F1804,Basisblatt!$A$2:$B$5,2,FALSE),"")</f>
        <v/>
      </c>
    </row>
    <row r="1805" spans="1:21" ht="15.75" thickBot="1" x14ac:dyDescent="0.3">
      <c r="A1805" s="121" t="str">
        <f>IF($R1805="x2","",IF($R1805="x1",IF(OR($K1805=Basisblatt!$A$84,$P1805="ja"),"ja","nein"),"N/A"))</f>
        <v/>
      </c>
      <c r="B1805" s="40"/>
      <c r="C1805" s="84"/>
      <c r="D1805" s="85"/>
      <c r="E1805" s="85"/>
      <c r="F1805" s="85"/>
      <c r="G1805" s="85"/>
      <c r="H1805" s="85"/>
      <c r="I1805" s="92"/>
      <c r="J1805" s="40"/>
      <c r="K1805" s="49" t="s">
        <v>86</v>
      </c>
      <c r="L1805" s="81"/>
      <c r="M1805" s="81"/>
      <c r="N1805" s="83"/>
      <c r="O1805" s="40"/>
      <c r="P1805" s="106" t="str">
        <f>IF(AND($R1805="x1",$K1805=Basisblatt!$A$85),IF(OR($L1805=Basisblatt!$A$38,AND('Modernisierung 3.2.4'!$M1805&lt;&gt;"",'Modernisierung 3.2.4'!$M1805&lt;='Modernisierung 3.2.4'!$U1805),'Modernisierung 3.2.4'!$N1805=Basisblatt!$A1833)=TRUE,"ja","nein"),"")</f>
        <v/>
      </c>
      <c r="Q1805" s="157"/>
      <c r="R1805" s="102" t="str">
        <f t="shared" si="27"/>
        <v>x2</v>
      </c>
      <c r="S1805" s="53"/>
      <c r="T1805" s="40"/>
      <c r="U1805" s="139" t="str">
        <f>IF(AND($R1805="x1",$K1805=Basisblatt!$A$85),VLOOKUP('EMob_Segmente 3.2.5_3.2.6'!$F1805,Basisblatt!$A$2:$B$5,2,FALSE),"")</f>
        <v/>
      </c>
    </row>
    <row r="1806" spans="1:21" ht="15.75" thickBot="1" x14ac:dyDescent="0.3">
      <c r="A1806" s="121" t="str">
        <f>IF($R1806="x2","",IF($R1806="x1",IF(OR($K1806=Basisblatt!$A$84,$P1806="ja"),"ja","nein"),"N/A"))</f>
        <v/>
      </c>
      <c r="B1806" s="40"/>
      <c r="C1806" s="84"/>
      <c r="D1806" s="85"/>
      <c r="E1806" s="85"/>
      <c r="F1806" s="85"/>
      <c r="G1806" s="85"/>
      <c r="H1806" s="85"/>
      <c r="I1806" s="92"/>
      <c r="J1806" s="40"/>
      <c r="K1806" s="49" t="s">
        <v>86</v>
      </c>
      <c r="L1806" s="81"/>
      <c r="M1806" s="81"/>
      <c r="N1806" s="83"/>
      <c r="O1806" s="40"/>
      <c r="P1806" s="106" t="str">
        <f>IF(AND($R1806="x1",$K1806=Basisblatt!$A$85),IF(OR($L1806=Basisblatt!$A$38,AND('Modernisierung 3.2.4'!$M1806&lt;&gt;"",'Modernisierung 3.2.4'!$M1806&lt;='Modernisierung 3.2.4'!$U1806),'Modernisierung 3.2.4'!$N1806=Basisblatt!$A1834)=TRUE,"ja","nein"),"")</f>
        <v/>
      </c>
      <c r="Q1806" s="157"/>
      <c r="R1806" s="102" t="str">
        <f t="shared" si="27"/>
        <v>x2</v>
      </c>
      <c r="S1806" s="53"/>
      <c r="T1806" s="40"/>
      <c r="U1806" s="139" t="str">
        <f>IF(AND($R1806="x1",$K1806=Basisblatt!$A$85),VLOOKUP('EMob_Segmente 3.2.5_3.2.6'!$F1806,Basisblatt!$A$2:$B$5,2,FALSE),"")</f>
        <v/>
      </c>
    </row>
    <row r="1807" spans="1:21" ht="15.75" thickBot="1" x14ac:dyDescent="0.3">
      <c r="A1807" s="121" t="str">
        <f>IF($R1807="x2","",IF($R1807="x1",IF(OR($K1807=Basisblatt!$A$84,$P1807="ja"),"ja","nein"),"N/A"))</f>
        <v/>
      </c>
      <c r="B1807" s="40"/>
      <c r="C1807" s="84"/>
      <c r="D1807" s="85"/>
      <c r="E1807" s="85"/>
      <c r="F1807" s="85"/>
      <c r="G1807" s="85"/>
      <c r="H1807" s="85"/>
      <c r="I1807" s="92"/>
      <c r="J1807" s="40"/>
      <c r="K1807" s="49" t="s">
        <v>86</v>
      </c>
      <c r="L1807" s="81"/>
      <c r="M1807" s="81"/>
      <c r="N1807" s="83"/>
      <c r="O1807" s="40"/>
      <c r="P1807" s="106" t="str">
        <f>IF(AND($R1807="x1",$K1807=Basisblatt!$A$85),IF(OR($L1807=Basisblatt!$A$38,AND('Modernisierung 3.2.4'!$M1807&lt;&gt;"",'Modernisierung 3.2.4'!$M1807&lt;='Modernisierung 3.2.4'!$U1807),'Modernisierung 3.2.4'!$N1807=Basisblatt!$A1835)=TRUE,"ja","nein"),"")</f>
        <v/>
      </c>
      <c r="Q1807" s="157"/>
      <c r="R1807" s="102" t="str">
        <f t="shared" si="27"/>
        <v>x2</v>
      </c>
      <c r="S1807" s="53"/>
      <c r="T1807" s="40"/>
      <c r="U1807" s="139" t="str">
        <f>IF(AND($R1807="x1",$K1807=Basisblatt!$A$85),VLOOKUP('EMob_Segmente 3.2.5_3.2.6'!$F1807,Basisblatt!$A$2:$B$5,2,FALSE),"")</f>
        <v/>
      </c>
    </row>
    <row r="1808" spans="1:21" ht="15.75" thickBot="1" x14ac:dyDescent="0.3">
      <c r="A1808" s="121" t="str">
        <f>IF($R1808="x2","",IF($R1808="x1",IF(OR($K1808=Basisblatt!$A$84,$P1808="ja"),"ja","nein"),"N/A"))</f>
        <v/>
      </c>
      <c r="B1808" s="40"/>
      <c r="C1808" s="84"/>
      <c r="D1808" s="85"/>
      <c r="E1808" s="85"/>
      <c r="F1808" s="85"/>
      <c r="G1808" s="85"/>
      <c r="H1808" s="85"/>
      <c r="I1808" s="92"/>
      <c r="J1808" s="40"/>
      <c r="K1808" s="49" t="s">
        <v>86</v>
      </c>
      <c r="L1808" s="81"/>
      <c r="M1808" s="81"/>
      <c r="N1808" s="83"/>
      <c r="O1808" s="40"/>
      <c r="P1808" s="106" t="str">
        <f>IF(AND($R1808="x1",$K1808=Basisblatt!$A$85),IF(OR($L1808=Basisblatt!$A$38,AND('Modernisierung 3.2.4'!$M1808&lt;&gt;"",'Modernisierung 3.2.4'!$M1808&lt;='Modernisierung 3.2.4'!$U1808),'Modernisierung 3.2.4'!$N1808=Basisblatt!$A1836)=TRUE,"ja","nein"),"")</f>
        <v/>
      </c>
      <c r="Q1808" s="157"/>
      <c r="R1808" s="102" t="str">
        <f t="shared" si="27"/>
        <v>x2</v>
      </c>
      <c r="S1808" s="53"/>
      <c r="T1808" s="40"/>
      <c r="U1808" s="139" t="str">
        <f>IF(AND($R1808="x1",$K1808=Basisblatt!$A$85),VLOOKUP('EMob_Segmente 3.2.5_3.2.6'!$F1808,Basisblatt!$A$2:$B$5,2,FALSE),"")</f>
        <v/>
      </c>
    </row>
    <row r="1809" spans="1:21" ht="15.75" thickBot="1" x14ac:dyDescent="0.3">
      <c r="A1809" s="121" t="str">
        <f>IF($R1809="x2","",IF($R1809="x1",IF(OR($K1809=Basisblatt!$A$84,$P1809="ja"),"ja","nein"),"N/A"))</f>
        <v/>
      </c>
      <c r="B1809" s="40"/>
      <c r="C1809" s="84"/>
      <c r="D1809" s="85"/>
      <c r="E1809" s="85"/>
      <c r="F1809" s="85"/>
      <c r="G1809" s="85"/>
      <c r="H1809" s="85"/>
      <c r="I1809" s="92"/>
      <c r="J1809" s="40"/>
      <c r="K1809" s="49" t="s">
        <v>86</v>
      </c>
      <c r="L1809" s="81"/>
      <c r="M1809" s="81"/>
      <c r="N1809" s="83"/>
      <c r="O1809" s="40"/>
      <c r="P1809" s="106" t="str">
        <f>IF(AND($R1809="x1",$K1809=Basisblatt!$A$85),IF(OR($L1809=Basisblatt!$A$38,AND('Modernisierung 3.2.4'!$M1809&lt;&gt;"",'Modernisierung 3.2.4'!$M1809&lt;='Modernisierung 3.2.4'!$U1809),'Modernisierung 3.2.4'!$N1809=Basisblatt!$A1837)=TRUE,"ja","nein"),"")</f>
        <v/>
      </c>
      <c r="Q1809" s="157"/>
      <c r="R1809" s="102" t="str">
        <f t="shared" ref="R1809:R1872" si="28">IF(COUNTA($C1809:$I1809)=7,"x1",IF(COUNTA($C1809:$I1809)=0,"x2","o"))</f>
        <v>x2</v>
      </c>
      <c r="S1809" s="53"/>
      <c r="T1809" s="40"/>
      <c r="U1809" s="139" t="str">
        <f>IF(AND($R1809="x1",$K1809=Basisblatt!$A$85),VLOOKUP('EMob_Segmente 3.2.5_3.2.6'!$F1809,Basisblatt!$A$2:$B$5,2,FALSE),"")</f>
        <v/>
      </c>
    </row>
    <row r="1810" spans="1:21" ht="15.75" thickBot="1" x14ac:dyDescent="0.3">
      <c r="A1810" s="121" t="str">
        <f>IF($R1810="x2","",IF($R1810="x1",IF(OR($K1810=Basisblatt!$A$84,$P1810="ja"),"ja","nein"),"N/A"))</f>
        <v/>
      </c>
      <c r="B1810" s="40"/>
      <c r="C1810" s="84"/>
      <c r="D1810" s="85"/>
      <c r="E1810" s="85"/>
      <c r="F1810" s="85"/>
      <c r="G1810" s="85"/>
      <c r="H1810" s="85"/>
      <c r="I1810" s="92"/>
      <c r="J1810" s="40"/>
      <c r="K1810" s="49" t="s">
        <v>86</v>
      </c>
      <c r="L1810" s="81"/>
      <c r="M1810" s="81"/>
      <c r="N1810" s="83"/>
      <c r="O1810" s="40"/>
      <c r="P1810" s="106" t="str">
        <f>IF(AND($R1810="x1",$K1810=Basisblatt!$A$85),IF(OR($L1810=Basisblatt!$A$38,AND('Modernisierung 3.2.4'!$M1810&lt;&gt;"",'Modernisierung 3.2.4'!$M1810&lt;='Modernisierung 3.2.4'!$U1810),'Modernisierung 3.2.4'!$N1810=Basisblatt!$A1838)=TRUE,"ja","nein"),"")</f>
        <v/>
      </c>
      <c r="Q1810" s="157"/>
      <c r="R1810" s="102" t="str">
        <f t="shared" si="28"/>
        <v>x2</v>
      </c>
      <c r="S1810" s="53"/>
      <c r="T1810" s="40"/>
      <c r="U1810" s="139" t="str">
        <f>IF(AND($R1810="x1",$K1810=Basisblatt!$A$85),VLOOKUP('EMob_Segmente 3.2.5_3.2.6'!$F1810,Basisblatt!$A$2:$B$5,2,FALSE),"")</f>
        <v/>
      </c>
    </row>
    <row r="1811" spans="1:21" ht="15.75" thickBot="1" x14ac:dyDescent="0.3">
      <c r="A1811" s="121" t="str">
        <f>IF($R1811="x2","",IF($R1811="x1",IF(OR($K1811=Basisblatt!$A$84,$P1811="ja"),"ja","nein"),"N/A"))</f>
        <v/>
      </c>
      <c r="B1811" s="40"/>
      <c r="C1811" s="84"/>
      <c r="D1811" s="85"/>
      <c r="E1811" s="85"/>
      <c r="F1811" s="85"/>
      <c r="G1811" s="85"/>
      <c r="H1811" s="85"/>
      <c r="I1811" s="92"/>
      <c r="J1811" s="40"/>
      <c r="K1811" s="49" t="s">
        <v>86</v>
      </c>
      <c r="L1811" s="81"/>
      <c r="M1811" s="81"/>
      <c r="N1811" s="83"/>
      <c r="O1811" s="40"/>
      <c r="P1811" s="106" t="str">
        <f>IF(AND($R1811="x1",$K1811=Basisblatt!$A$85),IF(OR($L1811=Basisblatt!$A$38,AND('Modernisierung 3.2.4'!$M1811&lt;&gt;"",'Modernisierung 3.2.4'!$M1811&lt;='Modernisierung 3.2.4'!$U1811),'Modernisierung 3.2.4'!$N1811=Basisblatt!$A1839)=TRUE,"ja","nein"),"")</f>
        <v/>
      </c>
      <c r="Q1811" s="157"/>
      <c r="R1811" s="102" t="str">
        <f t="shared" si="28"/>
        <v>x2</v>
      </c>
      <c r="S1811" s="53"/>
      <c r="T1811" s="40"/>
      <c r="U1811" s="139" t="str">
        <f>IF(AND($R1811="x1",$K1811=Basisblatt!$A$85),VLOOKUP('EMob_Segmente 3.2.5_3.2.6'!$F1811,Basisblatt!$A$2:$B$5,2,FALSE),"")</f>
        <v/>
      </c>
    </row>
    <row r="1812" spans="1:21" ht="15.75" thickBot="1" x14ac:dyDescent="0.3">
      <c r="A1812" s="121" t="str">
        <f>IF($R1812="x2","",IF($R1812="x1",IF(OR($K1812=Basisblatt!$A$84,$P1812="ja"),"ja","nein"),"N/A"))</f>
        <v/>
      </c>
      <c r="B1812" s="40"/>
      <c r="C1812" s="84"/>
      <c r="D1812" s="85"/>
      <c r="E1812" s="85"/>
      <c r="F1812" s="85"/>
      <c r="G1812" s="85"/>
      <c r="H1812" s="85"/>
      <c r="I1812" s="92"/>
      <c r="J1812" s="40"/>
      <c r="K1812" s="49" t="s">
        <v>86</v>
      </c>
      <c r="L1812" s="81"/>
      <c r="M1812" s="81"/>
      <c r="N1812" s="83"/>
      <c r="O1812" s="40"/>
      <c r="P1812" s="106" t="str">
        <f>IF(AND($R1812="x1",$K1812=Basisblatt!$A$85),IF(OR($L1812=Basisblatt!$A$38,AND('Modernisierung 3.2.4'!$M1812&lt;&gt;"",'Modernisierung 3.2.4'!$M1812&lt;='Modernisierung 3.2.4'!$U1812),'Modernisierung 3.2.4'!$N1812=Basisblatt!$A1840)=TRUE,"ja","nein"),"")</f>
        <v/>
      </c>
      <c r="Q1812" s="157"/>
      <c r="R1812" s="102" t="str">
        <f t="shared" si="28"/>
        <v>x2</v>
      </c>
      <c r="S1812" s="53"/>
      <c r="T1812" s="40"/>
      <c r="U1812" s="139" t="str">
        <f>IF(AND($R1812="x1",$K1812=Basisblatt!$A$85),VLOOKUP('EMob_Segmente 3.2.5_3.2.6'!$F1812,Basisblatt!$A$2:$B$5,2,FALSE),"")</f>
        <v/>
      </c>
    </row>
    <row r="1813" spans="1:21" ht="15.75" thickBot="1" x14ac:dyDescent="0.3">
      <c r="A1813" s="121" t="str">
        <f>IF($R1813="x2","",IF($R1813="x1",IF(OR($K1813=Basisblatt!$A$84,$P1813="ja"),"ja","nein"),"N/A"))</f>
        <v/>
      </c>
      <c r="B1813" s="40"/>
      <c r="C1813" s="84"/>
      <c r="D1813" s="85"/>
      <c r="E1813" s="85"/>
      <c r="F1813" s="85"/>
      <c r="G1813" s="85"/>
      <c r="H1813" s="85"/>
      <c r="I1813" s="92"/>
      <c r="J1813" s="40"/>
      <c r="K1813" s="49" t="s">
        <v>86</v>
      </c>
      <c r="L1813" s="81"/>
      <c r="M1813" s="81"/>
      <c r="N1813" s="83"/>
      <c r="O1813" s="40"/>
      <c r="P1813" s="106" t="str">
        <f>IF(AND($R1813="x1",$K1813=Basisblatt!$A$85),IF(OR($L1813=Basisblatt!$A$38,AND('Modernisierung 3.2.4'!$M1813&lt;&gt;"",'Modernisierung 3.2.4'!$M1813&lt;='Modernisierung 3.2.4'!$U1813),'Modernisierung 3.2.4'!$N1813=Basisblatt!$A1841)=TRUE,"ja","nein"),"")</f>
        <v/>
      </c>
      <c r="Q1813" s="157"/>
      <c r="R1813" s="102" t="str">
        <f t="shared" si="28"/>
        <v>x2</v>
      </c>
      <c r="S1813" s="53"/>
      <c r="T1813" s="40"/>
      <c r="U1813" s="139" t="str">
        <f>IF(AND($R1813="x1",$K1813=Basisblatt!$A$85),VLOOKUP('EMob_Segmente 3.2.5_3.2.6'!$F1813,Basisblatt!$A$2:$B$5,2,FALSE),"")</f>
        <v/>
      </c>
    </row>
    <row r="1814" spans="1:21" ht="15.75" thickBot="1" x14ac:dyDescent="0.3">
      <c r="A1814" s="121" t="str">
        <f>IF($R1814="x2","",IF($R1814="x1",IF(OR($K1814=Basisblatt!$A$84,$P1814="ja"),"ja","nein"),"N/A"))</f>
        <v/>
      </c>
      <c r="B1814" s="40"/>
      <c r="C1814" s="84"/>
      <c r="D1814" s="85"/>
      <c r="E1814" s="85"/>
      <c r="F1814" s="85"/>
      <c r="G1814" s="85"/>
      <c r="H1814" s="85"/>
      <c r="I1814" s="92"/>
      <c r="J1814" s="40"/>
      <c r="K1814" s="49" t="s">
        <v>86</v>
      </c>
      <c r="L1814" s="81"/>
      <c r="M1814" s="81"/>
      <c r="N1814" s="83"/>
      <c r="O1814" s="40"/>
      <c r="P1814" s="106" t="str">
        <f>IF(AND($R1814="x1",$K1814=Basisblatt!$A$85),IF(OR($L1814=Basisblatt!$A$38,AND('Modernisierung 3.2.4'!$M1814&lt;&gt;"",'Modernisierung 3.2.4'!$M1814&lt;='Modernisierung 3.2.4'!$U1814),'Modernisierung 3.2.4'!$N1814=Basisblatt!$A1842)=TRUE,"ja","nein"),"")</f>
        <v/>
      </c>
      <c r="Q1814" s="157"/>
      <c r="R1814" s="102" t="str">
        <f t="shared" si="28"/>
        <v>x2</v>
      </c>
      <c r="S1814" s="53"/>
      <c r="T1814" s="40"/>
      <c r="U1814" s="139" t="str">
        <f>IF(AND($R1814="x1",$K1814=Basisblatt!$A$85),VLOOKUP('EMob_Segmente 3.2.5_3.2.6'!$F1814,Basisblatt!$A$2:$B$5,2,FALSE),"")</f>
        <v/>
      </c>
    </row>
    <row r="1815" spans="1:21" ht="15.75" thickBot="1" x14ac:dyDescent="0.3">
      <c r="A1815" s="121" t="str">
        <f>IF($R1815="x2","",IF($R1815="x1",IF(OR($K1815=Basisblatt!$A$84,$P1815="ja"),"ja","nein"),"N/A"))</f>
        <v/>
      </c>
      <c r="B1815" s="40"/>
      <c r="C1815" s="84"/>
      <c r="D1815" s="85"/>
      <c r="E1815" s="85"/>
      <c r="F1815" s="85"/>
      <c r="G1815" s="85"/>
      <c r="H1815" s="85"/>
      <c r="I1815" s="92"/>
      <c r="J1815" s="40"/>
      <c r="K1815" s="49" t="s">
        <v>86</v>
      </c>
      <c r="L1815" s="81"/>
      <c r="M1815" s="81"/>
      <c r="N1815" s="83"/>
      <c r="O1815" s="40"/>
      <c r="P1815" s="106" t="str">
        <f>IF(AND($R1815="x1",$K1815=Basisblatt!$A$85),IF(OR($L1815=Basisblatt!$A$38,AND('Modernisierung 3.2.4'!$M1815&lt;&gt;"",'Modernisierung 3.2.4'!$M1815&lt;='Modernisierung 3.2.4'!$U1815),'Modernisierung 3.2.4'!$N1815=Basisblatt!$A1843)=TRUE,"ja","nein"),"")</f>
        <v/>
      </c>
      <c r="Q1815" s="157"/>
      <c r="R1815" s="102" t="str">
        <f t="shared" si="28"/>
        <v>x2</v>
      </c>
      <c r="S1815" s="53"/>
      <c r="T1815" s="40"/>
      <c r="U1815" s="139" t="str">
        <f>IF(AND($R1815="x1",$K1815=Basisblatt!$A$85),VLOOKUP('EMob_Segmente 3.2.5_3.2.6'!$F1815,Basisblatt!$A$2:$B$5,2,FALSE),"")</f>
        <v/>
      </c>
    </row>
    <row r="1816" spans="1:21" ht="15.75" thickBot="1" x14ac:dyDescent="0.3">
      <c r="A1816" s="121" t="str">
        <f>IF($R1816="x2","",IF($R1816="x1",IF(OR($K1816=Basisblatt!$A$84,$P1816="ja"),"ja","nein"),"N/A"))</f>
        <v/>
      </c>
      <c r="B1816" s="40"/>
      <c r="C1816" s="84"/>
      <c r="D1816" s="85"/>
      <c r="E1816" s="85"/>
      <c r="F1816" s="85"/>
      <c r="G1816" s="85"/>
      <c r="H1816" s="85"/>
      <c r="I1816" s="92"/>
      <c r="J1816" s="40"/>
      <c r="K1816" s="49" t="s">
        <v>86</v>
      </c>
      <c r="L1816" s="81"/>
      <c r="M1816" s="81"/>
      <c r="N1816" s="83"/>
      <c r="O1816" s="40"/>
      <c r="P1816" s="106" t="str">
        <f>IF(AND($R1816="x1",$K1816=Basisblatt!$A$85),IF(OR($L1816=Basisblatt!$A$38,AND('Modernisierung 3.2.4'!$M1816&lt;&gt;"",'Modernisierung 3.2.4'!$M1816&lt;='Modernisierung 3.2.4'!$U1816),'Modernisierung 3.2.4'!$N1816=Basisblatt!$A1844)=TRUE,"ja","nein"),"")</f>
        <v/>
      </c>
      <c r="Q1816" s="157"/>
      <c r="R1816" s="102" t="str">
        <f t="shared" si="28"/>
        <v>x2</v>
      </c>
      <c r="S1816" s="53"/>
      <c r="T1816" s="40"/>
      <c r="U1816" s="139" t="str">
        <f>IF(AND($R1816="x1",$K1816=Basisblatt!$A$85),VLOOKUP('EMob_Segmente 3.2.5_3.2.6'!$F1816,Basisblatt!$A$2:$B$5,2,FALSE),"")</f>
        <v/>
      </c>
    </row>
    <row r="1817" spans="1:21" ht="15.75" thickBot="1" x14ac:dyDescent="0.3">
      <c r="A1817" s="121" t="str">
        <f>IF($R1817="x2","",IF($R1817="x1",IF(OR($K1817=Basisblatt!$A$84,$P1817="ja"),"ja","nein"),"N/A"))</f>
        <v/>
      </c>
      <c r="B1817" s="40"/>
      <c r="C1817" s="84"/>
      <c r="D1817" s="85"/>
      <c r="E1817" s="85"/>
      <c r="F1817" s="85"/>
      <c r="G1817" s="85"/>
      <c r="H1817" s="85"/>
      <c r="I1817" s="92"/>
      <c r="J1817" s="40"/>
      <c r="K1817" s="49" t="s">
        <v>86</v>
      </c>
      <c r="L1817" s="81"/>
      <c r="M1817" s="81"/>
      <c r="N1817" s="83"/>
      <c r="O1817" s="40"/>
      <c r="P1817" s="106" t="str">
        <f>IF(AND($R1817="x1",$K1817=Basisblatt!$A$85),IF(OR($L1817=Basisblatt!$A$38,AND('Modernisierung 3.2.4'!$M1817&lt;&gt;"",'Modernisierung 3.2.4'!$M1817&lt;='Modernisierung 3.2.4'!$U1817),'Modernisierung 3.2.4'!$N1817=Basisblatt!$A1845)=TRUE,"ja","nein"),"")</f>
        <v/>
      </c>
      <c r="Q1817" s="157"/>
      <c r="R1817" s="102" t="str">
        <f t="shared" si="28"/>
        <v>x2</v>
      </c>
      <c r="S1817" s="53"/>
      <c r="T1817" s="40"/>
      <c r="U1817" s="139" t="str">
        <f>IF(AND($R1817="x1",$K1817=Basisblatt!$A$85),VLOOKUP('EMob_Segmente 3.2.5_3.2.6'!$F1817,Basisblatt!$A$2:$B$5,2,FALSE),"")</f>
        <v/>
      </c>
    </row>
    <row r="1818" spans="1:21" ht="15.75" thickBot="1" x14ac:dyDescent="0.3">
      <c r="A1818" s="121" t="str">
        <f>IF($R1818="x2","",IF($R1818="x1",IF(OR($K1818=Basisblatt!$A$84,$P1818="ja"),"ja","nein"),"N/A"))</f>
        <v/>
      </c>
      <c r="B1818" s="40"/>
      <c r="C1818" s="84"/>
      <c r="D1818" s="85"/>
      <c r="E1818" s="85"/>
      <c r="F1818" s="85"/>
      <c r="G1818" s="85"/>
      <c r="H1818" s="85"/>
      <c r="I1818" s="92"/>
      <c r="J1818" s="40"/>
      <c r="K1818" s="49" t="s">
        <v>86</v>
      </c>
      <c r="L1818" s="81"/>
      <c r="M1818" s="81"/>
      <c r="N1818" s="83"/>
      <c r="O1818" s="40"/>
      <c r="P1818" s="106" t="str">
        <f>IF(AND($R1818="x1",$K1818=Basisblatt!$A$85),IF(OR($L1818=Basisblatt!$A$38,AND('Modernisierung 3.2.4'!$M1818&lt;&gt;"",'Modernisierung 3.2.4'!$M1818&lt;='Modernisierung 3.2.4'!$U1818),'Modernisierung 3.2.4'!$N1818=Basisblatt!$A1846)=TRUE,"ja","nein"),"")</f>
        <v/>
      </c>
      <c r="Q1818" s="157"/>
      <c r="R1818" s="102" t="str">
        <f t="shared" si="28"/>
        <v>x2</v>
      </c>
      <c r="S1818" s="53"/>
      <c r="T1818" s="40"/>
      <c r="U1818" s="139" t="str">
        <f>IF(AND($R1818="x1",$K1818=Basisblatt!$A$85),VLOOKUP('EMob_Segmente 3.2.5_3.2.6'!$F1818,Basisblatt!$A$2:$B$5,2,FALSE),"")</f>
        <v/>
      </c>
    </row>
    <row r="1819" spans="1:21" ht="15.75" thickBot="1" x14ac:dyDescent="0.3">
      <c r="A1819" s="121" t="str">
        <f>IF($R1819="x2","",IF($R1819="x1",IF(OR($K1819=Basisblatt!$A$84,$P1819="ja"),"ja","nein"),"N/A"))</f>
        <v/>
      </c>
      <c r="B1819" s="40"/>
      <c r="C1819" s="84"/>
      <c r="D1819" s="85"/>
      <c r="E1819" s="85"/>
      <c r="F1819" s="85"/>
      <c r="G1819" s="85"/>
      <c r="H1819" s="85"/>
      <c r="I1819" s="92"/>
      <c r="J1819" s="40"/>
      <c r="K1819" s="49" t="s">
        <v>86</v>
      </c>
      <c r="L1819" s="81"/>
      <c r="M1819" s="81"/>
      <c r="N1819" s="83"/>
      <c r="O1819" s="40"/>
      <c r="P1819" s="106" t="str">
        <f>IF(AND($R1819="x1",$K1819=Basisblatt!$A$85),IF(OR($L1819=Basisblatt!$A$38,AND('Modernisierung 3.2.4'!$M1819&lt;&gt;"",'Modernisierung 3.2.4'!$M1819&lt;='Modernisierung 3.2.4'!$U1819),'Modernisierung 3.2.4'!$N1819=Basisblatt!$A1847)=TRUE,"ja","nein"),"")</f>
        <v/>
      </c>
      <c r="Q1819" s="157"/>
      <c r="R1819" s="102" t="str">
        <f t="shared" si="28"/>
        <v>x2</v>
      </c>
      <c r="S1819" s="53"/>
      <c r="T1819" s="40"/>
      <c r="U1819" s="139" t="str">
        <f>IF(AND($R1819="x1",$K1819=Basisblatt!$A$85),VLOOKUP('EMob_Segmente 3.2.5_3.2.6'!$F1819,Basisblatt!$A$2:$B$5,2,FALSE),"")</f>
        <v/>
      </c>
    </row>
    <row r="1820" spans="1:21" ht="15.75" thickBot="1" x14ac:dyDescent="0.3">
      <c r="A1820" s="121" t="str">
        <f>IF($R1820="x2","",IF($R1820="x1",IF(OR($K1820=Basisblatt!$A$84,$P1820="ja"),"ja","nein"),"N/A"))</f>
        <v/>
      </c>
      <c r="B1820" s="40"/>
      <c r="C1820" s="84"/>
      <c r="D1820" s="85"/>
      <c r="E1820" s="85"/>
      <c r="F1820" s="85"/>
      <c r="G1820" s="85"/>
      <c r="H1820" s="85"/>
      <c r="I1820" s="92"/>
      <c r="J1820" s="40"/>
      <c r="K1820" s="49" t="s">
        <v>86</v>
      </c>
      <c r="L1820" s="81"/>
      <c r="M1820" s="81"/>
      <c r="N1820" s="83"/>
      <c r="O1820" s="40"/>
      <c r="P1820" s="106" t="str">
        <f>IF(AND($R1820="x1",$K1820=Basisblatt!$A$85),IF(OR($L1820=Basisblatt!$A$38,AND('Modernisierung 3.2.4'!$M1820&lt;&gt;"",'Modernisierung 3.2.4'!$M1820&lt;='Modernisierung 3.2.4'!$U1820),'Modernisierung 3.2.4'!$N1820=Basisblatt!$A1848)=TRUE,"ja","nein"),"")</f>
        <v/>
      </c>
      <c r="Q1820" s="157"/>
      <c r="R1820" s="102" t="str">
        <f t="shared" si="28"/>
        <v>x2</v>
      </c>
      <c r="S1820" s="53"/>
      <c r="T1820" s="40"/>
      <c r="U1820" s="139" t="str">
        <f>IF(AND($R1820="x1",$K1820=Basisblatt!$A$85),VLOOKUP('EMob_Segmente 3.2.5_3.2.6'!$F1820,Basisblatt!$A$2:$B$5,2,FALSE),"")</f>
        <v/>
      </c>
    </row>
    <row r="1821" spans="1:21" ht="15.75" thickBot="1" x14ac:dyDescent="0.3">
      <c r="A1821" s="121" t="str">
        <f>IF($R1821="x2","",IF($R1821="x1",IF(OR($K1821=Basisblatt!$A$84,$P1821="ja"),"ja","nein"),"N/A"))</f>
        <v/>
      </c>
      <c r="B1821" s="40"/>
      <c r="C1821" s="84"/>
      <c r="D1821" s="85"/>
      <c r="E1821" s="85"/>
      <c r="F1821" s="85"/>
      <c r="G1821" s="85"/>
      <c r="H1821" s="85"/>
      <c r="I1821" s="92"/>
      <c r="J1821" s="40"/>
      <c r="K1821" s="49" t="s">
        <v>86</v>
      </c>
      <c r="L1821" s="81"/>
      <c r="M1821" s="81"/>
      <c r="N1821" s="83"/>
      <c r="O1821" s="40"/>
      <c r="P1821" s="106" t="str">
        <f>IF(AND($R1821="x1",$K1821=Basisblatt!$A$85),IF(OR($L1821=Basisblatt!$A$38,AND('Modernisierung 3.2.4'!$M1821&lt;&gt;"",'Modernisierung 3.2.4'!$M1821&lt;='Modernisierung 3.2.4'!$U1821),'Modernisierung 3.2.4'!$N1821=Basisblatt!$A1849)=TRUE,"ja","nein"),"")</f>
        <v/>
      </c>
      <c r="Q1821" s="157"/>
      <c r="R1821" s="102" t="str">
        <f t="shared" si="28"/>
        <v>x2</v>
      </c>
      <c r="S1821" s="53"/>
      <c r="T1821" s="40"/>
      <c r="U1821" s="139" t="str">
        <f>IF(AND($R1821="x1",$K1821=Basisblatt!$A$85),VLOOKUP('EMob_Segmente 3.2.5_3.2.6'!$F1821,Basisblatt!$A$2:$B$5,2,FALSE),"")</f>
        <v/>
      </c>
    </row>
    <row r="1822" spans="1:21" ht="15.75" thickBot="1" x14ac:dyDescent="0.3">
      <c r="A1822" s="121" t="str">
        <f>IF($R1822="x2","",IF($R1822="x1",IF(OR($K1822=Basisblatt!$A$84,$P1822="ja"),"ja","nein"),"N/A"))</f>
        <v/>
      </c>
      <c r="B1822" s="40"/>
      <c r="C1822" s="84"/>
      <c r="D1822" s="85"/>
      <c r="E1822" s="85"/>
      <c r="F1822" s="85"/>
      <c r="G1822" s="85"/>
      <c r="H1822" s="85"/>
      <c r="I1822" s="92"/>
      <c r="J1822" s="40"/>
      <c r="K1822" s="49" t="s">
        <v>86</v>
      </c>
      <c r="L1822" s="81"/>
      <c r="M1822" s="81"/>
      <c r="N1822" s="83"/>
      <c r="O1822" s="40"/>
      <c r="P1822" s="106" t="str">
        <f>IF(AND($R1822="x1",$K1822=Basisblatt!$A$85),IF(OR($L1822=Basisblatt!$A$38,AND('Modernisierung 3.2.4'!$M1822&lt;&gt;"",'Modernisierung 3.2.4'!$M1822&lt;='Modernisierung 3.2.4'!$U1822),'Modernisierung 3.2.4'!$N1822=Basisblatt!$A1850)=TRUE,"ja","nein"),"")</f>
        <v/>
      </c>
      <c r="Q1822" s="157"/>
      <c r="R1822" s="102" t="str">
        <f t="shared" si="28"/>
        <v>x2</v>
      </c>
      <c r="S1822" s="53"/>
      <c r="T1822" s="40"/>
      <c r="U1822" s="139" t="str">
        <f>IF(AND($R1822="x1",$K1822=Basisblatt!$A$85),VLOOKUP('EMob_Segmente 3.2.5_3.2.6'!$F1822,Basisblatt!$A$2:$B$5,2,FALSE),"")</f>
        <v/>
      </c>
    </row>
    <row r="1823" spans="1:21" ht="15.75" thickBot="1" x14ac:dyDescent="0.3">
      <c r="A1823" s="121" t="str">
        <f>IF($R1823="x2","",IF($R1823="x1",IF(OR($K1823=Basisblatt!$A$84,$P1823="ja"),"ja","nein"),"N/A"))</f>
        <v/>
      </c>
      <c r="B1823" s="40"/>
      <c r="C1823" s="84"/>
      <c r="D1823" s="85"/>
      <c r="E1823" s="85"/>
      <c r="F1823" s="85"/>
      <c r="G1823" s="85"/>
      <c r="H1823" s="85"/>
      <c r="I1823" s="92"/>
      <c r="J1823" s="40"/>
      <c r="K1823" s="49" t="s">
        <v>86</v>
      </c>
      <c r="L1823" s="81"/>
      <c r="M1823" s="81"/>
      <c r="N1823" s="83"/>
      <c r="O1823" s="40"/>
      <c r="P1823" s="106" t="str">
        <f>IF(AND($R1823="x1",$K1823=Basisblatt!$A$85),IF(OR($L1823=Basisblatt!$A$38,AND('Modernisierung 3.2.4'!$M1823&lt;&gt;"",'Modernisierung 3.2.4'!$M1823&lt;='Modernisierung 3.2.4'!$U1823),'Modernisierung 3.2.4'!$N1823=Basisblatt!$A1851)=TRUE,"ja","nein"),"")</f>
        <v/>
      </c>
      <c r="Q1823" s="157"/>
      <c r="R1823" s="102" t="str">
        <f t="shared" si="28"/>
        <v>x2</v>
      </c>
      <c r="S1823" s="53"/>
      <c r="T1823" s="40"/>
      <c r="U1823" s="139" t="str">
        <f>IF(AND($R1823="x1",$K1823=Basisblatt!$A$85),VLOOKUP('EMob_Segmente 3.2.5_3.2.6'!$F1823,Basisblatt!$A$2:$B$5,2,FALSE),"")</f>
        <v/>
      </c>
    </row>
    <row r="1824" spans="1:21" ht="15.75" thickBot="1" x14ac:dyDescent="0.3">
      <c r="A1824" s="121" t="str">
        <f>IF($R1824="x2","",IF($R1824="x1",IF(OR($K1824=Basisblatt!$A$84,$P1824="ja"),"ja","nein"),"N/A"))</f>
        <v/>
      </c>
      <c r="B1824" s="40"/>
      <c r="C1824" s="84"/>
      <c r="D1824" s="85"/>
      <c r="E1824" s="85"/>
      <c r="F1824" s="85"/>
      <c r="G1824" s="85"/>
      <c r="H1824" s="85"/>
      <c r="I1824" s="92"/>
      <c r="J1824" s="40"/>
      <c r="K1824" s="49" t="s">
        <v>86</v>
      </c>
      <c r="L1824" s="81"/>
      <c r="M1824" s="81"/>
      <c r="N1824" s="83"/>
      <c r="O1824" s="40"/>
      <c r="P1824" s="106" t="str">
        <f>IF(AND($R1824="x1",$K1824=Basisblatt!$A$85),IF(OR($L1824=Basisblatt!$A$38,AND('Modernisierung 3.2.4'!$M1824&lt;&gt;"",'Modernisierung 3.2.4'!$M1824&lt;='Modernisierung 3.2.4'!$U1824),'Modernisierung 3.2.4'!$N1824=Basisblatt!$A1852)=TRUE,"ja","nein"),"")</f>
        <v/>
      </c>
      <c r="Q1824" s="157"/>
      <c r="R1824" s="102" t="str">
        <f t="shared" si="28"/>
        <v>x2</v>
      </c>
      <c r="S1824" s="53"/>
      <c r="T1824" s="40"/>
      <c r="U1824" s="139" t="str">
        <f>IF(AND($R1824="x1",$K1824=Basisblatt!$A$85),VLOOKUP('EMob_Segmente 3.2.5_3.2.6'!$F1824,Basisblatt!$A$2:$B$5,2,FALSE),"")</f>
        <v/>
      </c>
    </row>
    <row r="1825" spans="1:21" ht="15.75" thickBot="1" x14ac:dyDescent="0.3">
      <c r="A1825" s="121" t="str">
        <f>IF($R1825="x2","",IF($R1825="x1",IF(OR($K1825=Basisblatt!$A$84,$P1825="ja"),"ja","nein"),"N/A"))</f>
        <v/>
      </c>
      <c r="B1825" s="40"/>
      <c r="C1825" s="84"/>
      <c r="D1825" s="85"/>
      <c r="E1825" s="85"/>
      <c r="F1825" s="85"/>
      <c r="G1825" s="85"/>
      <c r="H1825" s="85"/>
      <c r="I1825" s="92"/>
      <c r="J1825" s="40"/>
      <c r="K1825" s="49" t="s">
        <v>86</v>
      </c>
      <c r="L1825" s="81"/>
      <c r="M1825" s="81"/>
      <c r="N1825" s="83"/>
      <c r="O1825" s="40"/>
      <c r="P1825" s="106" t="str">
        <f>IF(AND($R1825="x1",$K1825=Basisblatt!$A$85),IF(OR($L1825=Basisblatt!$A$38,AND('Modernisierung 3.2.4'!$M1825&lt;&gt;"",'Modernisierung 3.2.4'!$M1825&lt;='Modernisierung 3.2.4'!$U1825),'Modernisierung 3.2.4'!$N1825=Basisblatt!$A1853)=TRUE,"ja","nein"),"")</f>
        <v/>
      </c>
      <c r="Q1825" s="157"/>
      <c r="R1825" s="102" t="str">
        <f t="shared" si="28"/>
        <v>x2</v>
      </c>
      <c r="S1825" s="53"/>
      <c r="T1825" s="40"/>
      <c r="U1825" s="139" t="str">
        <f>IF(AND($R1825="x1",$K1825=Basisblatt!$A$85),VLOOKUP('EMob_Segmente 3.2.5_3.2.6'!$F1825,Basisblatt!$A$2:$B$5,2,FALSE),"")</f>
        <v/>
      </c>
    </row>
    <row r="1826" spans="1:21" ht="15.75" thickBot="1" x14ac:dyDescent="0.3">
      <c r="A1826" s="121" t="str">
        <f>IF($R1826="x2","",IF($R1826="x1",IF(OR($K1826=Basisblatt!$A$84,$P1826="ja"),"ja","nein"),"N/A"))</f>
        <v/>
      </c>
      <c r="B1826" s="40"/>
      <c r="C1826" s="84"/>
      <c r="D1826" s="85"/>
      <c r="E1826" s="85"/>
      <c r="F1826" s="85"/>
      <c r="G1826" s="85"/>
      <c r="H1826" s="85"/>
      <c r="I1826" s="92"/>
      <c r="J1826" s="40"/>
      <c r="K1826" s="49" t="s">
        <v>86</v>
      </c>
      <c r="L1826" s="81"/>
      <c r="M1826" s="81"/>
      <c r="N1826" s="83"/>
      <c r="O1826" s="40"/>
      <c r="P1826" s="106" t="str">
        <f>IF(AND($R1826="x1",$K1826=Basisblatt!$A$85),IF(OR($L1826=Basisblatt!$A$38,AND('Modernisierung 3.2.4'!$M1826&lt;&gt;"",'Modernisierung 3.2.4'!$M1826&lt;='Modernisierung 3.2.4'!$U1826),'Modernisierung 3.2.4'!$N1826=Basisblatt!$A1854)=TRUE,"ja","nein"),"")</f>
        <v/>
      </c>
      <c r="Q1826" s="157"/>
      <c r="R1826" s="102" t="str">
        <f t="shared" si="28"/>
        <v>x2</v>
      </c>
      <c r="S1826" s="53"/>
      <c r="T1826" s="40"/>
      <c r="U1826" s="139" t="str">
        <f>IF(AND($R1826="x1",$K1826=Basisblatt!$A$85),VLOOKUP('EMob_Segmente 3.2.5_3.2.6'!$F1826,Basisblatt!$A$2:$B$5,2,FALSE),"")</f>
        <v/>
      </c>
    </row>
    <row r="1827" spans="1:21" ht="15.75" thickBot="1" x14ac:dyDescent="0.3">
      <c r="A1827" s="121" t="str">
        <f>IF($R1827="x2","",IF($R1827="x1",IF(OR($K1827=Basisblatt!$A$84,$P1827="ja"),"ja","nein"),"N/A"))</f>
        <v/>
      </c>
      <c r="B1827" s="40"/>
      <c r="C1827" s="84"/>
      <c r="D1827" s="85"/>
      <c r="E1827" s="85"/>
      <c r="F1827" s="85"/>
      <c r="G1827" s="85"/>
      <c r="H1827" s="85"/>
      <c r="I1827" s="92"/>
      <c r="J1827" s="40"/>
      <c r="K1827" s="49" t="s">
        <v>86</v>
      </c>
      <c r="L1827" s="81"/>
      <c r="M1827" s="81"/>
      <c r="N1827" s="83"/>
      <c r="O1827" s="40"/>
      <c r="P1827" s="106" t="str">
        <f>IF(AND($R1827="x1",$K1827=Basisblatt!$A$85),IF(OR($L1827=Basisblatt!$A$38,AND('Modernisierung 3.2.4'!$M1827&lt;&gt;"",'Modernisierung 3.2.4'!$M1827&lt;='Modernisierung 3.2.4'!$U1827),'Modernisierung 3.2.4'!$N1827=Basisblatt!$A1855)=TRUE,"ja","nein"),"")</f>
        <v/>
      </c>
      <c r="Q1827" s="157"/>
      <c r="R1827" s="102" t="str">
        <f t="shared" si="28"/>
        <v>x2</v>
      </c>
      <c r="S1827" s="53"/>
      <c r="T1827" s="40"/>
      <c r="U1827" s="139" t="str">
        <f>IF(AND($R1827="x1",$K1827=Basisblatt!$A$85),VLOOKUP('EMob_Segmente 3.2.5_3.2.6'!$F1827,Basisblatt!$A$2:$B$5,2,FALSE),"")</f>
        <v/>
      </c>
    </row>
    <row r="1828" spans="1:21" ht="15.75" thickBot="1" x14ac:dyDescent="0.3">
      <c r="A1828" s="121" t="str">
        <f>IF($R1828="x2","",IF($R1828="x1",IF(OR($K1828=Basisblatt!$A$84,$P1828="ja"),"ja","nein"),"N/A"))</f>
        <v/>
      </c>
      <c r="B1828" s="40"/>
      <c r="C1828" s="84"/>
      <c r="D1828" s="85"/>
      <c r="E1828" s="85"/>
      <c r="F1828" s="85"/>
      <c r="G1828" s="85"/>
      <c r="H1828" s="85"/>
      <c r="I1828" s="92"/>
      <c r="J1828" s="40"/>
      <c r="K1828" s="49" t="s">
        <v>86</v>
      </c>
      <c r="L1828" s="81"/>
      <c r="M1828" s="81"/>
      <c r="N1828" s="83"/>
      <c r="O1828" s="40"/>
      <c r="P1828" s="106" t="str">
        <f>IF(AND($R1828="x1",$K1828=Basisblatt!$A$85),IF(OR($L1828=Basisblatt!$A$38,AND('Modernisierung 3.2.4'!$M1828&lt;&gt;"",'Modernisierung 3.2.4'!$M1828&lt;='Modernisierung 3.2.4'!$U1828),'Modernisierung 3.2.4'!$N1828=Basisblatt!$A1856)=TRUE,"ja","nein"),"")</f>
        <v/>
      </c>
      <c r="Q1828" s="157"/>
      <c r="R1828" s="102" t="str">
        <f t="shared" si="28"/>
        <v>x2</v>
      </c>
      <c r="S1828" s="53"/>
      <c r="T1828" s="40"/>
      <c r="U1828" s="139" t="str">
        <f>IF(AND($R1828="x1",$K1828=Basisblatt!$A$85),VLOOKUP('EMob_Segmente 3.2.5_3.2.6'!$F1828,Basisblatt!$A$2:$B$5,2,FALSE),"")</f>
        <v/>
      </c>
    </row>
    <row r="1829" spans="1:21" ht="15.75" thickBot="1" x14ac:dyDescent="0.3">
      <c r="A1829" s="121" t="str">
        <f>IF($R1829="x2","",IF($R1829="x1",IF(OR($K1829=Basisblatt!$A$84,$P1829="ja"),"ja","nein"),"N/A"))</f>
        <v/>
      </c>
      <c r="B1829" s="40"/>
      <c r="C1829" s="84"/>
      <c r="D1829" s="85"/>
      <c r="E1829" s="85"/>
      <c r="F1829" s="85"/>
      <c r="G1829" s="85"/>
      <c r="H1829" s="85"/>
      <c r="I1829" s="92"/>
      <c r="J1829" s="40"/>
      <c r="K1829" s="49" t="s">
        <v>86</v>
      </c>
      <c r="L1829" s="81"/>
      <c r="M1829" s="81"/>
      <c r="N1829" s="83"/>
      <c r="O1829" s="40"/>
      <c r="P1829" s="106" t="str">
        <f>IF(AND($R1829="x1",$K1829=Basisblatt!$A$85),IF(OR($L1829=Basisblatt!$A$38,AND('Modernisierung 3.2.4'!$M1829&lt;&gt;"",'Modernisierung 3.2.4'!$M1829&lt;='Modernisierung 3.2.4'!$U1829),'Modernisierung 3.2.4'!$N1829=Basisblatt!$A1857)=TRUE,"ja","nein"),"")</f>
        <v/>
      </c>
      <c r="Q1829" s="157"/>
      <c r="R1829" s="102" t="str">
        <f t="shared" si="28"/>
        <v>x2</v>
      </c>
      <c r="S1829" s="53"/>
      <c r="T1829" s="40"/>
      <c r="U1829" s="139" t="str">
        <f>IF(AND($R1829="x1",$K1829=Basisblatt!$A$85),VLOOKUP('EMob_Segmente 3.2.5_3.2.6'!$F1829,Basisblatt!$A$2:$B$5,2,FALSE),"")</f>
        <v/>
      </c>
    </row>
    <row r="1830" spans="1:21" ht="15.75" thickBot="1" x14ac:dyDescent="0.3">
      <c r="A1830" s="121" t="str">
        <f>IF($R1830="x2","",IF($R1830="x1",IF(OR($K1830=Basisblatt!$A$84,$P1830="ja"),"ja","nein"),"N/A"))</f>
        <v/>
      </c>
      <c r="B1830" s="40"/>
      <c r="C1830" s="84"/>
      <c r="D1830" s="85"/>
      <c r="E1830" s="85"/>
      <c r="F1830" s="85"/>
      <c r="G1830" s="85"/>
      <c r="H1830" s="85"/>
      <c r="I1830" s="92"/>
      <c r="J1830" s="40"/>
      <c r="K1830" s="49" t="s">
        <v>86</v>
      </c>
      <c r="L1830" s="81"/>
      <c r="M1830" s="81"/>
      <c r="N1830" s="83"/>
      <c r="O1830" s="40"/>
      <c r="P1830" s="106" t="str">
        <f>IF(AND($R1830="x1",$K1830=Basisblatt!$A$85),IF(OR($L1830=Basisblatt!$A$38,AND('Modernisierung 3.2.4'!$M1830&lt;&gt;"",'Modernisierung 3.2.4'!$M1830&lt;='Modernisierung 3.2.4'!$U1830),'Modernisierung 3.2.4'!$N1830=Basisblatt!$A1858)=TRUE,"ja","nein"),"")</f>
        <v/>
      </c>
      <c r="Q1830" s="157"/>
      <c r="R1830" s="102" t="str">
        <f t="shared" si="28"/>
        <v>x2</v>
      </c>
      <c r="S1830" s="53"/>
      <c r="T1830" s="40"/>
      <c r="U1830" s="139" t="str">
        <f>IF(AND($R1830="x1",$K1830=Basisblatt!$A$85),VLOOKUP('EMob_Segmente 3.2.5_3.2.6'!$F1830,Basisblatt!$A$2:$B$5,2,FALSE),"")</f>
        <v/>
      </c>
    </row>
    <row r="1831" spans="1:21" ht="15.75" thickBot="1" x14ac:dyDescent="0.3">
      <c r="A1831" s="121" t="str">
        <f>IF($R1831="x2","",IF($R1831="x1",IF(OR($K1831=Basisblatt!$A$84,$P1831="ja"),"ja","nein"),"N/A"))</f>
        <v/>
      </c>
      <c r="B1831" s="40"/>
      <c r="C1831" s="84"/>
      <c r="D1831" s="85"/>
      <c r="E1831" s="85"/>
      <c r="F1831" s="85"/>
      <c r="G1831" s="85"/>
      <c r="H1831" s="85"/>
      <c r="I1831" s="92"/>
      <c r="J1831" s="40"/>
      <c r="K1831" s="49" t="s">
        <v>86</v>
      </c>
      <c r="L1831" s="81"/>
      <c r="M1831" s="81"/>
      <c r="N1831" s="83"/>
      <c r="O1831" s="40"/>
      <c r="P1831" s="106" t="str">
        <f>IF(AND($R1831="x1",$K1831=Basisblatt!$A$85),IF(OR($L1831=Basisblatt!$A$38,AND('Modernisierung 3.2.4'!$M1831&lt;&gt;"",'Modernisierung 3.2.4'!$M1831&lt;='Modernisierung 3.2.4'!$U1831),'Modernisierung 3.2.4'!$N1831=Basisblatt!$A1859)=TRUE,"ja","nein"),"")</f>
        <v/>
      </c>
      <c r="Q1831" s="157"/>
      <c r="R1831" s="102" t="str">
        <f t="shared" si="28"/>
        <v>x2</v>
      </c>
      <c r="S1831" s="53"/>
      <c r="T1831" s="40"/>
      <c r="U1831" s="139" t="str">
        <f>IF(AND($R1831="x1",$K1831=Basisblatt!$A$85),VLOOKUP('EMob_Segmente 3.2.5_3.2.6'!$F1831,Basisblatt!$A$2:$B$5,2,FALSE),"")</f>
        <v/>
      </c>
    </row>
    <row r="1832" spans="1:21" ht="15.75" thickBot="1" x14ac:dyDescent="0.3">
      <c r="A1832" s="121" t="str">
        <f>IF($R1832="x2","",IF($R1832="x1",IF(OR($K1832=Basisblatt!$A$84,$P1832="ja"),"ja","nein"),"N/A"))</f>
        <v/>
      </c>
      <c r="B1832" s="40"/>
      <c r="C1832" s="84"/>
      <c r="D1832" s="85"/>
      <c r="E1832" s="85"/>
      <c r="F1832" s="85"/>
      <c r="G1832" s="85"/>
      <c r="H1832" s="85"/>
      <c r="I1832" s="92"/>
      <c r="J1832" s="40"/>
      <c r="K1832" s="49" t="s">
        <v>86</v>
      </c>
      <c r="L1832" s="81"/>
      <c r="M1832" s="81"/>
      <c r="N1832" s="83"/>
      <c r="O1832" s="40"/>
      <c r="P1832" s="106" t="str">
        <f>IF(AND($R1832="x1",$K1832=Basisblatt!$A$85),IF(OR($L1832=Basisblatt!$A$38,AND('Modernisierung 3.2.4'!$M1832&lt;&gt;"",'Modernisierung 3.2.4'!$M1832&lt;='Modernisierung 3.2.4'!$U1832),'Modernisierung 3.2.4'!$N1832=Basisblatt!$A1860)=TRUE,"ja","nein"),"")</f>
        <v/>
      </c>
      <c r="Q1832" s="157"/>
      <c r="R1832" s="102" t="str">
        <f t="shared" si="28"/>
        <v>x2</v>
      </c>
      <c r="S1832" s="53"/>
      <c r="T1832" s="40"/>
      <c r="U1832" s="139" t="str">
        <f>IF(AND($R1832="x1",$K1832=Basisblatt!$A$85),VLOOKUP('EMob_Segmente 3.2.5_3.2.6'!$F1832,Basisblatt!$A$2:$B$5,2,FALSE),"")</f>
        <v/>
      </c>
    </row>
    <row r="1833" spans="1:21" ht="15.75" thickBot="1" x14ac:dyDescent="0.3">
      <c r="A1833" s="121" t="str">
        <f>IF($R1833="x2","",IF($R1833="x1",IF(OR($K1833=Basisblatt!$A$84,$P1833="ja"),"ja","nein"),"N/A"))</f>
        <v/>
      </c>
      <c r="B1833" s="40"/>
      <c r="C1833" s="84"/>
      <c r="D1833" s="85"/>
      <c r="E1833" s="85"/>
      <c r="F1833" s="85"/>
      <c r="G1833" s="85"/>
      <c r="H1833" s="85"/>
      <c r="I1833" s="92"/>
      <c r="J1833" s="40"/>
      <c r="K1833" s="49" t="s">
        <v>86</v>
      </c>
      <c r="L1833" s="81"/>
      <c r="M1833" s="81"/>
      <c r="N1833" s="83"/>
      <c r="O1833" s="40"/>
      <c r="P1833" s="106" t="str">
        <f>IF(AND($R1833="x1",$K1833=Basisblatt!$A$85),IF(OR($L1833=Basisblatt!$A$38,AND('Modernisierung 3.2.4'!$M1833&lt;&gt;"",'Modernisierung 3.2.4'!$M1833&lt;='Modernisierung 3.2.4'!$U1833),'Modernisierung 3.2.4'!$N1833=Basisblatt!$A1861)=TRUE,"ja","nein"),"")</f>
        <v/>
      </c>
      <c r="Q1833" s="157"/>
      <c r="R1833" s="102" t="str">
        <f t="shared" si="28"/>
        <v>x2</v>
      </c>
      <c r="S1833" s="53"/>
      <c r="T1833" s="40"/>
      <c r="U1833" s="139" t="str">
        <f>IF(AND($R1833="x1",$K1833=Basisblatt!$A$85),VLOOKUP('EMob_Segmente 3.2.5_3.2.6'!$F1833,Basisblatt!$A$2:$B$5,2,FALSE),"")</f>
        <v/>
      </c>
    </row>
    <row r="1834" spans="1:21" ht="15.75" thickBot="1" x14ac:dyDescent="0.3">
      <c r="A1834" s="121" t="str">
        <f>IF($R1834="x2","",IF($R1834="x1",IF(OR($K1834=Basisblatt!$A$84,$P1834="ja"),"ja","nein"),"N/A"))</f>
        <v/>
      </c>
      <c r="B1834" s="40"/>
      <c r="C1834" s="84"/>
      <c r="D1834" s="85"/>
      <c r="E1834" s="85"/>
      <c r="F1834" s="85"/>
      <c r="G1834" s="85"/>
      <c r="H1834" s="85"/>
      <c r="I1834" s="92"/>
      <c r="J1834" s="40"/>
      <c r="K1834" s="49" t="s">
        <v>86</v>
      </c>
      <c r="L1834" s="81"/>
      <c r="M1834" s="81"/>
      <c r="N1834" s="83"/>
      <c r="O1834" s="40"/>
      <c r="P1834" s="106" t="str">
        <f>IF(AND($R1834="x1",$K1834=Basisblatt!$A$85),IF(OR($L1834=Basisblatt!$A$38,AND('Modernisierung 3.2.4'!$M1834&lt;&gt;"",'Modernisierung 3.2.4'!$M1834&lt;='Modernisierung 3.2.4'!$U1834),'Modernisierung 3.2.4'!$N1834=Basisblatt!$A1862)=TRUE,"ja","nein"),"")</f>
        <v/>
      </c>
      <c r="Q1834" s="157"/>
      <c r="R1834" s="102" t="str">
        <f t="shared" si="28"/>
        <v>x2</v>
      </c>
      <c r="S1834" s="53"/>
      <c r="T1834" s="40"/>
      <c r="U1834" s="139" t="str">
        <f>IF(AND($R1834="x1",$K1834=Basisblatt!$A$85),VLOOKUP('EMob_Segmente 3.2.5_3.2.6'!$F1834,Basisblatt!$A$2:$B$5,2,FALSE),"")</f>
        <v/>
      </c>
    </row>
    <row r="1835" spans="1:21" ht="15.75" thickBot="1" x14ac:dyDescent="0.3">
      <c r="A1835" s="121" t="str">
        <f>IF($R1835="x2","",IF($R1835="x1",IF(OR($K1835=Basisblatt!$A$84,$P1835="ja"),"ja","nein"),"N/A"))</f>
        <v/>
      </c>
      <c r="B1835" s="40"/>
      <c r="C1835" s="84"/>
      <c r="D1835" s="85"/>
      <c r="E1835" s="85"/>
      <c r="F1835" s="85"/>
      <c r="G1835" s="85"/>
      <c r="H1835" s="85"/>
      <c r="I1835" s="92"/>
      <c r="J1835" s="40"/>
      <c r="K1835" s="49" t="s">
        <v>86</v>
      </c>
      <c r="L1835" s="81"/>
      <c r="M1835" s="81"/>
      <c r="N1835" s="83"/>
      <c r="O1835" s="40"/>
      <c r="P1835" s="106" t="str">
        <f>IF(AND($R1835="x1",$K1835=Basisblatt!$A$85),IF(OR($L1835=Basisblatt!$A$38,AND('Modernisierung 3.2.4'!$M1835&lt;&gt;"",'Modernisierung 3.2.4'!$M1835&lt;='Modernisierung 3.2.4'!$U1835),'Modernisierung 3.2.4'!$N1835=Basisblatt!$A1863)=TRUE,"ja","nein"),"")</f>
        <v/>
      </c>
      <c r="Q1835" s="157"/>
      <c r="R1835" s="102" t="str">
        <f t="shared" si="28"/>
        <v>x2</v>
      </c>
      <c r="S1835" s="53"/>
      <c r="T1835" s="40"/>
      <c r="U1835" s="139" t="str">
        <f>IF(AND($R1835="x1",$K1835=Basisblatt!$A$85),VLOOKUP('EMob_Segmente 3.2.5_3.2.6'!$F1835,Basisblatt!$A$2:$B$5,2,FALSE),"")</f>
        <v/>
      </c>
    </row>
    <row r="1836" spans="1:21" ht="15.75" thickBot="1" x14ac:dyDescent="0.3">
      <c r="A1836" s="121" t="str">
        <f>IF($R1836="x2","",IF($R1836="x1",IF(OR($K1836=Basisblatt!$A$84,$P1836="ja"),"ja","nein"),"N/A"))</f>
        <v/>
      </c>
      <c r="B1836" s="40"/>
      <c r="C1836" s="84"/>
      <c r="D1836" s="85"/>
      <c r="E1836" s="85"/>
      <c r="F1836" s="85"/>
      <c r="G1836" s="85"/>
      <c r="H1836" s="85"/>
      <c r="I1836" s="92"/>
      <c r="J1836" s="40"/>
      <c r="K1836" s="49" t="s">
        <v>86</v>
      </c>
      <c r="L1836" s="81"/>
      <c r="M1836" s="81"/>
      <c r="N1836" s="83"/>
      <c r="O1836" s="40"/>
      <c r="P1836" s="106" t="str">
        <f>IF(AND($R1836="x1",$K1836=Basisblatt!$A$85),IF(OR($L1836=Basisblatt!$A$38,AND('Modernisierung 3.2.4'!$M1836&lt;&gt;"",'Modernisierung 3.2.4'!$M1836&lt;='Modernisierung 3.2.4'!$U1836),'Modernisierung 3.2.4'!$N1836=Basisblatt!$A1864)=TRUE,"ja","nein"),"")</f>
        <v/>
      </c>
      <c r="Q1836" s="157"/>
      <c r="R1836" s="102" t="str">
        <f t="shared" si="28"/>
        <v>x2</v>
      </c>
      <c r="S1836" s="53"/>
      <c r="T1836" s="40"/>
      <c r="U1836" s="139" t="str">
        <f>IF(AND($R1836="x1",$K1836=Basisblatt!$A$85),VLOOKUP('EMob_Segmente 3.2.5_3.2.6'!$F1836,Basisblatt!$A$2:$B$5,2,FALSE),"")</f>
        <v/>
      </c>
    </row>
    <row r="1837" spans="1:21" ht="15.75" thickBot="1" x14ac:dyDescent="0.3">
      <c r="A1837" s="121" t="str">
        <f>IF($R1837="x2","",IF($R1837="x1",IF(OR($K1837=Basisblatt!$A$84,$P1837="ja"),"ja","nein"),"N/A"))</f>
        <v/>
      </c>
      <c r="B1837" s="40"/>
      <c r="C1837" s="84"/>
      <c r="D1837" s="85"/>
      <c r="E1837" s="85"/>
      <c r="F1837" s="85"/>
      <c r="G1837" s="85"/>
      <c r="H1837" s="85"/>
      <c r="I1837" s="92"/>
      <c r="J1837" s="40"/>
      <c r="K1837" s="49" t="s">
        <v>86</v>
      </c>
      <c r="L1837" s="81"/>
      <c r="M1837" s="81"/>
      <c r="N1837" s="83"/>
      <c r="O1837" s="40"/>
      <c r="P1837" s="106" t="str">
        <f>IF(AND($R1837="x1",$K1837=Basisblatt!$A$85),IF(OR($L1837=Basisblatt!$A$38,AND('Modernisierung 3.2.4'!$M1837&lt;&gt;"",'Modernisierung 3.2.4'!$M1837&lt;='Modernisierung 3.2.4'!$U1837),'Modernisierung 3.2.4'!$N1837=Basisblatt!$A1865)=TRUE,"ja","nein"),"")</f>
        <v/>
      </c>
      <c r="Q1837" s="157"/>
      <c r="R1837" s="102" t="str">
        <f t="shared" si="28"/>
        <v>x2</v>
      </c>
      <c r="S1837" s="53"/>
      <c r="T1837" s="40"/>
      <c r="U1837" s="139" t="str">
        <f>IF(AND($R1837="x1",$K1837=Basisblatt!$A$85),VLOOKUP('EMob_Segmente 3.2.5_3.2.6'!$F1837,Basisblatt!$A$2:$B$5,2,FALSE),"")</f>
        <v/>
      </c>
    </row>
    <row r="1838" spans="1:21" ht="15.75" thickBot="1" x14ac:dyDescent="0.3">
      <c r="A1838" s="121" t="str">
        <f>IF($R1838="x2","",IF($R1838="x1",IF(OR($K1838=Basisblatt!$A$84,$P1838="ja"),"ja","nein"),"N/A"))</f>
        <v/>
      </c>
      <c r="B1838" s="40"/>
      <c r="C1838" s="84"/>
      <c r="D1838" s="85"/>
      <c r="E1838" s="85"/>
      <c r="F1838" s="85"/>
      <c r="G1838" s="85"/>
      <c r="H1838" s="85"/>
      <c r="I1838" s="92"/>
      <c r="J1838" s="40"/>
      <c r="K1838" s="49" t="s">
        <v>86</v>
      </c>
      <c r="L1838" s="81"/>
      <c r="M1838" s="81"/>
      <c r="N1838" s="83"/>
      <c r="O1838" s="40"/>
      <c r="P1838" s="106" t="str">
        <f>IF(AND($R1838="x1",$K1838=Basisblatt!$A$85),IF(OR($L1838=Basisblatt!$A$38,AND('Modernisierung 3.2.4'!$M1838&lt;&gt;"",'Modernisierung 3.2.4'!$M1838&lt;='Modernisierung 3.2.4'!$U1838),'Modernisierung 3.2.4'!$N1838=Basisblatt!$A1866)=TRUE,"ja","nein"),"")</f>
        <v/>
      </c>
      <c r="Q1838" s="157"/>
      <c r="R1838" s="102" t="str">
        <f t="shared" si="28"/>
        <v>x2</v>
      </c>
      <c r="S1838" s="53"/>
      <c r="T1838" s="40"/>
      <c r="U1838" s="139" t="str">
        <f>IF(AND($R1838="x1",$K1838=Basisblatt!$A$85),VLOOKUP('EMob_Segmente 3.2.5_3.2.6'!$F1838,Basisblatt!$A$2:$B$5,2,FALSE),"")</f>
        <v/>
      </c>
    </row>
    <row r="1839" spans="1:21" ht="15.75" thickBot="1" x14ac:dyDescent="0.3">
      <c r="A1839" s="121" t="str">
        <f>IF($R1839="x2","",IF($R1839="x1",IF(OR($K1839=Basisblatt!$A$84,$P1839="ja"),"ja","nein"),"N/A"))</f>
        <v/>
      </c>
      <c r="B1839" s="40"/>
      <c r="C1839" s="84"/>
      <c r="D1839" s="85"/>
      <c r="E1839" s="85"/>
      <c r="F1839" s="85"/>
      <c r="G1839" s="85"/>
      <c r="H1839" s="85"/>
      <c r="I1839" s="92"/>
      <c r="J1839" s="40"/>
      <c r="K1839" s="49" t="s">
        <v>86</v>
      </c>
      <c r="L1839" s="81"/>
      <c r="M1839" s="81"/>
      <c r="N1839" s="83"/>
      <c r="O1839" s="40"/>
      <c r="P1839" s="106" t="str">
        <f>IF(AND($R1839="x1",$K1839=Basisblatt!$A$85),IF(OR($L1839=Basisblatt!$A$38,AND('Modernisierung 3.2.4'!$M1839&lt;&gt;"",'Modernisierung 3.2.4'!$M1839&lt;='Modernisierung 3.2.4'!$U1839),'Modernisierung 3.2.4'!$N1839=Basisblatt!$A1867)=TRUE,"ja","nein"),"")</f>
        <v/>
      </c>
      <c r="Q1839" s="157"/>
      <c r="R1839" s="102" t="str">
        <f t="shared" si="28"/>
        <v>x2</v>
      </c>
      <c r="S1839" s="53"/>
      <c r="T1839" s="40"/>
      <c r="U1839" s="139" t="str">
        <f>IF(AND($R1839="x1",$K1839=Basisblatt!$A$85),VLOOKUP('EMob_Segmente 3.2.5_3.2.6'!$F1839,Basisblatt!$A$2:$B$5,2,FALSE),"")</f>
        <v/>
      </c>
    </row>
    <row r="1840" spans="1:21" ht="15.75" thickBot="1" x14ac:dyDescent="0.3">
      <c r="A1840" s="121" t="str">
        <f>IF($R1840="x2","",IF($R1840="x1",IF(OR($K1840=Basisblatt!$A$84,$P1840="ja"),"ja","nein"),"N/A"))</f>
        <v/>
      </c>
      <c r="B1840" s="40"/>
      <c r="C1840" s="84"/>
      <c r="D1840" s="85"/>
      <c r="E1840" s="85"/>
      <c r="F1840" s="85"/>
      <c r="G1840" s="85"/>
      <c r="H1840" s="85"/>
      <c r="I1840" s="92"/>
      <c r="J1840" s="40"/>
      <c r="K1840" s="49" t="s">
        <v>86</v>
      </c>
      <c r="L1840" s="81"/>
      <c r="M1840" s="81"/>
      <c r="N1840" s="83"/>
      <c r="O1840" s="40"/>
      <c r="P1840" s="106" t="str">
        <f>IF(AND($R1840="x1",$K1840=Basisblatt!$A$85),IF(OR($L1840=Basisblatt!$A$38,AND('Modernisierung 3.2.4'!$M1840&lt;&gt;"",'Modernisierung 3.2.4'!$M1840&lt;='Modernisierung 3.2.4'!$U1840),'Modernisierung 3.2.4'!$N1840=Basisblatt!$A1868)=TRUE,"ja","nein"),"")</f>
        <v/>
      </c>
      <c r="Q1840" s="157"/>
      <c r="R1840" s="102" t="str">
        <f t="shared" si="28"/>
        <v>x2</v>
      </c>
      <c r="S1840" s="53"/>
      <c r="T1840" s="40"/>
      <c r="U1840" s="139" t="str">
        <f>IF(AND($R1840="x1",$K1840=Basisblatt!$A$85),VLOOKUP('EMob_Segmente 3.2.5_3.2.6'!$F1840,Basisblatt!$A$2:$B$5,2,FALSE),"")</f>
        <v/>
      </c>
    </row>
    <row r="1841" spans="1:21" ht="15.75" thickBot="1" x14ac:dyDescent="0.3">
      <c r="A1841" s="121" t="str">
        <f>IF($R1841="x2","",IF($R1841="x1",IF(OR($K1841=Basisblatt!$A$84,$P1841="ja"),"ja","nein"),"N/A"))</f>
        <v/>
      </c>
      <c r="B1841" s="40"/>
      <c r="C1841" s="84"/>
      <c r="D1841" s="85"/>
      <c r="E1841" s="85"/>
      <c r="F1841" s="85"/>
      <c r="G1841" s="85"/>
      <c r="H1841" s="85"/>
      <c r="I1841" s="92"/>
      <c r="J1841" s="40"/>
      <c r="K1841" s="49" t="s">
        <v>86</v>
      </c>
      <c r="L1841" s="81"/>
      <c r="M1841" s="81"/>
      <c r="N1841" s="83"/>
      <c r="O1841" s="40"/>
      <c r="P1841" s="106" t="str">
        <f>IF(AND($R1841="x1",$K1841=Basisblatt!$A$85),IF(OR($L1841=Basisblatt!$A$38,AND('Modernisierung 3.2.4'!$M1841&lt;&gt;"",'Modernisierung 3.2.4'!$M1841&lt;='Modernisierung 3.2.4'!$U1841),'Modernisierung 3.2.4'!$N1841=Basisblatt!$A1869)=TRUE,"ja","nein"),"")</f>
        <v/>
      </c>
      <c r="Q1841" s="157"/>
      <c r="R1841" s="102" t="str">
        <f t="shared" si="28"/>
        <v>x2</v>
      </c>
      <c r="S1841" s="53"/>
      <c r="T1841" s="40"/>
      <c r="U1841" s="139" t="str">
        <f>IF(AND($R1841="x1",$K1841=Basisblatt!$A$85),VLOOKUP('EMob_Segmente 3.2.5_3.2.6'!$F1841,Basisblatt!$A$2:$B$5,2,FALSE),"")</f>
        <v/>
      </c>
    </row>
    <row r="1842" spans="1:21" ht="15.75" thickBot="1" x14ac:dyDescent="0.3">
      <c r="A1842" s="121" t="str">
        <f>IF($R1842="x2","",IF($R1842="x1",IF(OR($K1842=Basisblatt!$A$84,$P1842="ja"),"ja","nein"),"N/A"))</f>
        <v/>
      </c>
      <c r="B1842" s="40"/>
      <c r="C1842" s="84"/>
      <c r="D1842" s="85"/>
      <c r="E1842" s="85"/>
      <c r="F1842" s="85"/>
      <c r="G1842" s="85"/>
      <c r="H1842" s="85"/>
      <c r="I1842" s="92"/>
      <c r="J1842" s="40"/>
      <c r="K1842" s="49" t="s">
        <v>86</v>
      </c>
      <c r="L1842" s="81"/>
      <c r="M1842" s="81"/>
      <c r="N1842" s="83"/>
      <c r="O1842" s="40"/>
      <c r="P1842" s="106" t="str">
        <f>IF(AND($R1842="x1",$K1842=Basisblatt!$A$85),IF(OR($L1842=Basisblatt!$A$38,AND('Modernisierung 3.2.4'!$M1842&lt;&gt;"",'Modernisierung 3.2.4'!$M1842&lt;='Modernisierung 3.2.4'!$U1842),'Modernisierung 3.2.4'!$N1842=Basisblatt!$A1870)=TRUE,"ja","nein"),"")</f>
        <v/>
      </c>
      <c r="Q1842" s="157"/>
      <c r="R1842" s="102" t="str">
        <f t="shared" si="28"/>
        <v>x2</v>
      </c>
      <c r="S1842" s="53"/>
      <c r="T1842" s="40"/>
      <c r="U1842" s="139" t="str">
        <f>IF(AND($R1842="x1",$K1842=Basisblatt!$A$85),VLOOKUP('EMob_Segmente 3.2.5_3.2.6'!$F1842,Basisblatt!$A$2:$B$5,2,FALSE),"")</f>
        <v/>
      </c>
    </row>
    <row r="1843" spans="1:21" ht="15.75" thickBot="1" x14ac:dyDescent="0.3">
      <c r="A1843" s="121" t="str">
        <f>IF($R1843="x2","",IF($R1843="x1",IF(OR($K1843=Basisblatt!$A$84,$P1843="ja"),"ja","nein"),"N/A"))</f>
        <v/>
      </c>
      <c r="B1843" s="40"/>
      <c r="C1843" s="84"/>
      <c r="D1843" s="85"/>
      <c r="E1843" s="85"/>
      <c r="F1843" s="85"/>
      <c r="G1843" s="85"/>
      <c r="H1843" s="85"/>
      <c r="I1843" s="92"/>
      <c r="J1843" s="40"/>
      <c r="K1843" s="49" t="s">
        <v>86</v>
      </c>
      <c r="L1843" s="81"/>
      <c r="M1843" s="81"/>
      <c r="N1843" s="83"/>
      <c r="O1843" s="40"/>
      <c r="P1843" s="106" t="str">
        <f>IF(AND($R1843="x1",$K1843=Basisblatt!$A$85),IF(OR($L1843=Basisblatt!$A$38,AND('Modernisierung 3.2.4'!$M1843&lt;&gt;"",'Modernisierung 3.2.4'!$M1843&lt;='Modernisierung 3.2.4'!$U1843),'Modernisierung 3.2.4'!$N1843=Basisblatt!$A1871)=TRUE,"ja","nein"),"")</f>
        <v/>
      </c>
      <c r="Q1843" s="157"/>
      <c r="R1843" s="102" t="str">
        <f t="shared" si="28"/>
        <v>x2</v>
      </c>
      <c r="S1843" s="53"/>
      <c r="T1843" s="40"/>
      <c r="U1843" s="139" t="str">
        <f>IF(AND($R1843="x1",$K1843=Basisblatt!$A$85),VLOOKUP('EMob_Segmente 3.2.5_3.2.6'!$F1843,Basisblatt!$A$2:$B$5,2,FALSE),"")</f>
        <v/>
      </c>
    </row>
    <row r="1844" spans="1:21" ht="15.75" thickBot="1" x14ac:dyDescent="0.3">
      <c r="A1844" s="121" t="str">
        <f>IF($R1844="x2","",IF($R1844="x1",IF(OR($K1844=Basisblatt!$A$84,$P1844="ja"),"ja","nein"),"N/A"))</f>
        <v/>
      </c>
      <c r="B1844" s="40"/>
      <c r="C1844" s="84"/>
      <c r="D1844" s="85"/>
      <c r="E1844" s="85"/>
      <c r="F1844" s="85"/>
      <c r="G1844" s="85"/>
      <c r="H1844" s="85"/>
      <c r="I1844" s="92"/>
      <c r="J1844" s="40"/>
      <c r="K1844" s="49" t="s">
        <v>86</v>
      </c>
      <c r="L1844" s="81"/>
      <c r="M1844" s="81"/>
      <c r="N1844" s="83"/>
      <c r="O1844" s="40"/>
      <c r="P1844" s="106" t="str">
        <f>IF(AND($R1844="x1",$K1844=Basisblatt!$A$85),IF(OR($L1844=Basisblatt!$A$38,AND('Modernisierung 3.2.4'!$M1844&lt;&gt;"",'Modernisierung 3.2.4'!$M1844&lt;='Modernisierung 3.2.4'!$U1844),'Modernisierung 3.2.4'!$N1844=Basisblatt!$A1872)=TRUE,"ja","nein"),"")</f>
        <v/>
      </c>
      <c r="Q1844" s="157"/>
      <c r="R1844" s="102" t="str">
        <f t="shared" si="28"/>
        <v>x2</v>
      </c>
      <c r="S1844" s="53"/>
      <c r="T1844" s="40"/>
      <c r="U1844" s="139" t="str">
        <f>IF(AND($R1844="x1",$K1844=Basisblatt!$A$85),VLOOKUP('EMob_Segmente 3.2.5_3.2.6'!$F1844,Basisblatt!$A$2:$B$5,2,FALSE),"")</f>
        <v/>
      </c>
    </row>
    <row r="1845" spans="1:21" ht="15.75" thickBot="1" x14ac:dyDescent="0.3">
      <c r="A1845" s="121" t="str">
        <f>IF($R1845="x2","",IF($R1845="x1",IF(OR($K1845=Basisblatt!$A$84,$P1845="ja"),"ja","nein"),"N/A"))</f>
        <v/>
      </c>
      <c r="B1845" s="40"/>
      <c r="C1845" s="84"/>
      <c r="D1845" s="85"/>
      <c r="E1845" s="85"/>
      <c r="F1845" s="85"/>
      <c r="G1845" s="85"/>
      <c r="H1845" s="85"/>
      <c r="I1845" s="92"/>
      <c r="J1845" s="40"/>
      <c r="K1845" s="49" t="s">
        <v>86</v>
      </c>
      <c r="L1845" s="81"/>
      <c r="M1845" s="81"/>
      <c r="N1845" s="83"/>
      <c r="O1845" s="40"/>
      <c r="P1845" s="106" t="str">
        <f>IF(AND($R1845="x1",$K1845=Basisblatt!$A$85),IF(OR($L1845=Basisblatt!$A$38,AND('Modernisierung 3.2.4'!$M1845&lt;&gt;"",'Modernisierung 3.2.4'!$M1845&lt;='Modernisierung 3.2.4'!$U1845),'Modernisierung 3.2.4'!$N1845=Basisblatt!$A1873)=TRUE,"ja","nein"),"")</f>
        <v/>
      </c>
      <c r="Q1845" s="157"/>
      <c r="R1845" s="102" t="str">
        <f t="shared" si="28"/>
        <v>x2</v>
      </c>
      <c r="S1845" s="53"/>
      <c r="T1845" s="40"/>
      <c r="U1845" s="139" t="str">
        <f>IF(AND($R1845="x1",$K1845=Basisblatt!$A$85),VLOOKUP('EMob_Segmente 3.2.5_3.2.6'!$F1845,Basisblatt!$A$2:$B$5,2,FALSE),"")</f>
        <v/>
      </c>
    </row>
    <row r="1846" spans="1:21" ht="15.75" thickBot="1" x14ac:dyDescent="0.3">
      <c r="A1846" s="121" t="str">
        <f>IF($R1846="x2","",IF($R1846="x1",IF(OR($K1846=Basisblatt!$A$84,$P1846="ja"),"ja","nein"),"N/A"))</f>
        <v/>
      </c>
      <c r="B1846" s="40"/>
      <c r="C1846" s="84"/>
      <c r="D1846" s="85"/>
      <c r="E1846" s="85"/>
      <c r="F1846" s="85"/>
      <c r="G1846" s="85"/>
      <c r="H1846" s="85"/>
      <c r="I1846" s="92"/>
      <c r="J1846" s="40"/>
      <c r="K1846" s="49" t="s">
        <v>86</v>
      </c>
      <c r="L1846" s="81"/>
      <c r="M1846" s="81"/>
      <c r="N1846" s="83"/>
      <c r="O1846" s="40"/>
      <c r="P1846" s="106" t="str">
        <f>IF(AND($R1846="x1",$K1846=Basisblatt!$A$85),IF(OR($L1846=Basisblatt!$A$38,AND('Modernisierung 3.2.4'!$M1846&lt;&gt;"",'Modernisierung 3.2.4'!$M1846&lt;='Modernisierung 3.2.4'!$U1846),'Modernisierung 3.2.4'!$N1846=Basisblatt!$A1874)=TRUE,"ja","nein"),"")</f>
        <v/>
      </c>
      <c r="Q1846" s="157"/>
      <c r="R1846" s="102" t="str">
        <f t="shared" si="28"/>
        <v>x2</v>
      </c>
      <c r="S1846" s="53"/>
      <c r="T1846" s="40"/>
      <c r="U1846" s="139" t="str">
        <f>IF(AND($R1846="x1",$K1846=Basisblatt!$A$85),VLOOKUP('EMob_Segmente 3.2.5_3.2.6'!$F1846,Basisblatt!$A$2:$B$5,2,FALSE),"")</f>
        <v/>
      </c>
    </row>
    <row r="1847" spans="1:21" ht="15.75" thickBot="1" x14ac:dyDescent="0.3">
      <c r="A1847" s="121" t="str">
        <f>IF($R1847="x2","",IF($R1847="x1",IF(OR($K1847=Basisblatt!$A$84,$P1847="ja"),"ja","nein"),"N/A"))</f>
        <v/>
      </c>
      <c r="B1847" s="40"/>
      <c r="C1847" s="84"/>
      <c r="D1847" s="85"/>
      <c r="E1847" s="85"/>
      <c r="F1847" s="85"/>
      <c r="G1847" s="85"/>
      <c r="H1847" s="85"/>
      <c r="I1847" s="92"/>
      <c r="J1847" s="40"/>
      <c r="K1847" s="49" t="s">
        <v>86</v>
      </c>
      <c r="L1847" s="81"/>
      <c r="M1847" s="81"/>
      <c r="N1847" s="83"/>
      <c r="O1847" s="40"/>
      <c r="P1847" s="106" t="str">
        <f>IF(AND($R1847="x1",$K1847=Basisblatt!$A$85),IF(OR($L1847=Basisblatt!$A$38,AND('Modernisierung 3.2.4'!$M1847&lt;&gt;"",'Modernisierung 3.2.4'!$M1847&lt;='Modernisierung 3.2.4'!$U1847),'Modernisierung 3.2.4'!$N1847=Basisblatt!$A1875)=TRUE,"ja","nein"),"")</f>
        <v/>
      </c>
      <c r="Q1847" s="157"/>
      <c r="R1847" s="102" t="str">
        <f t="shared" si="28"/>
        <v>x2</v>
      </c>
      <c r="S1847" s="53"/>
      <c r="T1847" s="40"/>
      <c r="U1847" s="139" t="str">
        <f>IF(AND($R1847="x1",$K1847=Basisblatt!$A$85),VLOOKUP('EMob_Segmente 3.2.5_3.2.6'!$F1847,Basisblatt!$A$2:$B$5,2,FALSE),"")</f>
        <v/>
      </c>
    </row>
    <row r="1848" spans="1:21" ht="15.75" thickBot="1" x14ac:dyDescent="0.3">
      <c r="A1848" s="121" t="str">
        <f>IF($R1848="x2","",IF($R1848="x1",IF(OR($K1848=Basisblatt!$A$84,$P1848="ja"),"ja","nein"),"N/A"))</f>
        <v/>
      </c>
      <c r="B1848" s="40"/>
      <c r="C1848" s="84"/>
      <c r="D1848" s="85"/>
      <c r="E1848" s="85"/>
      <c r="F1848" s="85"/>
      <c r="G1848" s="85"/>
      <c r="H1848" s="85"/>
      <c r="I1848" s="92"/>
      <c r="J1848" s="40"/>
      <c r="K1848" s="49" t="s">
        <v>86</v>
      </c>
      <c r="L1848" s="81"/>
      <c r="M1848" s="81"/>
      <c r="N1848" s="83"/>
      <c r="O1848" s="40"/>
      <c r="P1848" s="106" t="str">
        <f>IF(AND($R1848="x1",$K1848=Basisblatt!$A$85),IF(OR($L1848=Basisblatt!$A$38,AND('Modernisierung 3.2.4'!$M1848&lt;&gt;"",'Modernisierung 3.2.4'!$M1848&lt;='Modernisierung 3.2.4'!$U1848),'Modernisierung 3.2.4'!$N1848=Basisblatt!$A1876)=TRUE,"ja","nein"),"")</f>
        <v/>
      </c>
      <c r="Q1848" s="157"/>
      <c r="R1848" s="102" t="str">
        <f t="shared" si="28"/>
        <v>x2</v>
      </c>
      <c r="S1848" s="53"/>
      <c r="T1848" s="40"/>
      <c r="U1848" s="139" t="str">
        <f>IF(AND($R1848="x1",$K1848=Basisblatt!$A$85),VLOOKUP('EMob_Segmente 3.2.5_3.2.6'!$F1848,Basisblatt!$A$2:$B$5,2,FALSE),"")</f>
        <v/>
      </c>
    </row>
    <row r="1849" spans="1:21" ht="15.75" thickBot="1" x14ac:dyDescent="0.3">
      <c r="A1849" s="121" t="str">
        <f>IF($R1849="x2","",IF($R1849="x1",IF(OR($K1849=Basisblatt!$A$84,$P1849="ja"),"ja","nein"),"N/A"))</f>
        <v/>
      </c>
      <c r="B1849" s="40"/>
      <c r="C1849" s="84"/>
      <c r="D1849" s="85"/>
      <c r="E1849" s="85"/>
      <c r="F1849" s="85"/>
      <c r="G1849" s="85"/>
      <c r="H1849" s="85"/>
      <c r="I1849" s="92"/>
      <c r="J1849" s="40"/>
      <c r="K1849" s="49" t="s">
        <v>86</v>
      </c>
      <c r="L1849" s="81"/>
      <c r="M1849" s="81"/>
      <c r="N1849" s="83"/>
      <c r="O1849" s="40"/>
      <c r="P1849" s="106" t="str">
        <f>IF(AND($R1849="x1",$K1849=Basisblatt!$A$85),IF(OR($L1849=Basisblatt!$A$38,AND('Modernisierung 3.2.4'!$M1849&lt;&gt;"",'Modernisierung 3.2.4'!$M1849&lt;='Modernisierung 3.2.4'!$U1849),'Modernisierung 3.2.4'!$N1849=Basisblatt!$A1877)=TRUE,"ja","nein"),"")</f>
        <v/>
      </c>
      <c r="Q1849" s="157"/>
      <c r="R1849" s="102" t="str">
        <f t="shared" si="28"/>
        <v>x2</v>
      </c>
      <c r="S1849" s="53"/>
      <c r="T1849" s="40"/>
      <c r="U1849" s="139" t="str">
        <f>IF(AND($R1849="x1",$K1849=Basisblatt!$A$85),VLOOKUP('EMob_Segmente 3.2.5_3.2.6'!$F1849,Basisblatt!$A$2:$B$5,2,FALSE),"")</f>
        <v/>
      </c>
    </row>
    <row r="1850" spans="1:21" ht="15.75" thickBot="1" x14ac:dyDescent="0.3">
      <c r="A1850" s="121" t="str">
        <f>IF($R1850="x2","",IF($R1850="x1",IF(OR($K1850=Basisblatt!$A$84,$P1850="ja"),"ja","nein"),"N/A"))</f>
        <v/>
      </c>
      <c r="B1850" s="40"/>
      <c r="C1850" s="84"/>
      <c r="D1850" s="85"/>
      <c r="E1850" s="85"/>
      <c r="F1850" s="85"/>
      <c r="G1850" s="85"/>
      <c r="H1850" s="85"/>
      <c r="I1850" s="92"/>
      <c r="J1850" s="40"/>
      <c r="K1850" s="49" t="s">
        <v>86</v>
      </c>
      <c r="L1850" s="81"/>
      <c r="M1850" s="81"/>
      <c r="N1850" s="83"/>
      <c r="O1850" s="40"/>
      <c r="P1850" s="106" t="str">
        <f>IF(AND($R1850="x1",$K1850=Basisblatt!$A$85),IF(OR($L1850=Basisblatt!$A$38,AND('Modernisierung 3.2.4'!$M1850&lt;&gt;"",'Modernisierung 3.2.4'!$M1850&lt;='Modernisierung 3.2.4'!$U1850),'Modernisierung 3.2.4'!$N1850=Basisblatt!$A1878)=TRUE,"ja","nein"),"")</f>
        <v/>
      </c>
      <c r="Q1850" s="157"/>
      <c r="R1850" s="102" t="str">
        <f t="shared" si="28"/>
        <v>x2</v>
      </c>
      <c r="S1850" s="53"/>
      <c r="T1850" s="40"/>
      <c r="U1850" s="139" t="str">
        <f>IF(AND($R1850="x1",$K1850=Basisblatt!$A$85),VLOOKUP('EMob_Segmente 3.2.5_3.2.6'!$F1850,Basisblatt!$A$2:$B$5,2,FALSE),"")</f>
        <v/>
      </c>
    </row>
    <row r="1851" spans="1:21" ht="15.75" thickBot="1" x14ac:dyDescent="0.3">
      <c r="A1851" s="121" t="str">
        <f>IF($R1851="x2","",IF($R1851="x1",IF(OR($K1851=Basisblatt!$A$84,$P1851="ja"),"ja","nein"),"N/A"))</f>
        <v/>
      </c>
      <c r="B1851" s="40"/>
      <c r="C1851" s="84"/>
      <c r="D1851" s="85"/>
      <c r="E1851" s="85"/>
      <c r="F1851" s="85"/>
      <c r="G1851" s="85"/>
      <c r="H1851" s="85"/>
      <c r="I1851" s="92"/>
      <c r="J1851" s="40"/>
      <c r="K1851" s="49" t="s">
        <v>86</v>
      </c>
      <c r="L1851" s="81"/>
      <c r="M1851" s="81"/>
      <c r="N1851" s="83"/>
      <c r="O1851" s="40"/>
      <c r="P1851" s="106" t="str">
        <f>IF(AND($R1851="x1",$K1851=Basisblatt!$A$85),IF(OR($L1851=Basisblatt!$A$38,AND('Modernisierung 3.2.4'!$M1851&lt;&gt;"",'Modernisierung 3.2.4'!$M1851&lt;='Modernisierung 3.2.4'!$U1851),'Modernisierung 3.2.4'!$N1851=Basisblatt!$A1879)=TRUE,"ja","nein"),"")</f>
        <v/>
      </c>
      <c r="Q1851" s="157"/>
      <c r="R1851" s="102" t="str">
        <f t="shared" si="28"/>
        <v>x2</v>
      </c>
      <c r="S1851" s="53"/>
      <c r="T1851" s="40"/>
      <c r="U1851" s="139" t="str">
        <f>IF(AND($R1851="x1",$K1851=Basisblatt!$A$85),VLOOKUP('EMob_Segmente 3.2.5_3.2.6'!$F1851,Basisblatt!$A$2:$B$5,2,FALSE),"")</f>
        <v/>
      </c>
    </row>
    <row r="1852" spans="1:21" ht="15.75" thickBot="1" x14ac:dyDescent="0.3">
      <c r="A1852" s="121" t="str">
        <f>IF($R1852="x2","",IF($R1852="x1",IF(OR($K1852=Basisblatt!$A$84,$P1852="ja"),"ja","nein"),"N/A"))</f>
        <v/>
      </c>
      <c r="B1852" s="40"/>
      <c r="C1852" s="84"/>
      <c r="D1852" s="85"/>
      <c r="E1852" s="85"/>
      <c r="F1852" s="85"/>
      <c r="G1852" s="85"/>
      <c r="H1852" s="85"/>
      <c r="I1852" s="92"/>
      <c r="J1852" s="40"/>
      <c r="K1852" s="49" t="s">
        <v>86</v>
      </c>
      <c r="L1852" s="81"/>
      <c r="M1852" s="81"/>
      <c r="N1852" s="83"/>
      <c r="O1852" s="40"/>
      <c r="P1852" s="106" t="str">
        <f>IF(AND($R1852="x1",$K1852=Basisblatt!$A$85),IF(OR($L1852=Basisblatt!$A$38,AND('Modernisierung 3.2.4'!$M1852&lt;&gt;"",'Modernisierung 3.2.4'!$M1852&lt;='Modernisierung 3.2.4'!$U1852),'Modernisierung 3.2.4'!$N1852=Basisblatt!$A1880)=TRUE,"ja","nein"),"")</f>
        <v/>
      </c>
      <c r="Q1852" s="157"/>
      <c r="R1852" s="102" t="str">
        <f t="shared" si="28"/>
        <v>x2</v>
      </c>
      <c r="S1852" s="53"/>
      <c r="T1852" s="40"/>
      <c r="U1852" s="139" t="str">
        <f>IF(AND($R1852="x1",$K1852=Basisblatt!$A$85),VLOOKUP('EMob_Segmente 3.2.5_3.2.6'!$F1852,Basisblatt!$A$2:$B$5,2,FALSE),"")</f>
        <v/>
      </c>
    </row>
    <row r="1853" spans="1:21" ht="15.75" thickBot="1" x14ac:dyDescent="0.3">
      <c r="A1853" s="121" t="str">
        <f>IF($R1853="x2","",IF($R1853="x1",IF(OR($K1853=Basisblatt!$A$84,$P1853="ja"),"ja","nein"),"N/A"))</f>
        <v/>
      </c>
      <c r="B1853" s="40"/>
      <c r="C1853" s="84"/>
      <c r="D1853" s="85"/>
      <c r="E1853" s="85"/>
      <c r="F1853" s="85"/>
      <c r="G1853" s="85"/>
      <c r="H1853" s="85"/>
      <c r="I1853" s="92"/>
      <c r="J1853" s="40"/>
      <c r="K1853" s="49" t="s">
        <v>86</v>
      </c>
      <c r="L1853" s="81"/>
      <c r="M1853" s="81"/>
      <c r="N1853" s="83"/>
      <c r="O1853" s="40"/>
      <c r="P1853" s="106" t="str">
        <f>IF(AND($R1853="x1",$K1853=Basisblatt!$A$85),IF(OR($L1853=Basisblatt!$A$38,AND('Modernisierung 3.2.4'!$M1853&lt;&gt;"",'Modernisierung 3.2.4'!$M1853&lt;='Modernisierung 3.2.4'!$U1853),'Modernisierung 3.2.4'!$N1853=Basisblatt!$A1881)=TRUE,"ja","nein"),"")</f>
        <v/>
      </c>
      <c r="Q1853" s="157"/>
      <c r="R1853" s="102" t="str">
        <f t="shared" si="28"/>
        <v>x2</v>
      </c>
      <c r="S1853" s="53"/>
      <c r="T1853" s="40"/>
      <c r="U1853" s="139" t="str">
        <f>IF(AND($R1853="x1",$K1853=Basisblatt!$A$85),VLOOKUP('EMob_Segmente 3.2.5_3.2.6'!$F1853,Basisblatt!$A$2:$B$5,2,FALSE),"")</f>
        <v/>
      </c>
    </row>
    <row r="1854" spans="1:21" ht="15.75" thickBot="1" x14ac:dyDescent="0.3">
      <c r="A1854" s="121" t="str">
        <f>IF($R1854="x2","",IF($R1854="x1",IF(OR($K1854=Basisblatt!$A$84,$P1854="ja"),"ja","nein"),"N/A"))</f>
        <v/>
      </c>
      <c r="B1854" s="40"/>
      <c r="C1854" s="84"/>
      <c r="D1854" s="85"/>
      <c r="E1854" s="85"/>
      <c r="F1854" s="85"/>
      <c r="G1854" s="85"/>
      <c r="H1854" s="85"/>
      <c r="I1854" s="92"/>
      <c r="J1854" s="40"/>
      <c r="K1854" s="49" t="s">
        <v>86</v>
      </c>
      <c r="L1854" s="81"/>
      <c r="M1854" s="81"/>
      <c r="N1854" s="83"/>
      <c r="O1854" s="40"/>
      <c r="P1854" s="106" t="str">
        <f>IF(AND($R1854="x1",$K1854=Basisblatt!$A$85),IF(OR($L1854=Basisblatt!$A$38,AND('Modernisierung 3.2.4'!$M1854&lt;&gt;"",'Modernisierung 3.2.4'!$M1854&lt;='Modernisierung 3.2.4'!$U1854),'Modernisierung 3.2.4'!$N1854=Basisblatt!$A1882)=TRUE,"ja","nein"),"")</f>
        <v/>
      </c>
      <c r="Q1854" s="157"/>
      <c r="R1854" s="102" t="str">
        <f t="shared" si="28"/>
        <v>x2</v>
      </c>
      <c r="S1854" s="53"/>
      <c r="T1854" s="40"/>
      <c r="U1854" s="139" t="str">
        <f>IF(AND($R1854="x1",$K1854=Basisblatt!$A$85),VLOOKUP('EMob_Segmente 3.2.5_3.2.6'!$F1854,Basisblatt!$A$2:$B$5,2,FALSE),"")</f>
        <v/>
      </c>
    </row>
    <row r="1855" spans="1:21" ht="15.75" thickBot="1" x14ac:dyDescent="0.3">
      <c r="A1855" s="121" t="str">
        <f>IF($R1855="x2","",IF($R1855="x1",IF(OR($K1855=Basisblatt!$A$84,$P1855="ja"),"ja","nein"),"N/A"))</f>
        <v/>
      </c>
      <c r="B1855" s="40"/>
      <c r="C1855" s="84"/>
      <c r="D1855" s="85"/>
      <c r="E1855" s="85"/>
      <c r="F1855" s="85"/>
      <c r="G1855" s="85"/>
      <c r="H1855" s="85"/>
      <c r="I1855" s="92"/>
      <c r="J1855" s="40"/>
      <c r="K1855" s="49" t="s">
        <v>86</v>
      </c>
      <c r="L1855" s="81"/>
      <c r="M1855" s="81"/>
      <c r="N1855" s="83"/>
      <c r="O1855" s="40"/>
      <c r="P1855" s="106" t="str">
        <f>IF(AND($R1855="x1",$K1855=Basisblatt!$A$85),IF(OR($L1855=Basisblatt!$A$38,AND('Modernisierung 3.2.4'!$M1855&lt;&gt;"",'Modernisierung 3.2.4'!$M1855&lt;='Modernisierung 3.2.4'!$U1855),'Modernisierung 3.2.4'!$N1855=Basisblatt!$A1883)=TRUE,"ja","nein"),"")</f>
        <v/>
      </c>
      <c r="Q1855" s="157"/>
      <c r="R1855" s="102" t="str">
        <f t="shared" si="28"/>
        <v>x2</v>
      </c>
      <c r="S1855" s="53"/>
      <c r="T1855" s="40"/>
      <c r="U1855" s="139" t="str">
        <f>IF(AND($R1855="x1",$K1855=Basisblatt!$A$85),VLOOKUP('EMob_Segmente 3.2.5_3.2.6'!$F1855,Basisblatt!$A$2:$B$5,2,FALSE),"")</f>
        <v/>
      </c>
    </row>
    <row r="1856" spans="1:21" ht="15.75" thickBot="1" x14ac:dyDescent="0.3">
      <c r="A1856" s="121" t="str">
        <f>IF($R1856="x2","",IF($R1856="x1",IF(OR($K1856=Basisblatt!$A$84,$P1856="ja"),"ja","nein"),"N/A"))</f>
        <v/>
      </c>
      <c r="B1856" s="40"/>
      <c r="C1856" s="84"/>
      <c r="D1856" s="85"/>
      <c r="E1856" s="85"/>
      <c r="F1856" s="85"/>
      <c r="G1856" s="85"/>
      <c r="H1856" s="85"/>
      <c r="I1856" s="92"/>
      <c r="J1856" s="40"/>
      <c r="K1856" s="49" t="s">
        <v>86</v>
      </c>
      <c r="L1856" s="81"/>
      <c r="M1856" s="81"/>
      <c r="N1856" s="83"/>
      <c r="O1856" s="40"/>
      <c r="P1856" s="106" t="str">
        <f>IF(AND($R1856="x1",$K1856=Basisblatt!$A$85),IF(OR($L1856=Basisblatt!$A$38,AND('Modernisierung 3.2.4'!$M1856&lt;&gt;"",'Modernisierung 3.2.4'!$M1856&lt;='Modernisierung 3.2.4'!$U1856),'Modernisierung 3.2.4'!$N1856=Basisblatt!$A1884)=TRUE,"ja","nein"),"")</f>
        <v/>
      </c>
      <c r="Q1856" s="157"/>
      <c r="R1856" s="102" t="str">
        <f t="shared" si="28"/>
        <v>x2</v>
      </c>
      <c r="S1856" s="53"/>
      <c r="T1856" s="40"/>
      <c r="U1856" s="139" t="str">
        <f>IF(AND($R1856="x1",$K1856=Basisblatt!$A$85),VLOOKUP('EMob_Segmente 3.2.5_3.2.6'!$F1856,Basisblatt!$A$2:$B$5,2,FALSE),"")</f>
        <v/>
      </c>
    </row>
    <row r="1857" spans="1:21" ht="15.75" thickBot="1" x14ac:dyDescent="0.3">
      <c r="A1857" s="121" t="str">
        <f>IF($R1857="x2","",IF($R1857="x1",IF(OR($K1857=Basisblatt!$A$84,$P1857="ja"),"ja","nein"),"N/A"))</f>
        <v/>
      </c>
      <c r="B1857" s="40"/>
      <c r="C1857" s="84"/>
      <c r="D1857" s="85"/>
      <c r="E1857" s="85"/>
      <c r="F1857" s="85"/>
      <c r="G1857" s="85"/>
      <c r="H1857" s="85"/>
      <c r="I1857" s="92"/>
      <c r="J1857" s="40"/>
      <c r="K1857" s="49" t="s">
        <v>86</v>
      </c>
      <c r="L1857" s="81"/>
      <c r="M1857" s="81"/>
      <c r="N1857" s="83"/>
      <c r="O1857" s="40"/>
      <c r="P1857" s="106" t="str">
        <f>IF(AND($R1857="x1",$K1857=Basisblatt!$A$85),IF(OR($L1857=Basisblatt!$A$38,AND('Modernisierung 3.2.4'!$M1857&lt;&gt;"",'Modernisierung 3.2.4'!$M1857&lt;='Modernisierung 3.2.4'!$U1857),'Modernisierung 3.2.4'!$N1857=Basisblatt!$A1885)=TRUE,"ja","nein"),"")</f>
        <v/>
      </c>
      <c r="Q1857" s="157"/>
      <c r="R1857" s="102" t="str">
        <f t="shared" si="28"/>
        <v>x2</v>
      </c>
      <c r="S1857" s="53"/>
      <c r="T1857" s="40"/>
      <c r="U1857" s="139" t="str">
        <f>IF(AND($R1857="x1",$K1857=Basisblatt!$A$85),VLOOKUP('EMob_Segmente 3.2.5_3.2.6'!$F1857,Basisblatt!$A$2:$B$5,2,FALSE),"")</f>
        <v/>
      </c>
    </row>
    <row r="1858" spans="1:21" ht="15.75" thickBot="1" x14ac:dyDescent="0.3">
      <c r="A1858" s="121" t="str">
        <f>IF($R1858="x2","",IF($R1858="x1",IF(OR($K1858=Basisblatt!$A$84,$P1858="ja"),"ja","nein"),"N/A"))</f>
        <v/>
      </c>
      <c r="B1858" s="40"/>
      <c r="C1858" s="84"/>
      <c r="D1858" s="85"/>
      <c r="E1858" s="85"/>
      <c r="F1858" s="85"/>
      <c r="G1858" s="85"/>
      <c r="H1858" s="85"/>
      <c r="I1858" s="92"/>
      <c r="J1858" s="40"/>
      <c r="K1858" s="49" t="s">
        <v>86</v>
      </c>
      <c r="L1858" s="81"/>
      <c r="M1858" s="81"/>
      <c r="N1858" s="83"/>
      <c r="O1858" s="40"/>
      <c r="P1858" s="106" t="str">
        <f>IF(AND($R1858="x1",$K1858=Basisblatt!$A$85),IF(OR($L1858=Basisblatt!$A$38,AND('Modernisierung 3.2.4'!$M1858&lt;&gt;"",'Modernisierung 3.2.4'!$M1858&lt;='Modernisierung 3.2.4'!$U1858),'Modernisierung 3.2.4'!$N1858=Basisblatt!$A1886)=TRUE,"ja","nein"),"")</f>
        <v/>
      </c>
      <c r="Q1858" s="157"/>
      <c r="R1858" s="102" t="str">
        <f t="shared" si="28"/>
        <v>x2</v>
      </c>
      <c r="S1858" s="53"/>
      <c r="T1858" s="40"/>
      <c r="U1858" s="139" t="str">
        <f>IF(AND($R1858="x1",$K1858=Basisblatt!$A$85),VLOOKUP('EMob_Segmente 3.2.5_3.2.6'!$F1858,Basisblatt!$A$2:$B$5,2,FALSE),"")</f>
        <v/>
      </c>
    </row>
    <row r="1859" spans="1:21" ht="15.75" thickBot="1" x14ac:dyDescent="0.3">
      <c r="A1859" s="121" t="str">
        <f>IF($R1859="x2","",IF($R1859="x1",IF(OR($K1859=Basisblatt!$A$84,$P1859="ja"),"ja","nein"),"N/A"))</f>
        <v/>
      </c>
      <c r="B1859" s="40"/>
      <c r="C1859" s="84"/>
      <c r="D1859" s="85"/>
      <c r="E1859" s="85"/>
      <c r="F1859" s="85"/>
      <c r="G1859" s="85"/>
      <c r="H1859" s="85"/>
      <c r="I1859" s="92"/>
      <c r="J1859" s="40"/>
      <c r="K1859" s="49" t="s">
        <v>86</v>
      </c>
      <c r="L1859" s="81"/>
      <c r="M1859" s="81"/>
      <c r="N1859" s="83"/>
      <c r="O1859" s="40"/>
      <c r="P1859" s="106" t="str">
        <f>IF(AND($R1859="x1",$K1859=Basisblatt!$A$85),IF(OR($L1859=Basisblatt!$A$38,AND('Modernisierung 3.2.4'!$M1859&lt;&gt;"",'Modernisierung 3.2.4'!$M1859&lt;='Modernisierung 3.2.4'!$U1859),'Modernisierung 3.2.4'!$N1859=Basisblatt!$A1887)=TRUE,"ja","nein"),"")</f>
        <v/>
      </c>
      <c r="Q1859" s="157"/>
      <c r="R1859" s="102" t="str">
        <f t="shared" si="28"/>
        <v>x2</v>
      </c>
      <c r="S1859" s="53"/>
      <c r="T1859" s="40"/>
      <c r="U1859" s="139" t="str">
        <f>IF(AND($R1859="x1",$K1859=Basisblatt!$A$85),VLOOKUP('EMob_Segmente 3.2.5_3.2.6'!$F1859,Basisblatt!$A$2:$B$5,2,FALSE),"")</f>
        <v/>
      </c>
    </row>
    <row r="1860" spans="1:21" ht="15.75" thickBot="1" x14ac:dyDescent="0.3">
      <c r="A1860" s="121" t="str">
        <f>IF($R1860="x2","",IF($R1860="x1",IF(OR($K1860=Basisblatt!$A$84,$P1860="ja"),"ja","nein"),"N/A"))</f>
        <v/>
      </c>
      <c r="B1860" s="40"/>
      <c r="C1860" s="84"/>
      <c r="D1860" s="85"/>
      <c r="E1860" s="85"/>
      <c r="F1860" s="85"/>
      <c r="G1860" s="85"/>
      <c r="H1860" s="85"/>
      <c r="I1860" s="92"/>
      <c r="J1860" s="40"/>
      <c r="K1860" s="49" t="s">
        <v>86</v>
      </c>
      <c r="L1860" s="81"/>
      <c r="M1860" s="81"/>
      <c r="N1860" s="83"/>
      <c r="O1860" s="40"/>
      <c r="P1860" s="106" t="str">
        <f>IF(AND($R1860="x1",$K1860=Basisblatt!$A$85),IF(OR($L1860=Basisblatt!$A$38,AND('Modernisierung 3.2.4'!$M1860&lt;&gt;"",'Modernisierung 3.2.4'!$M1860&lt;='Modernisierung 3.2.4'!$U1860),'Modernisierung 3.2.4'!$N1860=Basisblatt!$A1888)=TRUE,"ja","nein"),"")</f>
        <v/>
      </c>
      <c r="Q1860" s="157"/>
      <c r="R1860" s="102" t="str">
        <f t="shared" si="28"/>
        <v>x2</v>
      </c>
      <c r="S1860" s="53"/>
      <c r="T1860" s="40"/>
      <c r="U1860" s="139" t="str">
        <f>IF(AND($R1860="x1",$K1860=Basisblatt!$A$85),VLOOKUP('EMob_Segmente 3.2.5_3.2.6'!$F1860,Basisblatt!$A$2:$B$5,2,FALSE),"")</f>
        <v/>
      </c>
    </row>
    <row r="1861" spans="1:21" ht="15.75" thickBot="1" x14ac:dyDescent="0.3">
      <c r="A1861" s="121" t="str">
        <f>IF($R1861="x2","",IF($R1861="x1",IF(OR($K1861=Basisblatt!$A$84,$P1861="ja"),"ja","nein"),"N/A"))</f>
        <v/>
      </c>
      <c r="B1861" s="40"/>
      <c r="C1861" s="84"/>
      <c r="D1861" s="85"/>
      <c r="E1861" s="85"/>
      <c r="F1861" s="85"/>
      <c r="G1861" s="85"/>
      <c r="H1861" s="85"/>
      <c r="I1861" s="92"/>
      <c r="J1861" s="40"/>
      <c r="K1861" s="49" t="s">
        <v>86</v>
      </c>
      <c r="L1861" s="81"/>
      <c r="M1861" s="81"/>
      <c r="N1861" s="83"/>
      <c r="O1861" s="40"/>
      <c r="P1861" s="106" t="str">
        <f>IF(AND($R1861="x1",$K1861=Basisblatt!$A$85),IF(OR($L1861=Basisblatt!$A$38,AND('Modernisierung 3.2.4'!$M1861&lt;&gt;"",'Modernisierung 3.2.4'!$M1861&lt;='Modernisierung 3.2.4'!$U1861),'Modernisierung 3.2.4'!$N1861=Basisblatt!$A1889)=TRUE,"ja","nein"),"")</f>
        <v/>
      </c>
      <c r="Q1861" s="157"/>
      <c r="R1861" s="102" t="str">
        <f t="shared" si="28"/>
        <v>x2</v>
      </c>
      <c r="S1861" s="53"/>
      <c r="T1861" s="40"/>
      <c r="U1861" s="139" t="str">
        <f>IF(AND($R1861="x1",$K1861=Basisblatt!$A$85),VLOOKUP('EMob_Segmente 3.2.5_3.2.6'!$F1861,Basisblatt!$A$2:$B$5,2,FALSE),"")</f>
        <v/>
      </c>
    </row>
    <row r="1862" spans="1:21" ht="15.75" thickBot="1" x14ac:dyDescent="0.3">
      <c r="A1862" s="121" t="str">
        <f>IF($R1862="x2","",IF($R1862="x1",IF(OR($K1862=Basisblatt!$A$84,$P1862="ja"),"ja","nein"),"N/A"))</f>
        <v/>
      </c>
      <c r="B1862" s="40"/>
      <c r="C1862" s="84"/>
      <c r="D1862" s="85"/>
      <c r="E1862" s="85"/>
      <c r="F1862" s="85"/>
      <c r="G1862" s="85"/>
      <c r="H1862" s="85"/>
      <c r="I1862" s="92"/>
      <c r="J1862" s="40"/>
      <c r="K1862" s="49" t="s">
        <v>86</v>
      </c>
      <c r="L1862" s="81"/>
      <c r="M1862" s="81"/>
      <c r="N1862" s="83"/>
      <c r="O1862" s="40"/>
      <c r="P1862" s="106" t="str">
        <f>IF(AND($R1862="x1",$K1862=Basisblatt!$A$85),IF(OR($L1862=Basisblatt!$A$38,AND('Modernisierung 3.2.4'!$M1862&lt;&gt;"",'Modernisierung 3.2.4'!$M1862&lt;='Modernisierung 3.2.4'!$U1862),'Modernisierung 3.2.4'!$N1862=Basisblatt!$A1890)=TRUE,"ja","nein"),"")</f>
        <v/>
      </c>
      <c r="Q1862" s="157"/>
      <c r="R1862" s="102" t="str">
        <f t="shared" si="28"/>
        <v>x2</v>
      </c>
      <c r="S1862" s="53"/>
      <c r="T1862" s="40"/>
      <c r="U1862" s="139" t="str">
        <f>IF(AND($R1862="x1",$K1862=Basisblatt!$A$85),VLOOKUP('EMob_Segmente 3.2.5_3.2.6'!$F1862,Basisblatt!$A$2:$B$5,2,FALSE),"")</f>
        <v/>
      </c>
    </row>
    <row r="1863" spans="1:21" ht="15.75" thickBot="1" x14ac:dyDescent="0.3">
      <c r="A1863" s="121" t="str">
        <f>IF($R1863="x2","",IF($R1863="x1",IF(OR($K1863=Basisblatt!$A$84,$P1863="ja"),"ja","nein"),"N/A"))</f>
        <v/>
      </c>
      <c r="B1863" s="40"/>
      <c r="C1863" s="84"/>
      <c r="D1863" s="85"/>
      <c r="E1863" s="85"/>
      <c r="F1863" s="85"/>
      <c r="G1863" s="85"/>
      <c r="H1863" s="85"/>
      <c r="I1863" s="92"/>
      <c r="J1863" s="40"/>
      <c r="K1863" s="49" t="s">
        <v>86</v>
      </c>
      <c r="L1863" s="81"/>
      <c r="M1863" s="81"/>
      <c r="N1863" s="83"/>
      <c r="O1863" s="40"/>
      <c r="P1863" s="106" t="str">
        <f>IF(AND($R1863="x1",$K1863=Basisblatt!$A$85),IF(OR($L1863=Basisblatt!$A$38,AND('Modernisierung 3.2.4'!$M1863&lt;&gt;"",'Modernisierung 3.2.4'!$M1863&lt;='Modernisierung 3.2.4'!$U1863),'Modernisierung 3.2.4'!$N1863=Basisblatt!$A1891)=TRUE,"ja","nein"),"")</f>
        <v/>
      </c>
      <c r="Q1863" s="157"/>
      <c r="R1863" s="102" t="str">
        <f t="shared" si="28"/>
        <v>x2</v>
      </c>
      <c r="S1863" s="53"/>
      <c r="T1863" s="40"/>
      <c r="U1863" s="139" t="str">
        <f>IF(AND($R1863="x1",$K1863=Basisblatt!$A$85),VLOOKUP('EMob_Segmente 3.2.5_3.2.6'!$F1863,Basisblatt!$A$2:$B$5,2,FALSE),"")</f>
        <v/>
      </c>
    </row>
    <row r="1864" spans="1:21" ht="15.75" thickBot="1" x14ac:dyDescent="0.3">
      <c r="A1864" s="121" t="str">
        <f>IF($R1864="x2","",IF($R1864="x1",IF(OR($K1864=Basisblatt!$A$84,$P1864="ja"),"ja","nein"),"N/A"))</f>
        <v/>
      </c>
      <c r="B1864" s="40"/>
      <c r="C1864" s="84"/>
      <c r="D1864" s="85"/>
      <c r="E1864" s="85"/>
      <c r="F1864" s="85"/>
      <c r="G1864" s="85"/>
      <c r="H1864" s="85"/>
      <c r="I1864" s="92"/>
      <c r="J1864" s="40"/>
      <c r="K1864" s="49" t="s">
        <v>86</v>
      </c>
      <c r="L1864" s="81"/>
      <c r="M1864" s="81"/>
      <c r="N1864" s="83"/>
      <c r="O1864" s="40"/>
      <c r="P1864" s="106" t="str">
        <f>IF(AND($R1864="x1",$K1864=Basisblatt!$A$85),IF(OR($L1864=Basisblatt!$A$38,AND('Modernisierung 3.2.4'!$M1864&lt;&gt;"",'Modernisierung 3.2.4'!$M1864&lt;='Modernisierung 3.2.4'!$U1864),'Modernisierung 3.2.4'!$N1864=Basisblatt!$A1892)=TRUE,"ja","nein"),"")</f>
        <v/>
      </c>
      <c r="Q1864" s="157"/>
      <c r="R1864" s="102" t="str">
        <f t="shared" si="28"/>
        <v>x2</v>
      </c>
      <c r="S1864" s="53"/>
      <c r="T1864" s="40"/>
      <c r="U1864" s="139" t="str">
        <f>IF(AND($R1864="x1",$K1864=Basisblatt!$A$85),VLOOKUP('EMob_Segmente 3.2.5_3.2.6'!$F1864,Basisblatt!$A$2:$B$5,2,FALSE),"")</f>
        <v/>
      </c>
    </row>
    <row r="1865" spans="1:21" ht="15.75" thickBot="1" x14ac:dyDescent="0.3">
      <c r="A1865" s="121" t="str">
        <f>IF($R1865="x2","",IF($R1865="x1",IF(OR($K1865=Basisblatt!$A$84,$P1865="ja"),"ja","nein"),"N/A"))</f>
        <v/>
      </c>
      <c r="B1865" s="40"/>
      <c r="C1865" s="84"/>
      <c r="D1865" s="85"/>
      <c r="E1865" s="85"/>
      <c r="F1865" s="85"/>
      <c r="G1865" s="85"/>
      <c r="H1865" s="85"/>
      <c r="I1865" s="92"/>
      <c r="J1865" s="40"/>
      <c r="K1865" s="49" t="s">
        <v>86</v>
      </c>
      <c r="L1865" s="81"/>
      <c r="M1865" s="81"/>
      <c r="N1865" s="83"/>
      <c r="O1865" s="40"/>
      <c r="P1865" s="106" t="str">
        <f>IF(AND($R1865="x1",$K1865=Basisblatt!$A$85),IF(OR($L1865=Basisblatt!$A$38,AND('Modernisierung 3.2.4'!$M1865&lt;&gt;"",'Modernisierung 3.2.4'!$M1865&lt;='Modernisierung 3.2.4'!$U1865),'Modernisierung 3.2.4'!$N1865=Basisblatt!$A1893)=TRUE,"ja","nein"),"")</f>
        <v/>
      </c>
      <c r="Q1865" s="157"/>
      <c r="R1865" s="102" t="str">
        <f t="shared" si="28"/>
        <v>x2</v>
      </c>
      <c r="S1865" s="53"/>
      <c r="T1865" s="40"/>
      <c r="U1865" s="139" t="str">
        <f>IF(AND($R1865="x1",$K1865=Basisblatt!$A$85),VLOOKUP('EMob_Segmente 3.2.5_3.2.6'!$F1865,Basisblatt!$A$2:$B$5,2,FALSE),"")</f>
        <v/>
      </c>
    </row>
    <row r="1866" spans="1:21" ht="15.75" thickBot="1" x14ac:dyDescent="0.3">
      <c r="A1866" s="121" t="str">
        <f>IF($R1866="x2","",IF($R1866="x1",IF(OR($K1866=Basisblatt!$A$84,$P1866="ja"),"ja","nein"),"N/A"))</f>
        <v/>
      </c>
      <c r="B1866" s="40"/>
      <c r="C1866" s="84"/>
      <c r="D1866" s="85"/>
      <c r="E1866" s="85"/>
      <c r="F1866" s="85"/>
      <c r="G1866" s="85"/>
      <c r="H1866" s="85"/>
      <c r="I1866" s="92"/>
      <c r="J1866" s="40"/>
      <c r="K1866" s="49" t="s">
        <v>86</v>
      </c>
      <c r="L1866" s="81"/>
      <c r="M1866" s="81"/>
      <c r="N1866" s="83"/>
      <c r="O1866" s="40"/>
      <c r="P1866" s="106" t="str">
        <f>IF(AND($R1866="x1",$K1866=Basisblatt!$A$85),IF(OR($L1866=Basisblatt!$A$38,AND('Modernisierung 3.2.4'!$M1866&lt;&gt;"",'Modernisierung 3.2.4'!$M1866&lt;='Modernisierung 3.2.4'!$U1866),'Modernisierung 3.2.4'!$N1866=Basisblatt!$A1894)=TRUE,"ja","nein"),"")</f>
        <v/>
      </c>
      <c r="Q1866" s="157"/>
      <c r="R1866" s="102" t="str">
        <f t="shared" si="28"/>
        <v>x2</v>
      </c>
      <c r="S1866" s="53"/>
      <c r="T1866" s="40"/>
      <c r="U1866" s="139" t="str">
        <f>IF(AND($R1866="x1",$K1866=Basisblatt!$A$85),VLOOKUP('EMob_Segmente 3.2.5_3.2.6'!$F1866,Basisblatt!$A$2:$B$5,2,FALSE),"")</f>
        <v/>
      </c>
    </row>
    <row r="1867" spans="1:21" ht="15.75" thickBot="1" x14ac:dyDescent="0.3">
      <c r="A1867" s="121" t="str">
        <f>IF($R1867="x2","",IF($R1867="x1",IF(OR($K1867=Basisblatt!$A$84,$P1867="ja"),"ja","nein"),"N/A"))</f>
        <v/>
      </c>
      <c r="B1867" s="40"/>
      <c r="C1867" s="84"/>
      <c r="D1867" s="85"/>
      <c r="E1867" s="85"/>
      <c r="F1867" s="85"/>
      <c r="G1867" s="85"/>
      <c r="H1867" s="85"/>
      <c r="I1867" s="92"/>
      <c r="J1867" s="40"/>
      <c r="K1867" s="49" t="s">
        <v>86</v>
      </c>
      <c r="L1867" s="81"/>
      <c r="M1867" s="81"/>
      <c r="N1867" s="83"/>
      <c r="O1867" s="40"/>
      <c r="P1867" s="106" t="str">
        <f>IF(AND($R1867="x1",$K1867=Basisblatt!$A$85),IF(OR($L1867=Basisblatt!$A$38,AND('Modernisierung 3.2.4'!$M1867&lt;&gt;"",'Modernisierung 3.2.4'!$M1867&lt;='Modernisierung 3.2.4'!$U1867),'Modernisierung 3.2.4'!$N1867=Basisblatt!$A1895)=TRUE,"ja","nein"),"")</f>
        <v/>
      </c>
      <c r="Q1867" s="157"/>
      <c r="R1867" s="102" t="str">
        <f t="shared" si="28"/>
        <v>x2</v>
      </c>
      <c r="S1867" s="53"/>
      <c r="T1867" s="40"/>
      <c r="U1867" s="139" t="str">
        <f>IF(AND($R1867="x1",$K1867=Basisblatt!$A$85),VLOOKUP('EMob_Segmente 3.2.5_3.2.6'!$F1867,Basisblatt!$A$2:$B$5,2,FALSE),"")</f>
        <v/>
      </c>
    </row>
    <row r="1868" spans="1:21" ht="15.75" thickBot="1" x14ac:dyDescent="0.3">
      <c r="A1868" s="121" t="str">
        <f>IF($R1868="x2","",IF($R1868="x1",IF(OR($K1868=Basisblatt!$A$84,$P1868="ja"),"ja","nein"),"N/A"))</f>
        <v/>
      </c>
      <c r="B1868" s="40"/>
      <c r="C1868" s="84"/>
      <c r="D1868" s="85"/>
      <c r="E1868" s="85"/>
      <c r="F1868" s="85"/>
      <c r="G1868" s="85"/>
      <c r="H1868" s="85"/>
      <c r="I1868" s="92"/>
      <c r="J1868" s="40"/>
      <c r="K1868" s="49" t="s">
        <v>86</v>
      </c>
      <c r="L1868" s="81"/>
      <c r="M1868" s="81"/>
      <c r="N1868" s="83"/>
      <c r="O1868" s="40"/>
      <c r="P1868" s="106" t="str">
        <f>IF(AND($R1868="x1",$K1868=Basisblatt!$A$85),IF(OR($L1868=Basisblatt!$A$38,AND('Modernisierung 3.2.4'!$M1868&lt;&gt;"",'Modernisierung 3.2.4'!$M1868&lt;='Modernisierung 3.2.4'!$U1868),'Modernisierung 3.2.4'!$N1868=Basisblatt!$A1896)=TRUE,"ja","nein"),"")</f>
        <v/>
      </c>
      <c r="Q1868" s="157"/>
      <c r="R1868" s="102" t="str">
        <f t="shared" si="28"/>
        <v>x2</v>
      </c>
      <c r="S1868" s="53"/>
      <c r="T1868" s="40"/>
      <c r="U1868" s="139" t="str">
        <f>IF(AND($R1868="x1",$K1868=Basisblatt!$A$85),VLOOKUP('EMob_Segmente 3.2.5_3.2.6'!$F1868,Basisblatt!$A$2:$B$5,2,FALSE),"")</f>
        <v/>
      </c>
    </row>
    <row r="1869" spans="1:21" ht="15.75" thickBot="1" x14ac:dyDescent="0.3">
      <c r="A1869" s="121" t="str">
        <f>IF($R1869="x2","",IF($R1869="x1",IF(OR($K1869=Basisblatt!$A$84,$P1869="ja"),"ja","nein"),"N/A"))</f>
        <v/>
      </c>
      <c r="B1869" s="40"/>
      <c r="C1869" s="84"/>
      <c r="D1869" s="85"/>
      <c r="E1869" s="85"/>
      <c r="F1869" s="85"/>
      <c r="G1869" s="85"/>
      <c r="H1869" s="85"/>
      <c r="I1869" s="92"/>
      <c r="J1869" s="40"/>
      <c r="K1869" s="49" t="s">
        <v>86</v>
      </c>
      <c r="L1869" s="81"/>
      <c r="M1869" s="81"/>
      <c r="N1869" s="83"/>
      <c r="O1869" s="40"/>
      <c r="P1869" s="106" t="str">
        <f>IF(AND($R1869="x1",$K1869=Basisblatt!$A$85),IF(OR($L1869=Basisblatt!$A$38,AND('Modernisierung 3.2.4'!$M1869&lt;&gt;"",'Modernisierung 3.2.4'!$M1869&lt;='Modernisierung 3.2.4'!$U1869),'Modernisierung 3.2.4'!$N1869=Basisblatt!$A1897)=TRUE,"ja","nein"),"")</f>
        <v/>
      </c>
      <c r="Q1869" s="157"/>
      <c r="R1869" s="102" t="str">
        <f t="shared" si="28"/>
        <v>x2</v>
      </c>
      <c r="S1869" s="53"/>
      <c r="T1869" s="40"/>
      <c r="U1869" s="139" t="str">
        <f>IF(AND($R1869="x1",$K1869=Basisblatt!$A$85),VLOOKUP('EMob_Segmente 3.2.5_3.2.6'!$F1869,Basisblatt!$A$2:$B$5,2,FALSE),"")</f>
        <v/>
      </c>
    </row>
    <row r="1870" spans="1:21" ht="15.75" thickBot="1" x14ac:dyDescent="0.3">
      <c r="A1870" s="121" t="str">
        <f>IF($R1870="x2","",IF($R1870="x1",IF(OR($K1870=Basisblatt!$A$84,$P1870="ja"),"ja","nein"),"N/A"))</f>
        <v/>
      </c>
      <c r="B1870" s="40"/>
      <c r="C1870" s="84"/>
      <c r="D1870" s="85"/>
      <c r="E1870" s="85"/>
      <c r="F1870" s="85"/>
      <c r="G1870" s="85"/>
      <c r="H1870" s="85"/>
      <c r="I1870" s="92"/>
      <c r="J1870" s="40"/>
      <c r="K1870" s="49" t="s">
        <v>86</v>
      </c>
      <c r="L1870" s="81"/>
      <c r="M1870" s="81"/>
      <c r="N1870" s="83"/>
      <c r="O1870" s="40"/>
      <c r="P1870" s="106" t="str">
        <f>IF(AND($R1870="x1",$K1870=Basisblatt!$A$85),IF(OR($L1870=Basisblatt!$A$38,AND('Modernisierung 3.2.4'!$M1870&lt;&gt;"",'Modernisierung 3.2.4'!$M1870&lt;='Modernisierung 3.2.4'!$U1870),'Modernisierung 3.2.4'!$N1870=Basisblatt!$A1898)=TRUE,"ja","nein"),"")</f>
        <v/>
      </c>
      <c r="Q1870" s="157"/>
      <c r="R1870" s="102" t="str">
        <f t="shared" si="28"/>
        <v>x2</v>
      </c>
      <c r="S1870" s="53"/>
      <c r="T1870" s="40"/>
      <c r="U1870" s="139" t="str">
        <f>IF(AND($R1870="x1",$K1870=Basisblatt!$A$85),VLOOKUP('EMob_Segmente 3.2.5_3.2.6'!$F1870,Basisblatt!$A$2:$B$5,2,FALSE),"")</f>
        <v/>
      </c>
    </row>
    <row r="1871" spans="1:21" ht="15.75" thickBot="1" x14ac:dyDescent="0.3">
      <c r="A1871" s="121" t="str">
        <f>IF($R1871="x2","",IF($R1871="x1",IF(OR($K1871=Basisblatt!$A$84,$P1871="ja"),"ja","nein"),"N/A"))</f>
        <v/>
      </c>
      <c r="B1871" s="40"/>
      <c r="C1871" s="84"/>
      <c r="D1871" s="85"/>
      <c r="E1871" s="85"/>
      <c r="F1871" s="85"/>
      <c r="G1871" s="85"/>
      <c r="H1871" s="85"/>
      <c r="I1871" s="92"/>
      <c r="J1871" s="40"/>
      <c r="K1871" s="49" t="s">
        <v>86</v>
      </c>
      <c r="L1871" s="81"/>
      <c r="M1871" s="81"/>
      <c r="N1871" s="83"/>
      <c r="O1871" s="40"/>
      <c r="P1871" s="106" t="str">
        <f>IF(AND($R1871="x1",$K1871=Basisblatt!$A$85),IF(OR($L1871=Basisblatt!$A$38,AND('Modernisierung 3.2.4'!$M1871&lt;&gt;"",'Modernisierung 3.2.4'!$M1871&lt;='Modernisierung 3.2.4'!$U1871),'Modernisierung 3.2.4'!$N1871=Basisblatt!$A1899)=TRUE,"ja","nein"),"")</f>
        <v/>
      </c>
      <c r="Q1871" s="157"/>
      <c r="R1871" s="102" t="str">
        <f t="shared" si="28"/>
        <v>x2</v>
      </c>
      <c r="S1871" s="53"/>
      <c r="T1871" s="40"/>
      <c r="U1871" s="139" t="str">
        <f>IF(AND($R1871="x1",$K1871=Basisblatt!$A$85),VLOOKUP('EMob_Segmente 3.2.5_3.2.6'!$F1871,Basisblatt!$A$2:$B$5,2,FALSE),"")</f>
        <v/>
      </c>
    </row>
    <row r="1872" spans="1:21" ht="15.75" thickBot="1" x14ac:dyDescent="0.3">
      <c r="A1872" s="121" t="str">
        <f>IF($R1872="x2","",IF($R1872="x1",IF(OR($K1872=Basisblatt!$A$84,$P1872="ja"),"ja","nein"),"N/A"))</f>
        <v/>
      </c>
      <c r="B1872" s="40"/>
      <c r="C1872" s="84"/>
      <c r="D1872" s="85"/>
      <c r="E1872" s="85"/>
      <c r="F1872" s="85"/>
      <c r="G1872" s="85"/>
      <c r="H1872" s="85"/>
      <c r="I1872" s="92"/>
      <c r="J1872" s="40"/>
      <c r="K1872" s="49" t="s">
        <v>86</v>
      </c>
      <c r="L1872" s="81"/>
      <c r="M1872" s="81"/>
      <c r="N1872" s="83"/>
      <c r="O1872" s="40"/>
      <c r="P1872" s="106" t="str">
        <f>IF(AND($R1872="x1",$K1872=Basisblatt!$A$85),IF(OR($L1872=Basisblatt!$A$38,AND('Modernisierung 3.2.4'!$M1872&lt;&gt;"",'Modernisierung 3.2.4'!$M1872&lt;='Modernisierung 3.2.4'!$U1872),'Modernisierung 3.2.4'!$N1872=Basisblatt!$A1900)=TRUE,"ja","nein"),"")</f>
        <v/>
      </c>
      <c r="Q1872" s="157"/>
      <c r="R1872" s="102" t="str">
        <f t="shared" si="28"/>
        <v>x2</v>
      </c>
      <c r="S1872" s="53"/>
      <c r="T1872" s="40"/>
      <c r="U1872" s="139" t="str">
        <f>IF(AND($R1872="x1",$K1872=Basisblatt!$A$85),VLOOKUP('EMob_Segmente 3.2.5_3.2.6'!$F1872,Basisblatt!$A$2:$B$5,2,FALSE),"")</f>
        <v/>
      </c>
    </row>
    <row r="1873" spans="1:21" ht="15.75" thickBot="1" x14ac:dyDescent="0.3">
      <c r="A1873" s="121" t="str">
        <f>IF($R1873="x2","",IF($R1873="x1",IF(OR($K1873=Basisblatt!$A$84,$P1873="ja"),"ja","nein"),"N/A"))</f>
        <v/>
      </c>
      <c r="B1873" s="40"/>
      <c r="C1873" s="84"/>
      <c r="D1873" s="85"/>
      <c r="E1873" s="85"/>
      <c r="F1873" s="85"/>
      <c r="G1873" s="85"/>
      <c r="H1873" s="85"/>
      <c r="I1873" s="92"/>
      <c r="J1873" s="40"/>
      <c r="K1873" s="49" t="s">
        <v>86</v>
      </c>
      <c r="L1873" s="81"/>
      <c r="M1873" s="81"/>
      <c r="N1873" s="83"/>
      <c r="O1873" s="40"/>
      <c r="P1873" s="106" t="str">
        <f>IF(AND($R1873="x1",$K1873=Basisblatt!$A$85),IF(OR($L1873=Basisblatt!$A$38,AND('Modernisierung 3.2.4'!$M1873&lt;&gt;"",'Modernisierung 3.2.4'!$M1873&lt;='Modernisierung 3.2.4'!$U1873),'Modernisierung 3.2.4'!$N1873=Basisblatt!$A1901)=TRUE,"ja","nein"),"")</f>
        <v/>
      </c>
      <c r="Q1873" s="157"/>
      <c r="R1873" s="102" t="str">
        <f t="shared" ref="R1873:R1936" si="29">IF(COUNTA($C1873:$I1873)=7,"x1",IF(COUNTA($C1873:$I1873)=0,"x2","o"))</f>
        <v>x2</v>
      </c>
      <c r="S1873" s="53"/>
      <c r="T1873" s="40"/>
      <c r="U1873" s="139" t="str">
        <f>IF(AND($R1873="x1",$K1873=Basisblatt!$A$85),VLOOKUP('EMob_Segmente 3.2.5_3.2.6'!$F1873,Basisblatt!$A$2:$B$5,2,FALSE),"")</f>
        <v/>
      </c>
    </row>
    <row r="1874" spans="1:21" ht="15.75" thickBot="1" x14ac:dyDescent="0.3">
      <c r="A1874" s="121" t="str">
        <f>IF($R1874="x2","",IF($R1874="x1",IF(OR($K1874=Basisblatt!$A$84,$P1874="ja"),"ja","nein"),"N/A"))</f>
        <v/>
      </c>
      <c r="B1874" s="40"/>
      <c r="C1874" s="84"/>
      <c r="D1874" s="85"/>
      <c r="E1874" s="85"/>
      <c r="F1874" s="85"/>
      <c r="G1874" s="85"/>
      <c r="H1874" s="85"/>
      <c r="I1874" s="92"/>
      <c r="J1874" s="40"/>
      <c r="K1874" s="49" t="s">
        <v>86</v>
      </c>
      <c r="L1874" s="81"/>
      <c r="M1874" s="81"/>
      <c r="N1874" s="83"/>
      <c r="O1874" s="40"/>
      <c r="P1874" s="106" t="str">
        <f>IF(AND($R1874="x1",$K1874=Basisblatt!$A$85),IF(OR($L1874=Basisblatt!$A$38,AND('Modernisierung 3.2.4'!$M1874&lt;&gt;"",'Modernisierung 3.2.4'!$M1874&lt;='Modernisierung 3.2.4'!$U1874),'Modernisierung 3.2.4'!$N1874=Basisblatt!$A1902)=TRUE,"ja","nein"),"")</f>
        <v/>
      </c>
      <c r="Q1874" s="157"/>
      <c r="R1874" s="102" t="str">
        <f t="shared" si="29"/>
        <v>x2</v>
      </c>
      <c r="S1874" s="53"/>
      <c r="T1874" s="40"/>
      <c r="U1874" s="139" t="str">
        <f>IF(AND($R1874="x1",$K1874=Basisblatt!$A$85),VLOOKUP('EMob_Segmente 3.2.5_3.2.6'!$F1874,Basisblatt!$A$2:$B$5,2,FALSE),"")</f>
        <v/>
      </c>
    </row>
    <row r="1875" spans="1:21" ht="15.75" thickBot="1" x14ac:dyDescent="0.3">
      <c r="A1875" s="121" t="str">
        <f>IF($R1875="x2","",IF($R1875="x1",IF(OR($K1875=Basisblatt!$A$84,$P1875="ja"),"ja","nein"),"N/A"))</f>
        <v/>
      </c>
      <c r="B1875" s="40"/>
      <c r="C1875" s="84"/>
      <c r="D1875" s="85"/>
      <c r="E1875" s="85"/>
      <c r="F1875" s="85"/>
      <c r="G1875" s="85"/>
      <c r="H1875" s="85"/>
      <c r="I1875" s="92"/>
      <c r="J1875" s="40"/>
      <c r="K1875" s="49" t="s">
        <v>86</v>
      </c>
      <c r="L1875" s="81"/>
      <c r="M1875" s="81"/>
      <c r="N1875" s="83"/>
      <c r="O1875" s="40"/>
      <c r="P1875" s="106" t="str">
        <f>IF(AND($R1875="x1",$K1875=Basisblatt!$A$85),IF(OR($L1875=Basisblatt!$A$38,AND('Modernisierung 3.2.4'!$M1875&lt;&gt;"",'Modernisierung 3.2.4'!$M1875&lt;='Modernisierung 3.2.4'!$U1875),'Modernisierung 3.2.4'!$N1875=Basisblatt!$A1903)=TRUE,"ja","nein"),"")</f>
        <v/>
      </c>
      <c r="Q1875" s="157"/>
      <c r="R1875" s="102" t="str">
        <f t="shared" si="29"/>
        <v>x2</v>
      </c>
      <c r="S1875" s="53"/>
      <c r="T1875" s="40"/>
      <c r="U1875" s="139" t="str">
        <f>IF(AND($R1875="x1",$K1875=Basisblatt!$A$85),VLOOKUP('EMob_Segmente 3.2.5_3.2.6'!$F1875,Basisblatt!$A$2:$B$5,2,FALSE),"")</f>
        <v/>
      </c>
    </row>
    <row r="1876" spans="1:21" ht="15.75" thickBot="1" x14ac:dyDescent="0.3">
      <c r="A1876" s="121" t="str">
        <f>IF($R1876="x2","",IF($R1876="x1",IF(OR($K1876=Basisblatt!$A$84,$P1876="ja"),"ja","nein"),"N/A"))</f>
        <v/>
      </c>
      <c r="B1876" s="40"/>
      <c r="C1876" s="84"/>
      <c r="D1876" s="85"/>
      <c r="E1876" s="85"/>
      <c r="F1876" s="85"/>
      <c r="G1876" s="85"/>
      <c r="H1876" s="85"/>
      <c r="I1876" s="92"/>
      <c r="J1876" s="40"/>
      <c r="K1876" s="49" t="s">
        <v>86</v>
      </c>
      <c r="L1876" s="81"/>
      <c r="M1876" s="81"/>
      <c r="N1876" s="83"/>
      <c r="O1876" s="40"/>
      <c r="P1876" s="106" t="str">
        <f>IF(AND($R1876="x1",$K1876=Basisblatt!$A$85),IF(OR($L1876=Basisblatt!$A$38,AND('Modernisierung 3.2.4'!$M1876&lt;&gt;"",'Modernisierung 3.2.4'!$M1876&lt;='Modernisierung 3.2.4'!$U1876),'Modernisierung 3.2.4'!$N1876=Basisblatt!$A1904)=TRUE,"ja","nein"),"")</f>
        <v/>
      </c>
      <c r="Q1876" s="157"/>
      <c r="R1876" s="102" t="str">
        <f t="shared" si="29"/>
        <v>x2</v>
      </c>
      <c r="S1876" s="53"/>
      <c r="T1876" s="40"/>
      <c r="U1876" s="139" t="str">
        <f>IF(AND($R1876="x1",$K1876=Basisblatt!$A$85),VLOOKUP('EMob_Segmente 3.2.5_3.2.6'!$F1876,Basisblatt!$A$2:$B$5,2,FALSE),"")</f>
        <v/>
      </c>
    </row>
    <row r="1877" spans="1:21" ht="15.75" thickBot="1" x14ac:dyDescent="0.3">
      <c r="A1877" s="121" t="str">
        <f>IF($R1877="x2","",IF($R1877="x1",IF(OR($K1877=Basisblatt!$A$84,$P1877="ja"),"ja","nein"),"N/A"))</f>
        <v/>
      </c>
      <c r="B1877" s="40"/>
      <c r="C1877" s="84"/>
      <c r="D1877" s="85"/>
      <c r="E1877" s="85"/>
      <c r="F1877" s="85"/>
      <c r="G1877" s="85"/>
      <c r="H1877" s="85"/>
      <c r="I1877" s="92"/>
      <c r="J1877" s="40"/>
      <c r="K1877" s="49" t="s">
        <v>86</v>
      </c>
      <c r="L1877" s="81"/>
      <c r="M1877" s="81"/>
      <c r="N1877" s="83"/>
      <c r="O1877" s="40"/>
      <c r="P1877" s="106" t="str">
        <f>IF(AND($R1877="x1",$K1877=Basisblatt!$A$85),IF(OR($L1877=Basisblatt!$A$38,AND('Modernisierung 3.2.4'!$M1877&lt;&gt;"",'Modernisierung 3.2.4'!$M1877&lt;='Modernisierung 3.2.4'!$U1877),'Modernisierung 3.2.4'!$N1877=Basisblatt!$A1905)=TRUE,"ja","nein"),"")</f>
        <v/>
      </c>
      <c r="Q1877" s="157"/>
      <c r="R1877" s="102" t="str">
        <f t="shared" si="29"/>
        <v>x2</v>
      </c>
      <c r="S1877" s="53"/>
      <c r="T1877" s="40"/>
      <c r="U1877" s="139" t="str">
        <f>IF(AND($R1877="x1",$K1877=Basisblatt!$A$85),VLOOKUP('EMob_Segmente 3.2.5_3.2.6'!$F1877,Basisblatt!$A$2:$B$5,2,FALSE),"")</f>
        <v/>
      </c>
    </row>
    <row r="1878" spans="1:21" ht="15.75" thickBot="1" x14ac:dyDescent="0.3">
      <c r="A1878" s="121" t="str">
        <f>IF($R1878="x2","",IF($R1878="x1",IF(OR($K1878=Basisblatt!$A$84,$P1878="ja"),"ja","nein"),"N/A"))</f>
        <v/>
      </c>
      <c r="B1878" s="40"/>
      <c r="C1878" s="84"/>
      <c r="D1878" s="85"/>
      <c r="E1878" s="85"/>
      <c r="F1878" s="85"/>
      <c r="G1878" s="85"/>
      <c r="H1878" s="85"/>
      <c r="I1878" s="92"/>
      <c r="J1878" s="40"/>
      <c r="K1878" s="49" t="s">
        <v>86</v>
      </c>
      <c r="L1878" s="81"/>
      <c r="M1878" s="81"/>
      <c r="N1878" s="83"/>
      <c r="O1878" s="40"/>
      <c r="P1878" s="106" t="str">
        <f>IF(AND($R1878="x1",$K1878=Basisblatt!$A$85),IF(OR($L1878=Basisblatt!$A$38,AND('Modernisierung 3.2.4'!$M1878&lt;&gt;"",'Modernisierung 3.2.4'!$M1878&lt;='Modernisierung 3.2.4'!$U1878),'Modernisierung 3.2.4'!$N1878=Basisblatt!$A1906)=TRUE,"ja","nein"),"")</f>
        <v/>
      </c>
      <c r="Q1878" s="157"/>
      <c r="R1878" s="102" t="str">
        <f t="shared" si="29"/>
        <v>x2</v>
      </c>
      <c r="S1878" s="53"/>
      <c r="T1878" s="40"/>
      <c r="U1878" s="139" t="str">
        <f>IF(AND($R1878="x1",$K1878=Basisblatt!$A$85),VLOOKUP('EMob_Segmente 3.2.5_3.2.6'!$F1878,Basisblatt!$A$2:$B$5,2,FALSE),"")</f>
        <v/>
      </c>
    </row>
    <row r="1879" spans="1:21" ht="15.75" thickBot="1" x14ac:dyDescent="0.3">
      <c r="A1879" s="121" t="str">
        <f>IF($R1879="x2","",IF($R1879="x1",IF(OR($K1879=Basisblatt!$A$84,$P1879="ja"),"ja","nein"),"N/A"))</f>
        <v/>
      </c>
      <c r="B1879" s="40"/>
      <c r="C1879" s="84"/>
      <c r="D1879" s="85"/>
      <c r="E1879" s="85"/>
      <c r="F1879" s="85"/>
      <c r="G1879" s="85"/>
      <c r="H1879" s="85"/>
      <c r="I1879" s="92"/>
      <c r="J1879" s="40"/>
      <c r="K1879" s="49" t="s">
        <v>86</v>
      </c>
      <c r="L1879" s="81"/>
      <c r="M1879" s="81"/>
      <c r="N1879" s="83"/>
      <c r="O1879" s="40"/>
      <c r="P1879" s="106" t="str">
        <f>IF(AND($R1879="x1",$K1879=Basisblatt!$A$85),IF(OR($L1879=Basisblatt!$A$38,AND('Modernisierung 3.2.4'!$M1879&lt;&gt;"",'Modernisierung 3.2.4'!$M1879&lt;='Modernisierung 3.2.4'!$U1879),'Modernisierung 3.2.4'!$N1879=Basisblatt!$A1907)=TRUE,"ja","nein"),"")</f>
        <v/>
      </c>
      <c r="Q1879" s="157"/>
      <c r="R1879" s="102" t="str">
        <f t="shared" si="29"/>
        <v>x2</v>
      </c>
      <c r="S1879" s="53"/>
      <c r="T1879" s="40"/>
      <c r="U1879" s="139" t="str">
        <f>IF(AND($R1879="x1",$K1879=Basisblatt!$A$85),VLOOKUP('EMob_Segmente 3.2.5_3.2.6'!$F1879,Basisblatt!$A$2:$B$5,2,FALSE),"")</f>
        <v/>
      </c>
    </row>
    <row r="1880" spans="1:21" ht="15.75" thickBot="1" x14ac:dyDescent="0.3">
      <c r="A1880" s="121" t="str">
        <f>IF($R1880="x2","",IF($R1880="x1",IF(OR($K1880=Basisblatt!$A$84,$P1880="ja"),"ja","nein"),"N/A"))</f>
        <v/>
      </c>
      <c r="B1880" s="40"/>
      <c r="C1880" s="84"/>
      <c r="D1880" s="85"/>
      <c r="E1880" s="85"/>
      <c r="F1880" s="85"/>
      <c r="G1880" s="85"/>
      <c r="H1880" s="85"/>
      <c r="I1880" s="92"/>
      <c r="J1880" s="40"/>
      <c r="K1880" s="49" t="s">
        <v>86</v>
      </c>
      <c r="L1880" s="81"/>
      <c r="M1880" s="81"/>
      <c r="N1880" s="83"/>
      <c r="O1880" s="40"/>
      <c r="P1880" s="106" t="str">
        <f>IF(AND($R1880="x1",$K1880=Basisblatt!$A$85),IF(OR($L1880=Basisblatt!$A$38,AND('Modernisierung 3.2.4'!$M1880&lt;&gt;"",'Modernisierung 3.2.4'!$M1880&lt;='Modernisierung 3.2.4'!$U1880),'Modernisierung 3.2.4'!$N1880=Basisblatt!$A1908)=TRUE,"ja","nein"),"")</f>
        <v/>
      </c>
      <c r="Q1880" s="157"/>
      <c r="R1880" s="102" t="str">
        <f t="shared" si="29"/>
        <v>x2</v>
      </c>
      <c r="S1880" s="53"/>
      <c r="T1880" s="40"/>
      <c r="U1880" s="139" t="str">
        <f>IF(AND($R1880="x1",$K1880=Basisblatt!$A$85),VLOOKUP('EMob_Segmente 3.2.5_3.2.6'!$F1880,Basisblatt!$A$2:$B$5,2,FALSE),"")</f>
        <v/>
      </c>
    </row>
    <row r="1881" spans="1:21" ht="15.75" thickBot="1" x14ac:dyDescent="0.3">
      <c r="A1881" s="121" t="str">
        <f>IF($R1881="x2","",IF($R1881="x1",IF(OR($K1881=Basisblatt!$A$84,$P1881="ja"),"ja","nein"),"N/A"))</f>
        <v/>
      </c>
      <c r="B1881" s="40"/>
      <c r="C1881" s="84"/>
      <c r="D1881" s="85"/>
      <c r="E1881" s="85"/>
      <c r="F1881" s="85"/>
      <c r="G1881" s="85"/>
      <c r="H1881" s="85"/>
      <c r="I1881" s="92"/>
      <c r="J1881" s="40"/>
      <c r="K1881" s="49" t="s">
        <v>86</v>
      </c>
      <c r="L1881" s="81"/>
      <c r="M1881" s="81"/>
      <c r="N1881" s="83"/>
      <c r="O1881" s="40"/>
      <c r="P1881" s="106" t="str">
        <f>IF(AND($R1881="x1",$K1881=Basisblatt!$A$85),IF(OR($L1881=Basisblatt!$A$38,AND('Modernisierung 3.2.4'!$M1881&lt;&gt;"",'Modernisierung 3.2.4'!$M1881&lt;='Modernisierung 3.2.4'!$U1881),'Modernisierung 3.2.4'!$N1881=Basisblatt!$A1909)=TRUE,"ja","nein"),"")</f>
        <v/>
      </c>
      <c r="Q1881" s="157"/>
      <c r="R1881" s="102" t="str">
        <f t="shared" si="29"/>
        <v>x2</v>
      </c>
      <c r="S1881" s="53"/>
      <c r="T1881" s="40"/>
      <c r="U1881" s="139" t="str">
        <f>IF(AND($R1881="x1",$K1881=Basisblatt!$A$85),VLOOKUP('EMob_Segmente 3.2.5_3.2.6'!$F1881,Basisblatt!$A$2:$B$5,2,FALSE),"")</f>
        <v/>
      </c>
    </row>
    <row r="1882" spans="1:21" ht="15.75" thickBot="1" x14ac:dyDescent="0.3">
      <c r="A1882" s="121" t="str">
        <f>IF($R1882="x2","",IF($R1882="x1",IF(OR($K1882=Basisblatt!$A$84,$P1882="ja"),"ja","nein"),"N/A"))</f>
        <v/>
      </c>
      <c r="B1882" s="40"/>
      <c r="C1882" s="84"/>
      <c r="D1882" s="85"/>
      <c r="E1882" s="85"/>
      <c r="F1882" s="85"/>
      <c r="G1882" s="85"/>
      <c r="H1882" s="85"/>
      <c r="I1882" s="92"/>
      <c r="J1882" s="40"/>
      <c r="K1882" s="49" t="s">
        <v>86</v>
      </c>
      <c r="L1882" s="81"/>
      <c r="M1882" s="81"/>
      <c r="N1882" s="83"/>
      <c r="O1882" s="40"/>
      <c r="P1882" s="106" t="str">
        <f>IF(AND($R1882="x1",$K1882=Basisblatt!$A$85),IF(OR($L1882=Basisblatt!$A$38,AND('Modernisierung 3.2.4'!$M1882&lt;&gt;"",'Modernisierung 3.2.4'!$M1882&lt;='Modernisierung 3.2.4'!$U1882),'Modernisierung 3.2.4'!$N1882=Basisblatt!$A1910)=TRUE,"ja","nein"),"")</f>
        <v/>
      </c>
      <c r="Q1882" s="157"/>
      <c r="R1882" s="102" t="str">
        <f t="shared" si="29"/>
        <v>x2</v>
      </c>
      <c r="S1882" s="53"/>
      <c r="T1882" s="40"/>
      <c r="U1882" s="139" t="str">
        <f>IF(AND($R1882="x1",$K1882=Basisblatt!$A$85),VLOOKUP('EMob_Segmente 3.2.5_3.2.6'!$F1882,Basisblatt!$A$2:$B$5,2,FALSE),"")</f>
        <v/>
      </c>
    </row>
    <row r="1883" spans="1:21" ht="15.75" thickBot="1" x14ac:dyDescent="0.3">
      <c r="A1883" s="121" t="str">
        <f>IF($R1883="x2","",IF($R1883="x1",IF(OR($K1883=Basisblatt!$A$84,$P1883="ja"),"ja","nein"),"N/A"))</f>
        <v/>
      </c>
      <c r="B1883" s="40"/>
      <c r="C1883" s="84"/>
      <c r="D1883" s="85"/>
      <c r="E1883" s="85"/>
      <c r="F1883" s="85"/>
      <c r="G1883" s="85"/>
      <c r="H1883" s="85"/>
      <c r="I1883" s="92"/>
      <c r="J1883" s="40"/>
      <c r="K1883" s="49" t="s">
        <v>86</v>
      </c>
      <c r="L1883" s="81"/>
      <c r="M1883" s="81"/>
      <c r="N1883" s="83"/>
      <c r="O1883" s="40"/>
      <c r="P1883" s="106" t="str">
        <f>IF(AND($R1883="x1",$K1883=Basisblatt!$A$85),IF(OR($L1883=Basisblatt!$A$38,AND('Modernisierung 3.2.4'!$M1883&lt;&gt;"",'Modernisierung 3.2.4'!$M1883&lt;='Modernisierung 3.2.4'!$U1883),'Modernisierung 3.2.4'!$N1883=Basisblatt!$A1911)=TRUE,"ja","nein"),"")</f>
        <v/>
      </c>
      <c r="Q1883" s="157"/>
      <c r="R1883" s="102" t="str">
        <f t="shared" si="29"/>
        <v>x2</v>
      </c>
      <c r="S1883" s="53"/>
      <c r="T1883" s="40"/>
      <c r="U1883" s="139" t="str">
        <f>IF(AND($R1883="x1",$K1883=Basisblatt!$A$85),VLOOKUP('EMob_Segmente 3.2.5_3.2.6'!$F1883,Basisblatt!$A$2:$B$5,2,FALSE),"")</f>
        <v/>
      </c>
    </row>
    <row r="1884" spans="1:21" ht="15.75" thickBot="1" x14ac:dyDescent="0.3">
      <c r="A1884" s="121" t="str">
        <f>IF($R1884="x2","",IF($R1884="x1",IF(OR($K1884=Basisblatt!$A$84,$P1884="ja"),"ja","nein"),"N/A"))</f>
        <v/>
      </c>
      <c r="B1884" s="40"/>
      <c r="C1884" s="84"/>
      <c r="D1884" s="85"/>
      <c r="E1884" s="85"/>
      <c r="F1884" s="85"/>
      <c r="G1884" s="85"/>
      <c r="H1884" s="85"/>
      <c r="I1884" s="92"/>
      <c r="J1884" s="40"/>
      <c r="K1884" s="49" t="s">
        <v>86</v>
      </c>
      <c r="L1884" s="81"/>
      <c r="M1884" s="81"/>
      <c r="N1884" s="83"/>
      <c r="O1884" s="40"/>
      <c r="P1884" s="106" t="str">
        <f>IF(AND($R1884="x1",$K1884=Basisblatt!$A$85),IF(OR($L1884=Basisblatt!$A$38,AND('Modernisierung 3.2.4'!$M1884&lt;&gt;"",'Modernisierung 3.2.4'!$M1884&lt;='Modernisierung 3.2.4'!$U1884),'Modernisierung 3.2.4'!$N1884=Basisblatt!$A1912)=TRUE,"ja","nein"),"")</f>
        <v/>
      </c>
      <c r="Q1884" s="157"/>
      <c r="R1884" s="102" t="str">
        <f t="shared" si="29"/>
        <v>x2</v>
      </c>
      <c r="S1884" s="53"/>
      <c r="T1884" s="40"/>
      <c r="U1884" s="139" t="str">
        <f>IF(AND($R1884="x1",$K1884=Basisblatt!$A$85),VLOOKUP('EMob_Segmente 3.2.5_3.2.6'!$F1884,Basisblatt!$A$2:$B$5,2,FALSE),"")</f>
        <v/>
      </c>
    </row>
    <row r="1885" spans="1:21" ht="15.75" thickBot="1" x14ac:dyDescent="0.3">
      <c r="A1885" s="121" t="str">
        <f>IF($R1885="x2","",IF($R1885="x1",IF(OR($K1885=Basisblatt!$A$84,$P1885="ja"),"ja","nein"),"N/A"))</f>
        <v/>
      </c>
      <c r="B1885" s="40"/>
      <c r="C1885" s="84"/>
      <c r="D1885" s="85"/>
      <c r="E1885" s="85"/>
      <c r="F1885" s="85"/>
      <c r="G1885" s="85"/>
      <c r="H1885" s="85"/>
      <c r="I1885" s="92"/>
      <c r="J1885" s="40"/>
      <c r="K1885" s="49" t="s">
        <v>86</v>
      </c>
      <c r="L1885" s="81"/>
      <c r="M1885" s="81"/>
      <c r="N1885" s="83"/>
      <c r="O1885" s="40"/>
      <c r="P1885" s="106" t="str">
        <f>IF(AND($R1885="x1",$K1885=Basisblatt!$A$85),IF(OR($L1885=Basisblatt!$A$38,AND('Modernisierung 3.2.4'!$M1885&lt;&gt;"",'Modernisierung 3.2.4'!$M1885&lt;='Modernisierung 3.2.4'!$U1885),'Modernisierung 3.2.4'!$N1885=Basisblatt!$A1913)=TRUE,"ja","nein"),"")</f>
        <v/>
      </c>
      <c r="Q1885" s="157"/>
      <c r="R1885" s="102" t="str">
        <f t="shared" si="29"/>
        <v>x2</v>
      </c>
      <c r="S1885" s="53"/>
      <c r="T1885" s="40"/>
      <c r="U1885" s="139" t="str">
        <f>IF(AND($R1885="x1",$K1885=Basisblatt!$A$85),VLOOKUP('EMob_Segmente 3.2.5_3.2.6'!$F1885,Basisblatt!$A$2:$B$5,2,FALSE),"")</f>
        <v/>
      </c>
    </row>
    <row r="1886" spans="1:21" ht="15.75" thickBot="1" x14ac:dyDescent="0.3">
      <c r="A1886" s="121" t="str">
        <f>IF($R1886="x2","",IF($R1886="x1",IF(OR($K1886=Basisblatt!$A$84,$P1886="ja"),"ja","nein"),"N/A"))</f>
        <v/>
      </c>
      <c r="B1886" s="40"/>
      <c r="C1886" s="84"/>
      <c r="D1886" s="85"/>
      <c r="E1886" s="85"/>
      <c r="F1886" s="85"/>
      <c r="G1886" s="85"/>
      <c r="H1886" s="85"/>
      <c r="I1886" s="92"/>
      <c r="J1886" s="40"/>
      <c r="K1886" s="49" t="s">
        <v>86</v>
      </c>
      <c r="L1886" s="81"/>
      <c r="M1886" s="81"/>
      <c r="N1886" s="83"/>
      <c r="O1886" s="40"/>
      <c r="P1886" s="106" t="str">
        <f>IF(AND($R1886="x1",$K1886=Basisblatt!$A$85),IF(OR($L1886=Basisblatt!$A$38,AND('Modernisierung 3.2.4'!$M1886&lt;&gt;"",'Modernisierung 3.2.4'!$M1886&lt;='Modernisierung 3.2.4'!$U1886),'Modernisierung 3.2.4'!$N1886=Basisblatt!$A1914)=TRUE,"ja","nein"),"")</f>
        <v/>
      </c>
      <c r="Q1886" s="157"/>
      <c r="R1886" s="102" t="str">
        <f t="shared" si="29"/>
        <v>x2</v>
      </c>
      <c r="S1886" s="53"/>
      <c r="T1886" s="40"/>
      <c r="U1886" s="139" t="str">
        <f>IF(AND($R1886="x1",$K1886=Basisblatt!$A$85),VLOOKUP('EMob_Segmente 3.2.5_3.2.6'!$F1886,Basisblatt!$A$2:$B$5,2,FALSE),"")</f>
        <v/>
      </c>
    </row>
    <row r="1887" spans="1:21" ht="15.75" thickBot="1" x14ac:dyDescent="0.3">
      <c r="A1887" s="121" t="str">
        <f>IF($R1887="x2","",IF($R1887="x1",IF(OR($K1887=Basisblatt!$A$84,$P1887="ja"),"ja","nein"),"N/A"))</f>
        <v/>
      </c>
      <c r="B1887" s="40"/>
      <c r="C1887" s="84"/>
      <c r="D1887" s="85"/>
      <c r="E1887" s="85"/>
      <c r="F1887" s="85"/>
      <c r="G1887" s="85"/>
      <c r="H1887" s="85"/>
      <c r="I1887" s="92"/>
      <c r="J1887" s="40"/>
      <c r="K1887" s="49" t="s">
        <v>86</v>
      </c>
      <c r="L1887" s="81"/>
      <c r="M1887" s="81"/>
      <c r="N1887" s="83"/>
      <c r="O1887" s="40"/>
      <c r="P1887" s="106" t="str">
        <f>IF(AND($R1887="x1",$K1887=Basisblatt!$A$85),IF(OR($L1887=Basisblatt!$A$38,AND('Modernisierung 3.2.4'!$M1887&lt;&gt;"",'Modernisierung 3.2.4'!$M1887&lt;='Modernisierung 3.2.4'!$U1887),'Modernisierung 3.2.4'!$N1887=Basisblatt!$A1915)=TRUE,"ja","nein"),"")</f>
        <v/>
      </c>
      <c r="Q1887" s="157"/>
      <c r="R1887" s="102" t="str">
        <f t="shared" si="29"/>
        <v>x2</v>
      </c>
      <c r="S1887" s="53"/>
      <c r="T1887" s="40"/>
      <c r="U1887" s="139" t="str">
        <f>IF(AND($R1887="x1",$K1887=Basisblatt!$A$85),VLOOKUP('EMob_Segmente 3.2.5_3.2.6'!$F1887,Basisblatt!$A$2:$B$5,2,FALSE),"")</f>
        <v/>
      </c>
    </row>
    <row r="1888" spans="1:21" ht="15.75" thickBot="1" x14ac:dyDescent="0.3">
      <c r="A1888" s="121" t="str">
        <f>IF($R1888="x2","",IF($R1888="x1",IF(OR($K1888=Basisblatt!$A$84,$P1888="ja"),"ja","nein"),"N/A"))</f>
        <v/>
      </c>
      <c r="B1888" s="40"/>
      <c r="C1888" s="84"/>
      <c r="D1888" s="85"/>
      <c r="E1888" s="85"/>
      <c r="F1888" s="85"/>
      <c r="G1888" s="85"/>
      <c r="H1888" s="85"/>
      <c r="I1888" s="92"/>
      <c r="J1888" s="40"/>
      <c r="K1888" s="49" t="s">
        <v>86</v>
      </c>
      <c r="L1888" s="81"/>
      <c r="M1888" s="81"/>
      <c r="N1888" s="83"/>
      <c r="O1888" s="40"/>
      <c r="P1888" s="106" t="str">
        <f>IF(AND($R1888="x1",$K1888=Basisblatt!$A$85),IF(OR($L1888=Basisblatt!$A$38,AND('Modernisierung 3.2.4'!$M1888&lt;&gt;"",'Modernisierung 3.2.4'!$M1888&lt;='Modernisierung 3.2.4'!$U1888),'Modernisierung 3.2.4'!$N1888=Basisblatt!$A1916)=TRUE,"ja","nein"),"")</f>
        <v/>
      </c>
      <c r="Q1888" s="157"/>
      <c r="R1888" s="102" t="str">
        <f t="shared" si="29"/>
        <v>x2</v>
      </c>
      <c r="S1888" s="53"/>
      <c r="T1888" s="40"/>
      <c r="U1888" s="139" t="str">
        <f>IF(AND($R1888="x1",$K1888=Basisblatt!$A$85),VLOOKUP('EMob_Segmente 3.2.5_3.2.6'!$F1888,Basisblatt!$A$2:$B$5,2,FALSE),"")</f>
        <v/>
      </c>
    </row>
    <row r="1889" spans="1:21" ht="15.75" thickBot="1" x14ac:dyDescent="0.3">
      <c r="A1889" s="121" t="str">
        <f>IF($R1889="x2","",IF($R1889="x1",IF(OR($K1889=Basisblatt!$A$84,$P1889="ja"),"ja","nein"),"N/A"))</f>
        <v/>
      </c>
      <c r="B1889" s="40"/>
      <c r="C1889" s="84"/>
      <c r="D1889" s="85"/>
      <c r="E1889" s="85"/>
      <c r="F1889" s="85"/>
      <c r="G1889" s="85"/>
      <c r="H1889" s="85"/>
      <c r="I1889" s="92"/>
      <c r="J1889" s="40"/>
      <c r="K1889" s="49" t="s">
        <v>86</v>
      </c>
      <c r="L1889" s="81"/>
      <c r="M1889" s="81"/>
      <c r="N1889" s="83"/>
      <c r="O1889" s="40"/>
      <c r="P1889" s="106" t="str">
        <f>IF(AND($R1889="x1",$K1889=Basisblatt!$A$85),IF(OR($L1889=Basisblatt!$A$38,AND('Modernisierung 3.2.4'!$M1889&lt;&gt;"",'Modernisierung 3.2.4'!$M1889&lt;='Modernisierung 3.2.4'!$U1889),'Modernisierung 3.2.4'!$N1889=Basisblatt!$A1917)=TRUE,"ja","nein"),"")</f>
        <v/>
      </c>
      <c r="Q1889" s="157"/>
      <c r="R1889" s="102" t="str">
        <f t="shared" si="29"/>
        <v>x2</v>
      </c>
      <c r="S1889" s="53"/>
      <c r="T1889" s="40"/>
      <c r="U1889" s="139" t="str">
        <f>IF(AND($R1889="x1",$K1889=Basisblatt!$A$85),VLOOKUP('EMob_Segmente 3.2.5_3.2.6'!$F1889,Basisblatt!$A$2:$B$5,2,FALSE),"")</f>
        <v/>
      </c>
    </row>
    <row r="1890" spans="1:21" ht="15.75" thickBot="1" x14ac:dyDescent="0.3">
      <c r="A1890" s="121" t="str">
        <f>IF($R1890="x2","",IF($R1890="x1",IF(OR($K1890=Basisblatt!$A$84,$P1890="ja"),"ja","nein"),"N/A"))</f>
        <v/>
      </c>
      <c r="B1890" s="40"/>
      <c r="C1890" s="84"/>
      <c r="D1890" s="85"/>
      <c r="E1890" s="85"/>
      <c r="F1890" s="85"/>
      <c r="G1890" s="85"/>
      <c r="H1890" s="85"/>
      <c r="I1890" s="92"/>
      <c r="J1890" s="40"/>
      <c r="K1890" s="49" t="s">
        <v>86</v>
      </c>
      <c r="L1890" s="81"/>
      <c r="M1890" s="81"/>
      <c r="N1890" s="83"/>
      <c r="O1890" s="40"/>
      <c r="P1890" s="106" t="str">
        <f>IF(AND($R1890="x1",$K1890=Basisblatt!$A$85),IF(OR($L1890=Basisblatt!$A$38,AND('Modernisierung 3.2.4'!$M1890&lt;&gt;"",'Modernisierung 3.2.4'!$M1890&lt;='Modernisierung 3.2.4'!$U1890),'Modernisierung 3.2.4'!$N1890=Basisblatt!$A1918)=TRUE,"ja","nein"),"")</f>
        <v/>
      </c>
      <c r="Q1890" s="157"/>
      <c r="R1890" s="102" t="str">
        <f t="shared" si="29"/>
        <v>x2</v>
      </c>
      <c r="S1890" s="53"/>
      <c r="T1890" s="40"/>
      <c r="U1890" s="139" t="str">
        <f>IF(AND($R1890="x1",$K1890=Basisblatt!$A$85),VLOOKUP('EMob_Segmente 3.2.5_3.2.6'!$F1890,Basisblatt!$A$2:$B$5,2,FALSE),"")</f>
        <v/>
      </c>
    </row>
    <row r="1891" spans="1:21" ht="15.75" thickBot="1" x14ac:dyDescent="0.3">
      <c r="A1891" s="121" t="str">
        <f>IF($R1891="x2","",IF($R1891="x1",IF(OR($K1891=Basisblatt!$A$84,$P1891="ja"),"ja","nein"),"N/A"))</f>
        <v/>
      </c>
      <c r="B1891" s="40"/>
      <c r="C1891" s="84"/>
      <c r="D1891" s="85"/>
      <c r="E1891" s="85"/>
      <c r="F1891" s="85"/>
      <c r="G1891" s="85"/>
      <c r="H1891" s="85"/>
      <c r="I1891" s="92"/>
      <c r="J1891" s="40"/>
      <c r="K1891" s="49" t="s">
        <v>86</v>
      </c>
      <c r="L1891" s="81"/>
      <c r="M1891" s="81"/>
      <c r="N1891" s="83"/>
      <c r="O1891" s="40"/>
      <c r="P1891" s="106" t="str">
        <f>IF(AND($R1891="x1",$K1891=Basisblatt!$A$85),IF(OR($L1891=Basisblatt!$A$38,AND('Modernisierung 3.2.4'!$M1891&lt;&gt;"",'Modernisierung 3.2.4'!$M1891&lt;='Modernisierung 3.2.4'!$U1891),'Modernisierung 3.2.4'!$N1891=Basisblatt!$A1919)=TRUE,"ja","nein"),"")</f>
        <v/>
      </c>
      <c r="Q1891" s="157"/>
      <c r="R1891" s="102" t="str">
        <f t="shared" si="29"/>
        <v>x2</v>
      </c>
      <c r="S1891" s="53"/>
      <c r="T1891" s="40"/>
      <c r="U1891" s="139" t="str">
        <f>IF(AND($R1891="x1",$K1891=Basisblatt!$A$85),VLOOKUP('EMob_Segmente 3.2.5_3.2.6'!$F1891,Basisblatt!$A$2:$B$5,2,FALSE),"")</f>
        <v/>
      </c>
    </row>
    <row r="1892" spans="1:21" ht="15.75" thickBot="1" x14ac:dyDescent="0.3">
      <c r="A1892" s="121" t="str">
        <f>IF($R1892="x2","",IF($R1892="x1",IF(OR($K1892=Basisblatt!$A$84,$P1892="ja"),"ja","nein"),"N/A"))</f>
        <v/>
      </c>
      <c r="B1892" s="40"/>
      <c r="C1892" s="84"/>
      <c r="D1892" s="85"/>
      <c r="E1892" s="85"/>
      <c r="F1892" s="85"/>
      <c r="G1892" s="85"/>
      <c r="H1892" s="85"/>
      <c r="I1892" s="92"/>
      <c r="J1892" s="40"/>
      <c r="K1892" s="49" t="s">
        <v>86</v>
      </c>
      <c r="L1892" s="81"/>
      <c r="M1892" s="81"/>
      <c r="N1892" s="83"/>
      <c r="O1892" s="40"/>
      <c r="P1892" s="106" t="str">
        <f>IF(AND($R1892="x1",$K1892=Basisblatt!$A$85),IF(OR($L1892=Basisblatt!$A$38,AND('Modernisierung 3.2.4'!$M1892&lt;&gt;"",'Modernisierung 3.2.4'!$M1892&lt;='Modernisierung 3.2.4'!$U1892),'Modernisierung 3.2.4'!$N1892=Basisblatt!$A1920)=TRUE,"ja","nein"),"")</f>
        <v/>
      </c>
      <c r="Q1892" s="157"/>
      <c r="R1892" s="102" t="str">
        <f t="shared" si="29"/>
        <v>x2</v>
      </c>
      <c r="S1892" s="53"/>
      <c r="T1892" s="40"/>
      <c r="U1892" s="139" t="str">
        <f>IF(AND($R1892="x1",$K1892=Basisblatt!$A$85),VLOOKUP('EMob_Segmente 3.2.5_3.2.6'!$F1892,Basisblatt!$A$2:$B$5,2,FALSE),"")</f>
        <v/>
      </c>
    </row>
    <row r="1893" spans="1:21" ht="15.75" thickBot="1" x14ac:dyDescent="0.3">
      <c r="A1893" s="121" t="str">
        <f>IF($R1893="x2","",IF($R1893="x1",IF(OR($K1893=Basisblatt!$A$84,$P1893="ja"),"ja","nein"),"N/A"))</f>
        <v/>
      </c>
      <c r="B1893" s="40"/>
      <c r="C1893" s="84"/>
      <c r="D1893" s="85"/>
      <c r="E1893" s="85"/>
      <c r="F1893" s="85"/>
      <c r="G1893" s="85"/>
      <c r="H1893" s="85"/>
      <c r="I1893" s="92"/>
      <c r="J1893" s="40"/>
      <c r="K1893" s="49" t="s">
        <v>86</v>
      </c>
      <c r="L1893" s="81"/>
      <c r="M1893" s="81"/>
      <c r="N1893" s="83"/>
      <c r="O1893" s="40"/>
      <c r="P1893" s="106" t="str">
        <f>IF(AND($R1893="x1",$K1893=Basisblatt!$A$85),IF(OR($L1893=Basisblatt!$A$38,AND('Modernisierung 3.2.4'!$M1893&lt;&gt;"",'Modernisierung 3.2.4'!$M1893&lt;='Modernisierung 3.2.4'!$U1893),'Modernisierung 3.2.4'!$N1893=Basisblatt!$A1921)=TRUE,"ja","nein"),"")</f>
        <v/>
      </c>
      <c r="Q1893" s="157"/>
      <c r="R1893" s="102" t="str">
        <f t="shared" si="29"/>
        <v>x2</v>
      </c>
      <c r="S1893" s="53"/>
      <c r="T1893" s="40"/>
      <c r="U1893" s="139" t="str">
        <f>IF(AND($R1893="x1",$K1893=Basisblatt!$A$85),VLOOKUP('EMob_Segmente 3.2.5_3.2.6'!$F1893,Basisblatt!$A$2:$B$5,2,FALSE),"")</f>
        <v/>
      </c>
    </row>
    <row r="1894" spans="1:21" ht="15.75" thickBot="1" x14ac:dyDescent="0.3">
      <c r="A1894" s="121" t="str">
        <f>IF($R1894="x2","",IF($R1894="x1",IF(OR($K1894=Basisblatt!$A$84,$P1894="ja"),"ja","nein"),"N/A"))</f>
        <v/>
      </c>
      <c r="B1894" s="40"/>
      <c r="C1894" s="84"/>
      <c r="D1894" s="85"/>
      <c r="E1894" s="85"/>
      <c r="F1894" s="85"/>
      <c r="G1894" s="85"/>
      <c r="H1894" s="85"/>
      <c r="I1894" s="92"/>
      <c r="J1894" s="40"/>
      <c r="K1894" s="49" t="s">
        <v>86</v>
      </c>
      <c r="L1894" s="81"/>
      <c r="M1894" s="81"/>
      <c r="N1894" s="83"/>
      <c r="O1894" s="40"/>
      <c r="P1894" s="106" t="str">
        <f>IF(AND($R1894="x1",$K1894=Basisblatt!$A$85),IF(OR($L1894=Basisblatt!$A$38,AND('Modernisierung 3.2.4'!$M1894&lt;&gt;"",'Modernisierung 3.2.4'!$M1894&lt;='Modernisierung 3.2.4'!$U1894),'Modernisierung 3.2.4'!$N1894=Basisblatt!$A1922)=TRUE,"ja","nein"),"")</f>
        <v/>
      </c>
      <c r="Q1894" s="157"/>
      <c r="R1894" s="102" t="str">
        <f t="shared" si="29"/>
        <v>x2</v>
      </c>
      <c r="S1894" s="53"/>
      <c r="T1894" s="40"/>
      <c r="U1894" s="139" t="str">
        <f>IF(AND($R1894="x1",$K1894=Basisblatt!$A$85),VLOOKUP('EMob_Segmente 3.2.5_3.2.6'!$F1894,Basisblatt!$A$2:$B$5,2,FALSE),"")</f>
        <v/>
      </c>
    </row>
    <row r="1895" spans="1:21" ht="15.75" thickBot="1" x14ac:dyDescent="0.3">
      <c r="A1895" s="121" t="str">
        <f>IF($R1895="x2","",IF($R1895="x1",IF(OR($K1895=Basisblatt!$A$84,$P1895="ja"),"ja","nein"),"N/A"))</f>
        <v/>
      </c>
      <c r="B1895" s="40"/>
      <c r="C1895" s="84"/>
      <c r="D1895" s="85"/>
      <c r="E1895" s="85"/>
      <c r="F1895" s="85"/>
      <c r="G1895" s="85"/>
      <c r="H1895" s="85"/>
      <c r="I1895" s="92"/>
      <c r="J1895" s="40"/>
      <c r="K1895" s="49" t="s">
        <v>86</v>
      </c>
      <c r="L1895" s="81"/>
      <c r="M1895" s="81"/>
      <c r="N1895" s="83"/>
      <c r="O1895" s="40"/>
      <c r="P1895" s="106" t="str">
        <f>IF(AND($R1895="x1",$K1895=Basisblatt!$A$85),IF(OR($L1895=Basisblatt!$A$38,AND('Modernisierung 3.2.4'!$M1895&lt;&gt;"",'Modernisierung 3.2.4'!$M1895&lt;='Modernisierung 3.2.4'!$U1895),'Modernisierung 3.2.4'!$N1895=Basisblatt!$A1923)=TRUE,"ja","nein"),"")</f>
        <v/>
      </c>
      <c r="Q1895" s="157"/>
      <c r="R1895" s="102" t="str">
        <f t="shared" si="29"/>
        <v>x2</v>
      </c>
      <c r="S1895" s="53"/>
      <c r="T1895" s="40"/>
      <c r="U1895" s="139" t="str">
        <f>IF(AND($R1895="x1",$K1895=Basisblatt!$A$85),VLOOKUP('EMob_Segmente 3.2.5_3.2.6'!$F1895,Basisblatt!$A$2:$B$5,2,FALSE),"")</f>
        <v/>
      </c>
    </row>
    <row r="1896" spans="1:21" ht="15.75" thickBot="1" x14ac:dyDescent="0.3">
      <c r="A1896" s="121" t="str">
        <f>IF($R1896="x2","",IF($R1896="x1",IF(OR($K1896=Basisblatt!$A$84,$P1896="ja"),"ja","nein"),"N/A"))</f>
        <v/>
      </c>
      <c r="B1896" s="40"/>
      <c r="C1896" s="84"/>
      <c r="D1896" s="85"/>
      <c r="E1896" s="85"/>
      <c r="F1896" s="85"/>
      <c r="G1896" s="85"/>
      <c r="H1896" s="85"/>
      <c r="I1896" s="92"/>
      <c r="J1896" s="40"/>
      <c r="K1896" s="49" t="s">
        <v>86</v>
      </c>
      <c r="L1896" s="81"/>
      <c r="M1896" s="81"/>
      <c r="N1896" s="83"/>
      <c r="O1896" s="40"/>
      <c r="P1896" s="106" t="str">
        <f>IF(AND($R1896="x1",$K1896=Basisblatt!$A$85),IF(OR($L1896=Basisblatt!$A$38,AND('Modernisierung 3.2.4'!$M1896&lt;&gt;"",'Modernisierung 3.2.4'!$M1896&lt;='Modernisierung 3.2.4'!$U1896),'Modernisierung 3.2.4'!$N1896=Basisblatt!$A1924)=TRUE,"ja","nein"),"")</f>
        <v/>
      </c>
      <c r="Q1896" s="157"/>
      <c r="R1896" s="102" t="str">
        <f t="shared" si="29"/>
        <v>x2</v>
      </c>
      <c r="S1896" s="53"/>
      <c r="T1896" s="40"/>
      <c r="U1896" s="139" t="str">
        <f>IF(AND($R1896="x1",$K1896=Basisblatt!$A$85),VLOOKUP('EMob_Segmente 3.2.5_3.2.6'!$F1896,Basisblatt!$A$2:$B$5,2,FALSE),"")</f>
        <v/>
      </c>
    </row>
    <row r="1897" spans="1:21" ht="15.75" thickBot="1" x14ac:dyDescent="0.3">
      <c r="A1897" s="121" t="str">
        <f>IF($R1897="x2","",IF($R1897="x1",IF(OR($K1897=Basisblatt!$A$84,$P1897="ja"),"ja","nein"),"N/A"))</f>
        <v/>
      </c>
      <c r="B1897" s="40"/>
      <c r="C1897" s="84"/>
      <c r="D1897" s="85"/>
      <c r="E1897" s="85"/>
      <c r="F1897" s="85"/>
      <c r="G1897" s="85"/>
      <c r="H1897" s="85"/>
      <c r="I1897" s="92"/>
      <c r="J1897" s="40"/>
      <c r="K1897" s="49" t="s">
        <v>86</v>
      </c>
      <c r="L1897" s="81"/>
      <c r="M1897" s="81"/>
      <c r="N1897" s="83"/>
      <c r="O1897" s="40"/>
      <c r="P1897" s="106" t="str">
        <f>IF(AND($R1897="x1",$K1897=Basisblatt!$A$85),IF(OR($L1897=Basisblatt!$A$38,AND('Modernisierung 3.2.4'!$M1897&lt;&gt;"",'Modernisierung 3.2.4'!$M1897&lt;='Modernisierung 3.2.4'!$U1897),'Modernisierung 3.2.4'!$N1897=Basisblatt!$A1925)=TRUE,"ja","nein"),"")</f>
        <v/>
      </c>
      <c r="Q1897" s="157"/>
      <c r="R1897" s="102" t="str">
        <f t="shared" si="29"/>
        <v>x2</v>
      </c>
      <c r="S1897" s="53"/>
      <c r="T1897" s="40"/>
      <c r="U1897" s="139" t="str">
        <f>IF(AND($R1897="x1",$K1897=Basisblatt!$A$85),VLOOKUP('EMob_Segmente 3.2.5_3.2.6'!$F1897,Basisblatt!$A$2:$B$5,2,FALSE),"")</f>
        <v/>
      </c>
    </row>
    <row r="1898" spans="1:21" ht="15.75" thickBot="1" x14ac:dyDescent="0.3">
      <c r="A1898" s="121" t="str">
        <f>IF($R1898="x2","",IF($R1898="x1",IF(OR($K1898=Basisblatt!$A$84,$P1898="ja"),"ja","nein"),"N/A"))</f>
        <v/>
      </c>
      <c r="B1898" s="40"/>
      <c r="C1898" s="84"/>
      <c r="D1898" s="85"/>
      <c r="E1898" s="85"/>
      <c r="F1898" s="85"/>
      <c r="G1898" s="85"/>
      <c r="H1898" s="85"/>
      <c r="I1898" s="92"/>
      <c r="J1898" s="40"/>
      <c r="K1898" s="49" t="s">
        <v>86</v>
      </c>
      <c r="L1898" s="81"/>
      <c r="M1898" s="81"/>
      <c r="N1898" s="83"/>
      <c r="O1898" s="40"/>
      <c r="P1898" s="106" t="str">
        <f>IF(AND($R1898="x1",$K1898=Basisblatt!$A$85),IF(OR($L1898=Basisblatt!$A$38,AND('Modernisierung 3.2.4'!$M1898&lt;&gt;"",'Modernisierung 3.2.4'!$M1898&lt;='Modernisierung 3.2.4'!$U1898),'Modernisierung 3.2.4'!$N1898=Basisblatt!$A1926)=TRUE,"ja","nein"),"")</f>
        <v/>
      </c>
      <c r="Q1898" s="157"/>
      <c r="R1898" s="102" t="str">
        <f t="shared" si="29"/>
        <v>x2</v>
      </c>
      <c r="S1898" s="53"/>
      <c r="T1898" s="40"/>
      <c r="U1898" s="139" t="str">
        <f>IF(AND($R1898="x1",$K1898=Basisblatt!$A$85),VLOOKUP('EMob_Segmente 3.2.5_3.2.6'!$F1898,Basisblatt!$A$2:$B$5,2,FALSE),"")</f>
        <v/>
      </c>
    </row>
    <row r="1899" spans="1:21" ht="15.75" thickBot="1" x14ac:dyDescent="0.3">
      <c r="A1899" s="121" t="str">
        <f>IF($R1899="x2","",IF($R1899="x1",IF(OR($K1899=Basisblatt!$A$84,$P1899="ja"),"ja","nein"),"N/A"))</f>
        <v/>
      </c>
      <c r="B1899" s="40"/>
      <c r="C1899" s="84"/>
      <c r="D1899" s="85"/>
      <c r="E1899" s="85"/>
      <c r="F1899" s="85"/>
      <c r="G1899" s="85"/>
      <c r="H1899" s="85"/>
      <c r="I1899" s="92"/>
      <c r="J1899" s="40"/>
      <c r="K1899" s="49" t="s">
        <v>86</v>
      </c>
      <c r="L1899" s="81"/>
      <c r="M1899" s="81"/>
      <c r="N1899" s="83"/>
      <c r="O1899" s="40"/>
      <c r="P1899" s="106" t="str">
        <f>IF(AND($R1899="x1",$K1899=Basisblatt!$A$85),IF(OR($L1899=Basisblatt!$A$38,AND('Modernisierung 3.2.4'!$M1899&lt;&gt;"",'Modernisierung 3.2.4'!$M1899&lt;='Modernisierung 3.2.4'!$U1899),'Modernisierung 3.2.4'!$N1899=Basisblatt!$A1927)=TRUE,"ja","nein"),"")</f>
        <v/>
      </c>
      <c r="Q1899" s="157"/>
      <c r="R1899" s="102" t="str">
        <f t="shared" si="29"/>
        <v>x2</v>
      </c>
      <c r="S1899" s="53"/>
      <c r="T1899" s="40"/>
      <c r="U1899" s="139" t="str">
        <f>IF(AND($R1899="x1",$K1899=Basisblatt!$A$85),VLOOKUP('EMob_Segmente 3.2.5_3.2.6'!$F1899,Basisblatt!$A$2:$B$5,2,FALSE),"")</f>
        <v/>
      </c>
    </row>
    <row r="1900" spans="1:21" ht="15.75" thickBot="1" x14ac:dyDescent="0.3">
      <c r="A1900" s="121" t="str">
        <f>IF($R1900="x2","",IF($R1900="x1",IF(OR($K1900=Basisblatt!$A$84,$P1900="ja"),"ja","nein"),"N/A"))</f>
        <v/>
      </c>
      <c r="B1900" s="40"/>
      <c r="C1900" s="84"/>
      <c r="D1900" s="85"/>
      <c r="E1900" s="85"/>
      <c r="F1900" s="85"/>
      <c r="G1900" s="85"/>
      <c r="H1900" s="85"/>
      <c r="I1900" s="92"/>
      <c r="J1900" s="40"/>
      <c r="K1900" s="49" t="s">
        <v>86</v>
      </c>
      <c r="L1900" s="81"/>
      <c r="M1900" s="81"/>
      <c r="N1900" s="83"/>
      <c r="O1900" s="40"/>
      <c r="P1900" s="106" t="str">
        <f>IF(AND($R1900="x1",$K1900=Basisblatt!$A$85),IF(OR($L1900=Basisblatt!$A$38,AND('Modernisierung 3.2.4'!$M1900&lt;&gt;"",'Modernisierung 3.2.4'!$M1900&lt;='Modernisierung 3.2.4'!$U1900),'Modernisierung 3.2.4'!$N1900=Basisblatt!$A1928)=TRUE,"ja","nein"),"")</f>
        <v/>
      </c>
      <c r="Q1900" s="157"/>
      <c r="R1900" s="102" t="str">
        <f t="shared" si="29"/>
        <v>x2</v>
      </c>
      <c r="S1900" s="53"/>
      <c r="T1900" s="40"/>
      <c r="U1900" s="139" t="str">
        <f>IF(AND($R1900="x1",$K1900=Basisblatt!$A$85),VLOOKUP('EMob_Segmente 3.2.5_3.2.6'!$F1900,Basisblatt!$A$2:$B$5,2,FALSE),"")</f>
        <v/>
      </c>
    </row>
    <row r="1901" spans="1:21" ht="15.75" thickBot="1" x14ac:dyDescent="0.3">
      <c r="A1901" s="121" t="str">
        <f>IF($R1901="x2","",IF($R1901="x1",IF(OR($K1901=Basisblatt!$A$84,$P1901="ja"),"ja","nein"),"N/A"))</f>
        <v/>
      </c>
      <c r="B1901" s="40"/>
      <c r="C1901" s="84"/>
      <c r="D1901" s="85"/>
      <c r="E1901" s="85"/>
      <c r="F1901" s="85"/>
      <c r="G1901" s="85"/>
      <c r="H1901" s="85"/>
      <c r="I1901" s="92"/>
      <c r="J1901" s="40"/>
      <c r="K1901" s="49" t="s">
        <v>86</v>
      </c>
      <c r="L1901" s="81"/>
      <c r="M1901" s="81"/>
      <c r="N1901" s="83"/>
      <c r="O1901" s="40"/>
      <c r="P1901" s="106" t="str">
        <f>IF(AND($R1901="x1",$K1901=Basisblatt!$A$85),IF(OR($L1901=Basisblatt!$A$38,AND('Modernisierung 3.2.4'!$M1901&lt;&gt;"",'Modernisierung 3.2.4'!$M1901&lt;='Modernisierung 3.2.4'!$U1901),'Modernisierung 3.2.4'!$N1901=Basisblatt!$A1929)=TRUE,"ja","nein"),"")</f>
        <v/>
      </c>
      <c r="Q1901" s="157"/>
      <c r="R1901" s="102" t="str">
        <f t="shared" si="29"/>
        <v>x2</v>
      </c>
      <c r="S1901" s="53"/>
      <c r="T1901" s="40"/>
      <c r="U1901" s="139" t="str">
        <f>IF(AND($R1901="x1",$K1901=Basisblatt!$A$85),VLOOKUP('EMob_Segmente 3.2.5_3.2.6'!$F1901,Basisblatt!$A$2:$B$5,2,FALSE),"")</f>
        <v/>
      </c>
    </row>
    <row r="1902" spans="1:21" ht="15.75" thickBot="1" x14ac:dyDescent="0.3">
      <c r="A1902" s="121" t="str">
        <f>IF($R1902="x2","",IF($R1902="x1",IF(OR($K1902=Basisblatt!$A$84,$P1902="ja"),"ja","nein"),"N/A"))</f>
        <v/>
      </c>
      <c r="B1902" s="40"/>
      <c r="C1902" s="84"/>
      <c r="D1902" s="85"/>
      <c r="E1902" s="85"/>
      <c r="F1902" s="85"/>
      <c r="G1902" s="85"/>
      <c r="H1902" s="85"/>
      <c r="I1902" s="92"/>
      <c r="J1902" s="40"/>
      <c r="K1902" s="49" t="s">
        <v>86</v>
      </c>
      <c r="L1902" s="81"/>
      <c r="M1902" s="81"/>
      <c r="N1902" s="83"/>
      <c r="O1902" s="40"/>
      <c r="P1902" s="106" t="str">
        <f>IF(AND($R1902="x1",$K1902=Basisblatt!$A$85),IF(OR($L1902=Basisblatt!$A$38,AND('Modernisierung 3.2.4'!$M1902&lt;&gt;"",'Modernisierung 3.2.4'!$M1902&lt;='Modernisierung 3.2.4'!$U1902),'Modernisierung 3.2.4'!$N1902=Basisblatt!$A1930)=TRUE,"ja","nein"),"")</f>
        <v/>
      </c>
      <c r="Q1902" s="157"/>
      <c r="R1902" s="102" t="str">
        <f t="shared" si="29"/>
        <v>x2</v>
      </c>
      <c r="S1902" s="53"/>
      <c r="T1902" s="40"/>
      <c r="U1902" s="139" t="str">
        <f>IF(AND($R1902="x1",$K1902=Basisblatt!$A$85),VLOOKUP('EMob_Segmente 3.2.5_3.2.6'!$F1902,Basisblatt!$A$2:$B$5,2,FALSE),"")</f>
        <v/>
      </c>
    </row>
    <row r="1903" spans="1:21" ht="15.75" thickBot="1" x14ac:dyDescent="0.3">
      <c r="A1903" s="121" t="str">
        <f>IF($R1903="x2","",IF($R1903="x1",IF(OR($K1903=Basisblatt!$A$84,$P1903="ja"),"ja","nein"),"N/A"))</f>
        <v/>
      </c>
      <c r="B1903" s="40"/>
      <c r="C1903" s="84"/>
      <c r="D1903" s="85"/>
      <c r="E1903" s="85"/>
      <c r="F1903" s="85"/>
      <c r="G1903" s="85"/>
      <c r="H1903" s="85"/>
      <c r="I1903" s="92"/>
      <c r="J1903" s="40"/>
      <c r="K1903" s="49" t="s">
        <v>86</v>
      </c>
      <c r="L1903" s="81"/>
      <c r="M1903" s="81"/>
      <c r="N1903" s="83"/>
      <c r="O1903" s="40"/>
      <c r="P1903" s="106" t="str">
        <f>IF(AND($R1903="x1",$K1903=Basisblatt!$A$85),IF(OR($L1903=Basisblatt!$A$38,AND('Modernisierung 3.2.4'!$M1903&lt;&gt;"",'Modernisierung 3.2.4'!$M1903&lt;='Modernisierung 3.2.4'!$U1903),'Modernisierung 3.2.4'!$N1903=Basisblatt!$A1931)=TRUE,"ja","nein"),"")</f>
        <v/>
      </c>
      <c r="Q1903" s="157"/>
      <c r="R1903" s="102" t="str">
        <f t="shared" si="29"/>
        <v>x2</v>
      </c>
      <c r="S1903" s="53"/>
      <c r="T1903" s="40"/>
      <c r="U1903" s="139" t="str">
        <f>IF(AND($R1903="x1",$K1903=Basisblatt!$A$85),VLOOKUP('EMob_Segmente 3.2.5_3.2.6'!$F1903,Basisblatt!$A$2:$B$5,2,FALSE),"")</f>
        <v/>
      </c>
    </row>
    <row r="1904" spans="1:21" ht="15.75" thickBot="1" x14ac:dyDescent="0.3">
      <c r="A1904" s="121" t="str">
        <f>IF($R1904="x2","",IF($R1904="x1",IF(OR($K1904=Basisblatt!$A$84,$P1904="ja"),"ja","nein"),"N/A"))</f>
        <v/>
      </c>
      <c r="B1904" s="40"/>
      <c r="C1904" s="84"/>
      <c r="D1904" s="85"/>
      <c r="E1904" s="85"/>
      <c r="F1904" s="85"/>
      <c r="G1904" s="85"/>
      <c r="H1904" s="85"/>
      <c r="I1904" s="92"/>
      <c r="J1904" s="40"/>
      <c r="K1904" s="49" t="s">
        <v>86</v>
      </c>
      <c r="L1904" s="81"/>
      <c r="M1904" s="81"/>
      <c r="N1904" s="83"/>
      <c r="O1904" s="40"/>
      <c r="P1904" s="106" t="str">
        <f>IF(AND($R1904="x1",$K1904=Basisblatt!$A$85),IF(OR($L1904=Basisblatt!$A$38,AND('Modernisierung 3.2.4'!$M1904&lt;&gt;"",'Modernisierung 3.2.4'!$M1904&lt;='Modernisierung 3.2.4'!$U1904),'Modernisierung 3.2.4'!$N1904=Basisblatt!$A1932)=TRUE,"ja","nein"),"")</f>
        <v/>
      </c>
      <c r="Q1904" s="157"/>
      <c r="R1904" s="102" t="str">
        <f t="shared" si="29"/>
        <v>x2</v>
      </c>
      <c r="S1904" s="53"/>
      <c r="T1904" s="40"/>
      <c r="U1904" s="139" t="str">
        <f>IF(AND($R1904="x1",$K1904=Basisblatt!$A$85),VLOOKUP('EMob_Segmente 3.2.5_3.2.6'!$F1904,Basisblatt!$A$2:$B$5,2,FALSE),"")</f>
        <v/>
      </c>
    </row>
    <row r="1905" spans="1:21" ht="15.75" thickBot="1" x14ac:dyDescent="0.3">
      <c r="A1905" s="121" t="str">
        <f>IF($R1905="x2","",IF($R1905="x1",IF(OR($K1905=Basisblatt!$A$84,$P1905="ja"),"ja","nein"),"N/A"))</f>
        <v/>
      </c>
      <c r="B1905" s="40"/>
      <c r="C1905" s="84"/>
      <c r="D1905" s="85"/>
      <c r="E1905" s="85"/>
      <c r="F1905" s="85"/>
      <c r="G1905" s="85"/>
      <c r="H1905" s="85"/>
      <c r="I1905" s="92"/>
      <c r="J1905" s="40"/>
      <c r="K1905" s="49" t="s">
        <v>86</v>
      </c>
      <c r="L1905" s="81"/>
      <c r="M1905" s="81"/>
      <c r="N1905" s="83"/>
      <c r="O1905" s="40"/>
      <c r="P1905" s="106" t="str">
        <f>IF(AND($R1905="x1",$K1905=Basisblatt!$A$85),IF(OR($L1905=Basisblatt!$A$38,AND('Modernisierung 3.2.4'!$M1905&lt;&gt;"",'Modernisierung 3.2.4'!$M1905&lt;='Modernisierung 3.2.4'!$U1905),'Modernisierung 3.2.4'!$N1905=Basisblatt!$A1933)=TRUE,"ja","nein"),"")</f>
        <v/>
      </c>
      <c r="Q1905" s="157"/>
      <c r="R1905" s="102" t="str">
        <f t="shared" si="29"/>
        <v>x2</v>
      </c>
      <c r="S1905" s="53"/>
      <c r="T1905" s="40"/>
      <c r="U1905" s="139" t="str">
        <f>IF(AND($R1905="x1",$K1905=Basisblatt!$A$85),VLOOKUP('EMob_Segmente 3.2.5_3.2.6'!$F1905,Basisblatt!$A$2:$B$5,2,FALSE),"")</f>
        <v/>
      </c>
    </row>
    <row r="1906" spans="1:21" ht="15.75" thickBot="1" x14ac:dyDescent="0.3">
      <c r="A1906" s="121" t="str">
        <f>IF($R1906="x2","",IF($R1906="x1",IF(OR($K1906=Basisblatt!$A$84,$P1906="ja"),"ja","nein"),"N/A"))</f>
        <v/>
      </c>
      <c r="B1906" s="40"/>
      <c r="C1906" s="84"/>
      <c r="D1906" s="85"/>
      <c r="E1906" s="85"/>
      <c r="F1906" s="85"/>
      <c r="G1906" s="85"/>
      <c r="H1906" s="85"/>
      <c r="I1906" s="92"/>
      <c r="J1906" s="40"/>
      <c r="K1906" s="49" t="s">
        <v>86</v>
      </c>
      <c r="L1906" s="81"/>
      <c r="M1906" s="81"/>
      <c r="N1906" s="83"/>
      <c r="O1906" s="40"/>
      <c r="P1906" s="106" t="str">
        <f>IF(AND($R1906="x1",$K1906=Basisblatt!$A$85),IF(OR($L1906=Basisblatt!$A$38,AND('Modernisierung 3.2.4'!$M1906&lt;&gt;"",'Modernisierung 3.2.4'!$M1906&lt;='Modernisierung 3.2.4'!$U1906),'Modernisierung 3.2.4'!$N1906=Basisblatt!$A1934)=TRUE,"ja","nein"),"")</f>
        <v/>
      </c>
      <c r="Q1906" s="157"/>
      <c r="R1906" s="102" t="str">
        <f t="shared" si="29"/>
        <v>x2</v>
      </c>
      <c r="S1906" s="53"/>
      <c r="T1906" s="40"/>
      <c r="U1906" s="139" t="str">
        <f>IF(AND($R1906="x1",$K1906=Basisblatt!$A$85),VLOOKUP('EMob_Segmente 3.2.5_3.2.6'!$F1906,Basisblatt!$A$2:$B$5,2,FALSE),"")</f>
        <v/>
      </c>
    </row>
    <row r="1907" spans="1:21" ht="15.75" thickBot="1" x14ac:dyDescent="0.3">
      <c r="A1907" s="121" t="str">
        <f>IF($R1907="x2","",IF($R1907="x1",IF(OR($K1907=Basisblatt!$A$84,$P1907="ja"),"ja","nein"),"N/A"))</f>
        <v/>
      </c>
      <c r="B1907" s="40"/>
      <c r="C1907" s="84"/>
      <c r="D1907" s="85"/>
      <c r="E1907" s="85"/>
      <c r="F1907" s="85"/>
      <c r="G1907" s="85"/>
      <c r="H1907" s="85"/>
      <c r="I1907" s="92"/>
      <c r="J1907" s="40"/>
      <c r="K1907" s="49" t="s">
        <v>86</v>
      </c>
      <c r="L1907" s="81"/>
      <c r="M1907" s="81"/>
      <c r="N1907" s="83"/>
      <c r="O1907" s="40"/>
      <c r="P1907" s="106" t="str">
        <f>IF(AND($R1907="x1",$K1907=Basisblatt!$A$85),IF(OR($L1907=Basisblatt!$A$38,AND('Modernisierung 3.2.4'!$M1907&lt;&gt;"",'Modernisierung 3.2.4'!$M1907&lt;='Modernisierung 3.2.4'!$U1907),'Modernisierung 3.2.4'!$N1907=Basisblatt!$A1935)=TRUE,"ja","nein"),"")</f>
        <v/>
      </c>
      <c r="Q1907" s="157"/>
      <c r="R1907" s="102" t="str">
        <f t="shared" si="29"/>
        <v>x2</v>
      </c>
      <c r="S1907" s="53"/>
      <c r="T1907" s="40"/>
      <c r="U1907" s="139" t="str">
        <f>IF(AND($R1907="x1",$K1907=Basisblatt!$A$85),VLOOKUP('EMob_Segmente 3.2.5_3.2.6'!$F1907,Basisblatt!$A$2:$B$5,2,FALSE),"")</f>
        <v/>
      </c>
    </row>
    <row r="1908" spans="1:21" ht="15.75" thickBot="1" x14ac:dyDescent="0.3">
      <c r="A1908" s="121" t="str">
        <f>IF($R1908="x2","",IF($R1908="x1",IF(OR($K1908=Basisblatt!$A$84,$P1908="ja"),"ja","nein"),"N/A"))</f>
        <v/>
      </c>
      <c r="B1908" s="40"/>
      <c r="C1908" s="84"/>
      <c r="D1908" s="85"/>
      <c r="E1908" s="85"/>
      <c r="F1908" s="85"/>
      <c r="G1908" s="85"/>
      <c r="H1908" s="85"/>
      <c r="I1908" s="92"/>
      <c r="J1908" s="40"/>
      <c r="K1908" s="49" t="s">
        <v>86</v>
      </c>
      <c r="L1908" s="81"/>
      <c r="M1908" s="81"/>
      <c r="N1908" s="83"/>
      <c r="O1908" s="40"/>
      <c r="P1908" s="106" t="str">
        <f>IF(AND($R1908="x1",$K1908=Basisblatt!$A$85),IF(OR($L1908=Basisblatt!$A$38,AND('Modernisierung 3.2.4'!$M1908&lt;&gt;"",'Modernisierung 3.2.4'!$M1908&lt;='Modernisierung 3.2.4'!$U1908),'Modernisierung 3.2.4'!$N1908=Basisblatt!$A1936)=TRUE,"ja","nein"),"")</f>
        <v/>
      </c>
      <c r="Q1908" s="157"/>
      <c r="R1908" s="102" t="str">
        <f t="shared" si="29"/>
        <v>x2</v>
      </c>
      <c r="S1908" s="53"/>
      <c r="T1908" s="40"/>
      <c r="U1908" s="139" t="str">
        <f>IF(AND($R1908="x1",$K1908=Basisblatt!$A$85),VLOOKUP('EMob_Segmente 3.2.5_3.2.6'!$F1908,Basisblatt!$A$2:$B$5,2,FALSE),"")</f>
        <v/>
      </c>
    </row>
    <row r="1909" spans="1:21" ht="15.75" thickBot="1" x14ac:dyDescent="0.3">
      <c r="A1909" s="121" t="str">
        <f>IF($R1909="x2","",IF($R1909="x1",IF(OR($K1909=Basisblatt!$A$84,$P1909="ja"),"ja","nein"),"N/A"))</f>
        <v/>
      </c>
      <c r="B1909" s="40"/>
      <c r="C1909" s="84"/>
      <c r="D1909" s="85"/>
      <c r="E1909" s="85"/>
      <c r="F1909" s="85"/>
      <c r="G1909" s="85"/>
      <c r="H1909" s="85"/>
      <c r="I1909" s="92"/>
      <c r="J1909" s="40"/>
      <c r="K1909" s="49" t="s">
        <v>86</v>
      </c>
      <c r="L1909" s="81"/>
      <c r="M1909" s="81"/>
      <c r="N1909" s="83"/>
      <c r="O1909" s="40"/>
      <c r="P1909" s="106" t="str">
        <f>IF(AND($R1909="x1",$K1909=Basisblatt!$A$85),IF(OR($L1909=Basisblatt!$A$38,AND('Modernisierung 3.2.4'!$M1909&lt;&gt;"",'Modernisierung 3.2.4'!$M1909&lt;='Modernisierung 3.2.4'!$U1909),'Modernisierung 3.2.4'!$N1909=Basisblatt!$A1937)=TRUE,"ja","nein"),"")</f>
        <v/>
      </c>
      <c r="Q1909" s="157"/>
      <c r="R1909" s="102" t="str">
        <f t="shared" si="29"/>
        <v>x2</v>
      </c>
      <c r="S1909" s="53"/>
      <c r="T1909" s="40"/>
      <c r="U1909" s="139" t="str">
        <f>IF(AND($R1909="x1",$K1909=Basisblatt!$A$85),VLOOKUP('EMob_Segmente 3.2.5_3.2.6'!$F1909,Basisblatt!$A$2:$B$5,2,FALSE),"")</f>
        <v/>
      </c>
    </row>
    <row r="1910" spans="1:21" ht="15.75" thickBot="1" x14ac:dyDescent="0.3">
      <c r="A1910" s="121" t="str">
        <f>IF($R1910="x2","",IF($R1910="x1",IF(OR($K1910=Basisblatt!$A$84,$P1910="ja"),"ja","nein"),"N/A"))</f>
        <v/>
      </c>
      <c r="B1910" s="40"/>
      <c r="C1910" s="84"/>
      <c r="D1910" s="85"/>
      <c r="E1910" s="85"/>
      <c r="F1910" s="85"/>
      <c r="G1910" s="85"/>
      <c r="H1910" s="85"/>
      <c r="I1910" s="92"/>
      <c r="J1910" s="40"/>
      <c r="K1910" s="49" t="s">
        <v>86</v>
      </c>
      <c r="L1910" s="81"/>
      <c r="M1910" s="81"/>
      <c r="N1910" s="83"/>
      <c r="O1910" s="40"/>
      <c r="P1910" s="106" t="str">
        <f>IF(AND($R1910="x1",$K1910=Basisblatt!$A$85),IF(OR($L1910=Basisblatt!$A$38,AND('Modernisierung 3.2.4'!$M1910&lt;&gt;"",'Modernisierung 3.2.4'!$M1910&lt;='Modernisierung 3.2.4'!$U1910),'Modernisierung 3.2.4'!$N1910=Basisblatt!$A1938)=TRUE,"ja","nein"),"")</f>
        <v/>
      </c>
      <c r="Q1910" s="157"/>
      <c r="R1910" s="102" t="str">
        <f t="shared" si="29"/>
        <v>x2</v>
      </c>
      <c r="S1910" s="53"/>
      <c r="T1910" s="40"/>
      <c r="U1910" s="139" t="str">
        <f>IF(AND($R1910="x1",$K1910=Basisblatt!$A$85),VLOOKUP('EMob_Segmente 3.2.5_3.2.6'!$F1910,Basisblatt!$A$2:$B$5,2,FALSE),"")</f>
        <v/>
      </c>
    </row>
    <row r="1911" spans="1:21" ht="15.75" thickBot="1" x14ac:dyDescent="0.3">
      <c r="A1911" s="121" t="str">
        <f>IF($R1911="x2","",IF($R1911="x1",IF(OR($K1911=Basisblatt!$A$84,$P1911="ja"),"ja","nein"),"N/A"))</f>
        <v/>
      </c>
      <c r="B1911" s="40"/>
      <c r="C1911" s="84"/>
      <c r="D1911" s="85"/>
      <c r="E1911" s="85"/>
      <c r="F1911" s="85"/>
      <c r="G1911" s="85"/>
      <c r="H1911" s="85"/>
      <c r="I1911" s="92"/>
      <c r="J1911" s="40"/>
      <c r="K1911" s="49" t="s">
        <v>86</v>
      </c>
      <c r="L1911" s="81"/>
      <c r="M1911" s="81"/>
      <c r="N1911" s="83"/>
      <c r="O1911" s="40"/>
      <c r="P1911" s="106" t="str">
        <f>IF(AND($R1911="x1",$K1911=Basisblatt!$A$85),IF(OR($L1911=Basisblatt!$A$38,AND('Modernisierung 3.2.4'!$M1911&lt;&gt;"",'Modernisierung 3.2.4'!$M1911&lt;='Modernisierung 3.2.4'!$U1911),'Modernisierung 3.2.4'!$N1911=Basisblatt!$A1939)=TRUE,"ja","nein"),"")</f>
        <v/>
      </c>
      <c r="Q1911" s="157"/>
      <c r="R1911" s="102" t="str">
        <f t="shared" si="29"/>
        <v>x2</v>
      </c>
      <c r="S1911" s="53"/>
      <c r="T1911" s="40"/>
      <c r="U1911" s="139" t="str">
        <f>IF(AND($R1911="x1",$K1911=Basisblatt!$A$85),VLOOKUP('EMob_Segmente 3.2.5_3.2.6'!$F1911,Basisblatt!$A$2:$B$5,2,FALSE),"")</f>
        <v/>
      </c>
    </row>
    <row r="1912" spans="1:21" ht="15.75" thickBot="1" x14ac:dyDescent="0.3">
      <c r="A1912" s="121" t="str">
        <f>IF($R1912="x2","",IF($R1912="x1",IF(OR($K1912=Basisblatt!$A$84,$P1912="ja"),"ja","nein"),"N/A"))</f>
        <v/>
      </c>
      <c r="B1912" s="40"/>
      <c r="C1912" s="84"/>
      <c r="D1912" s="85"/>
      <c r="E1912" s="85"/>
      <c r="F1912" s="85"/>
      <c r="G1912" s="85"/>
      <c r="H1912" s="85"/>
      <c r="I1912" s="92"/>
      <c r="J1912" s="40"/>
      <c r="K1912" s="49" t="s">
        <v>86</v>
      </c>
      <c r="L1912" s="81"/>
      <c r="M1912" s="81"/>
      <c r="N1912" s="83"/>
      <c r="O1912" s="40"/>
      <c r="P1912" s="106" t="str">
        <f>IF(AND($R1912="x1",$K1912=Basisblatt!$A$85),IF(OR($L1912=Basisblatt!$A$38,AND('Modernisierung 3.2.4'!$M1912&lt;&gt;"",'Modernisierung 3.2.4'!$M1912&lt;='Modernisierung 3.2.4'!$U1912),'Modernisierung 3.2.4'!$N1912=Basisblatt!$A1940)=TRUE,"ja","nein"),"")</f>
        <v/>
      </c>
      <c r="Q1912" s="157"/>
      <c r="R1912" s="102" t="str">
        <f t="shared" si="29"/>
        <v>x2</v>
      </c>
      <c r="S1912" s="53"/>
      <c r="T1912" s="40"/>
      <c r="U1912" s="139" t="str">
        <f>IF(AND($R1912="x1",$K1912=Basisblatt!$A$85),VLOOKUP('EMob_Segmente 3.2.5_3.2.6'!$F1912,Basisblatt!$A$2:$B$5,2,FALSE),"")</f>
        <v/>
      </c>
    </row>
    <row r="1913" spans="1:21" ht="15.75" thickBot="1" x14ac:dyDescent="0.3">
      <c r="A1913" s="121" t="str">
        <f>IF($R1913="x2","",IF($R1913="x1",IF(OR($K1913=Basisblatt!$A$84,$P1913="ja"),"ja","nein"),"N/A"))</f>
        <v/>
      </c>
      <c r="B1913" s="40"/>
      <c r="C1913" s="84"/>
      <c r="D1913" s="85"/>
      <c r="E1913" s="85"/>
      <c r="F1913" s="85"/>
      <c r="G1913" s="85"/>
      <c r="H1913" s="85"/>
      <c r="I1913" s="92"/>
      <c r="J1913" s="40"/>
      <c r="K1913" s="49" t="s">
        <v>86</v>
      </c>
      <c r="L1913" s="81"/>
      <c r="M1913" s="81"/>
      <c r="N1913" s="83"/>
      <c r="O1913" s="40"/>
      <c r="P1913" s="106" t="str">
        <f>IF(AND($R1913="x1",$K1913=Basisblatt!$A$85),IF(OR($L1913=Basisblatt!$A$38,AND('Modernisierung 3.2.4'!$M1913&lt;&gt;"",'Modernisierung 3.2.4'!$M1913&lt;='Modernisierung 3.2.4'!$U1913),'Modernisierung 3.2.4'!$N1913=Basisblatt!$A1941)=TRUE,"ja","nein"),"")</f>
        <v/>
      </c>
      <c r="Q1913" s="157"/>
      <c r="R1913" s="102" t="str">
        <f t="shared" si="29"/>
        <v>x2</v>
      </c>
      <c r="S1913" s="53"/>
      <c r="T1913" s="40"/>
      <c r="U1913" s="139" t="str">
        <f>IF(AND($R1913="x1",$K1913=Basisblatt!$A$85),VLOOKUP('EMob_Segmente 3.2.5_3.2.6'!$F1913,Basisblatt!$A$2:$B$5,2,FALSE),"")</f>
        <v/>
      </c>
    </row>
    <row r="1914" spans="1:21" ht="15.75" thickBot="1" x14ac:dyDescent="0.3">
      <c r="A1914" s="121" t="str">
        <f>IF($R1914="x2","",IF($R1914="x1",IF(OR($K1914=Basisblatt!$A$84,$P1914="ja"),"ja","nein"),"N/A"))</f>
        <v/>
      </c>
      <c r="B1914" s="40"/>
      <c r="C1914" s="84"/>
      <c r="D1914" s="85"/>
      <c r="E1914" s="85"/>
      <c r="F1914" s="85"/>
      <c r="G1914" s="85"/>
      <c r="H1914" s="85"/>
      <c r="I1914" s="92"/>
      <c r="J1914" s="40"/>
      <c r="K1914" s="49" t="s">
        <v>86</v>
      </c>
      <c r="L1914" s="81"/>
      <c r="M1914" s="81"/>
      <c r="N1914" s="83"/>
      <c r="O1914" s="40"/>
      <c r="P1914" s="106" t="str">
        <f>IF(AND($R1914="x1",$K1914=Basisblatt!$A$85),IF(OR($L1914=Basisblatt!$A$38,AND('Modernisierung 3.2.4'!$M1914&lt;&gt;"",'Modernisierung 3.2.4'!$M1914&lt;='Modernisierung 3.2.4'!$U1914),'Modernisierung 3.2.4'!$N1914=Basisblatt!$A1942)=TRUE,"ja","nein"),"")</f>
        <v/>
      </c>
      <c r="Q1914" s="157"/>
      <c r="R1914" s="102" t="str">
        <f t="shared" si="29"/>
        <v>x2</v>
      </c>
      <c r="S1914" s="53"/>
      <c r="T1914" s="40"/>
      <c r="U1914" s="139" t="str">
        <f>IF(AND($R1914="x1",$K1914=Basisblatt!$A$85),VLOOKUP('EMob_Segmente 3.2.5_3.2.6'!$F1914,Basisblatt!$A$2:$B$5,2,FALSE),"")</f>
        <v/>
      </c>
    </row>
    <row r="1915" spans="1:21" ht="15.75" thickBot="1" x14ac:dyDescent="0.3">
      <c r="A1915" s="121" t="str">
        <f>IF($R1915="x2","",IF($R1915="x1",IF(OR($K1915=Basisblatt!$A$84,$P1915="ja"),"ja","nein"),"N/A"))</f>
        <v/>
      </c>
      <c r="B1915" s="40"/>
      <c r="C1915" s="84"/>
      <c r="D1915" s="85"/>
      <c r="E1915" s="85"/>
      <c r="F1915" s="85"/>
      <c r="G1915" s="85"/>
      <c r="H1915" s="85"/>
      <c r="I1915" s="92"/>
      <c r="J1915" s="40"/>
      <c r="K1915" s="49" t="s">
        <v>86</v>
      </c>
      <c r="L1915" s="81"/>
      <c r="M1915" s="81"/>
      <c r="N1915" s="83"/>
      <c r="O1915" s="40"/>
      <c r="P1915" s="106" t="str">
        <f>IF(AND($R1915="x1",$K1915=Basisblatt!$A$85),IF(OR($L1915=Basisblatt!$A$38,AND('Modernisierung 3.2.4'!$M1915&lt;&gt;"",'Modernisierung 3.2.4'!$M1915&lt;='Modernisierung 3.2.4'!$U1915),'Modernisierung 3.2.4'!$N1915=Basisblatt!$A1943)=TRUE,"ja","nein"),"")</f>
        <v/>
      </c>
      <c r="Q1915" s="157"/>
      <c r="R1915" s="102" t="str">
        <f t="shared" si="29"/>
        <v>x2</v>
      </c>
      <c r="S1915" s="53"/>
      <c r="T1915" s="40"/>
      <c r="U1915" s="139" t="str">
        <f>IF(AND($R1915="x1",$K1915=Basisblatt!$A$85),VLOOKUP('EMob_Segmente 3.2.5_3.2.6'!$F1915,Basisblatt!$A$2:$B$5,2,FALSE),"")</f>
        <v/>
      </c>
    </row>
    <row r="1916" spans="1:21" ht="15.75" thickBot="1" x14ac:dyDescent="0.3">
      <c r="A1916" s="121" t="str">
        <f>IF($R1916="x2","",IF($R1916="x1",IF(OR($K1916=Basisblatt!$A$84,$P1916="ja"),"ja","nein"),"N/A"))</f>
        <v/>
      </c>
      <c r="B1916" s="40"/>
      <c r="C1916" s="84"/>
      <c r="D1916" s="85"/>
      <c r="E1916" s="85"/>
      <c r="F1916" s="85"/>
      <c r="G1916" s="85"/>
      <c r="H1916" s="85"/>
      <c r="I1916" s="92"/>
      <c r="J1916" s="40"/>
      <c r="K1916" s="49" t="s">
        <v>86</v>
      </c>
      <c r="L1916" s="81"/>
      <c r="M1916" s="81"/>
      <c r="N1916" s="83"/>
      <c r="O1916" s="40"/>
      <c r="P1916" s="106" t="str">
        <f>IF(AND($R1916="x1",$K1916=Basisblatt!$A$85),IF(OR($L1916=Basisblatt!$A$38,AND('Modernisierung 3.2.4'!$M1916&lt;&gt;"",'Modernisierung 3.2.4'!$M1916&lt;='Modernisierung 3.2.4'!$U1916),'Modernisierung 3.2.4'!$N1916=Basisblatt!$A1944)=TRUE,"ja","nein"),"")</f>
        <v/>
      </c>
      <c r="Q1916" s="157"/>
      <c r="R1916" s="102" t="str">
        <f t="shared" si="29"/>
        <v>x2</v>
      </c>
      <c r="S1916" s="53"/>
      <c r="T1916" s="40"/>
      <c r="U1916" s="139" t="str">
        <f>IF(AND($R1916="x1",$K1916=Basisblatt!$A$85),VLOOKUP('EMob_Segmente 3.2.5_3.2.6'!$F1916,Basisblatt!$A$2:$B$5,2,FALSE),"")</f>
        <v/>
      </c>
    </row>
    <row r="1917" spans="1:21" ht="15.75" thickBot="1" x14ac:dyDescent="0.3">
      <c r="A1917" s="121" t="str">
        <f>IF($R1917="x2","",IF($R1917="x1",IF(OR($K1917=Basisblatt!$A$84,$P1917="ja"),"ja","nein"),"N/A"))</f>
        <v/>
      </c>
      <c r="B1917" s="40"/>
      <c r="C1917" s="84"/>
      <c r="D1917" s="85"/>
      <c r="E1917" s="85"/>
      <c r="F1917" s="85"/>
      <c r="G1917" s="85"/>
      <c r="H1917" s="85"/>
      <c r="I1917" s="92"/>
      <c r="J1917" s="40"/>
      <c r="K1917" s="49" t="s">
        <v>86</v>
      </c>
      <c r="L1917" s="81"/>
      <c r="M1917" s="81"/>
      <c r="N1917" s="83"/>
      <c r="O1917" s="40"/>
      <c r="P1917" s="106" t="str">
        <f>IF(AND($R1917="x1",$K1917=Basisblatt!$A$85),IF(OR($L1917=Basisblatt!$A$38,AND('Modernisierung 3.2.4'!$M1917&lt;&gt;"",'Modernisierung 3.2.4'!$M1917&lt;='Modernisierung 3.2.4'!$U1917),'Modernisierung 3.2.4'!$N1917=Basisblatt!$A1945)=TRUE,"ja","nein"),"")</f>
        <v/>
      </c>
      <c r="Q1917" s="157"/>
      <c r="R1917" s="102" t="str">
        <f t="shared" si="29"/>
        <v>x2</v>
      </c>
      <c r="S1917" s="53"/>
      <c r="T1917" s="40"/>
      <c r="U1917" s="139" t="str">
        <f>IF(AND($R1917="x1",$K1917=Basisblatt!$A$85),VLOOKUP('EMob_Segmente 3.2.5_3.2.6'!$F1917,Basisblatt!$A$2:$B$5,2,FALSE),"")</f>
        <v/>
      </c>
    </row>
    <row r="1918" spans="1:21" ht="15.75" thickBot="1" x14ac:dyDescent="0.3">
      <c r="A1918" s="121" t="str">
        <f>IF($R1918="x2","",IF($R1918="x1",IF(OR($K1918=Basisblatt!$A$84,$P1918="ja"),"ja","nein"),"N/A"))</f>
        <v/>
      </c>
      <c r="B1918" s="40"/>
      <c r="C1918" s="84"/>
      <c r="D1918" s="85"/>
      <c r="E1918" s="85"/>
      <c r="F1918" s="85"/>
      <c r="G1918" s="85"/>
      <c r="H1918" s="85"/>
      <c r="I1918" s="92"/>
      <c r="J1918" s="40"/>
      <c r="K1918" s="49" t="s">
        <v>86</v>
      </c>
      <c r="L1918" s="81"/>
      <c r="M1918" s="81"/>
      <c r="N1918" s="83"/>
      <c r="O1918" s="40"/>
      <c r="P1918" s="106" t="str">
        <f>IF(AND($R1918="x1",$K1918=Basisblatt!$A$85),IF(OR($L1918=Basisblatt!$A$38,AND('Modernisierung 3.2.4'!$M1918&lt;&gt;"",'Modernisierung 3.2.4'!$M1918&lt;='Modernisierung 3.2.4'!$U1918),'Modernisierung 3.2.4'!$N1918=Basisblatt!$A1946)=TRUE,"ja","nein"),"")</f>
        <v/>
      </c>
      <c r="Q1918" s="157"/>
      <c r="R1918" s="102" t="str">
        <f t="shared" si="29"/>
        <v>x2</v>
      </c>
      <c r="S1918" s="53"/>
      <c r="T1918" s="40"/>
      <c r="U1918" s="139" t="str">
        <f>IF(AND($R1918="x1",$K1918=Basisblatt!$A$85),VLOOKUP('EMob_Segmente 3.2.5_3.2.6'!$F1918,Basisblatt!$A$2:$B$5,2,FALSE),"")</f>
        <v/>
      </c>
    </row>
    <row r="1919" spans="1:21" ht="15.75" thickBot="1" x14ac:dyDescent="0.3">
      <c r="A1919" s="121" t="str">
        <f>IF($R1919="x2","",IF($R1919="x1",IF(OR($K1919=Basisblatt!$A$84,$P1919="ja"),"ja","nein"),"N/A"))</f>
        <v/>
      </c>
      <c r="B1919" s="40"/>
      <c r="C1919" s="84"/>
      <c r="D1919" s="85"/>
      <c r="E1919" s="85"/>
      <c r="F1919" s="85"/>
      <c r="G1919" s="85"/>
      <c r="H1919" s="85"/>
      <c r="I1919" s="92"/>
      <c r="J1919" s="40"/>
      <c r="K1919" s="49" t="s">
        <v>86</v>
      </c>
      <c r="L1919" s="81"/>
      <c r="M1919" s="81"/>
      <c r="N1919" s="83"/>
      <c r="O1919" s="40"/>
      <c r="P1919" s="106" t="str">
        <f>IF(AND($R1919="x1",$K1919=Basisblatt!$A$85),IF(OR($L1919=Basisblatt!$A$38,AND('Modernisierung 3.2.4'!$M1919&lt;&gt;"",'Modernisierung 3.2.4'!$M1919&lt;='Modernisierung 3.2.4'!$U1919),'Modernisierung 3.2.4'!$N1919=Basisblatt!$A1947)=TRUE,"ja","nein"),"")</f>
        <v/>
      </c>
      <c r="Q1919" s="157"/>
      <c r="R1919" s="102" t="str">
        <f t="shared" si="29"/>
        <v>x2</v>
      </c>
      <c r="S1919" s="53"/>
      <c r="T1919" s="40"/>
      <c r="U1919" s="139" t="str">
        <f>IF(AND($R1919="x1",$K1919=Basisblatt!$A$85),VLOOKUP('EMob_Segmente 3.2.5_3.2.6'!$F1919,Basisblatt!$A$2:$B$5,2,FALSE),"")</f>
        <v/>
      </c>
    </row>
    <row r="1920" spans="1:21" ht="15.75" thickBot="1" x14ac:dyDescent="0.3">
      <c r="A1920" s="121" t="str">
        <f>IF($R1920="x2","",IF($R1920="x1",IF(OR($K1920=Basisblatt!$A$84,$P1920="ja"),"ja","nein"),"N/A"))</f>
        <v/>
      </c>
      <c r="B1920" s="40"/>
      <c r="C1920" s="84"/>
      <c r="D1920" s="85"/>
      <c r="E1920" s="85"/>
      <c r="F1920" s="85"/>
      <c r="G1920" s="85"/>
      <c r="H1920" s="85"/>
      <c r="I1920" s="92"/>
      <c r="J1920" s="40"/>
      <c r="K1920" s="49" t="s">
        <v>86</v>
      </c>
      <c r="L1920" s="81"/>
      <c r="M1920" s="81"/>
      <c r="N1920" s="83"/>
      <c r="O1920" s="40"/>
      <c r="P1920" s="106" t="str">
        <f>IF(AND($R1920="x1",$K1920=Basisblatt!$A$85),IF(OR($L1920=Basisblatt!$A$38,AND('Modernisierung 3.2.4'!$M1920&lt;&gt;"",'Modernisierung 3.2.4'!$M1920&lt;='Modernisierung 3.2.4'!$U1920),'Modernisierung 3.2.4'!$N1920=Basisblatt!$A1948)=TRUE,"ja","nein"),"")</f>
        <v/>
      </c>
      <c r="Q1920" s="157"/>
      <c r="R1920" s="102" t="str">
        <f t="shared" si="29"/>
        <v>x2</v>
      </c>
      <c r="S1920" s="53"/>
      <c r="T1920" s="40"/>
      <c r="U1920" s="139" t="str">
        <f>IF(AND($R1920="x1",$K1920=Basisblatt!$A$85),VLOOKUP('EMob_Segmente 3.2.5_3.2.6'!$F1920,Basisblatt!$A$2:$B$5,2,FALSE),"")</f>
        <v/>
      </c>
    </row>
    <row r="1921" spans="1:21" ht="15.75" thickBot="1" x14ac:dyDescent="0.3">
      <c r="A1921" s="121" t="str">
        <f>IF($R1921="x2","",IF($R1921="x1",IF(OR($K1921=Basisblatt!$A$84,$P1921="ja"),"ja","nein"),"N/A"))</f>
        <v/>
      </c>
      <c r="B1921" s="40"/>
      <c r="C1921" s="84"/>
      <c r="D1921" s="85"/>
      <c r="E1921" s="85"/>
      <c r="F1921" s="85"/>
      <c r="G1921" s="85"/>
      <c r="H1921" s="85"/>
      <c r="I1921" s="92"/>
      <c r="J1921" s="40"/>
      <c r="K1921" s="49" t="s">
        <v>86</v>
      </c>
      <c r="L1921" s="81"/>
      <c r="M1921" s="81"/>
      <c r="N1921" s="83"/>
      <c r="O1921" s="40"/>
      <c r="P1921" s="106" t="str">
        <f>IF(AND($R1921="x1",$K1921=Basisblatt!$A$85),IF(OR($L1921=Basisblatt!$A$38,AND('Modernisierung 3.2.4'!$M1921&lt;&gt;"",'Modernisierung 3.2.4'!$M1921&lt;='Modernisierung 3.2.4'!$U1921),'Modernisierung 3.2.4'!$N1921=Basisblatt!$A1949)=TRUE,"ja","nein"),"")</f>
        <v/>
      </c>
      <c r="Q1921" s="157"/>
      <c r="R1921" s="102" t="str">
        <f t="shared" si="29"/>
        <v>x2</v>
      </c>
      <c r="S1921" s="53"/>
      <c r="T1921" s="40"/>
      <c r="U1921" s="139" t="str">
        <f>IF(AND($R1921="x1",$K1921=Basisblatt!$A$85),VLOOKUP('EMob_Segmente 3.2.5_3.2.6'!$F1921,Basisblatt!$A$2:$B$5,2,FALSE),"")</f>
        <v/>
      </c>
    </row>
    <row r="1922" spans="1:21" ht="15.75" thickBot="1" x14ac:dyDescent="0.3">
      <c r="A1922" s="121" t="str">
        <f>IF($R1922="x2","",IF($R1922="x1",IF(OR($K1922=Basisblatt!$A$84,$P1922="ja"),"ja","nein"),"N/A"))</f>
        <v/>
      </c>
      <c r="B1922" s="40"/>
      <c r="C1922" s="84"/>
      <c r="D1922" s="85"/>
      <c r="E1922" s="85"/>
      <c r="F1922" s="85"/>
      <c r="G1922" s="85"/>
      <c r="H1922" s="85"/>
      <c r="I1922" s="92"/>
      <c r="J1922" s="40"/>
      <c r="K1922" s="49" t="s">
        <v>86</v>
      </c>
      <c r="L1922" s="81"/>
      <c r="M1922" s="81"/>
      <c r="N1922" s="83"/>
      <c r="O1922" s="40"/>
      <c r="P1922" s="106" t="str">
        <f>IF(AND($R1922="x1",$K1922=Basisblatt!$A$85),IF(OR($L1922=Basisblatt!$A$38,AND('Modernisierung 3.2.4'!$M1922&lt;&gt;"",'Modernisierung 3.2.4'!$M1922&lt;='Modernisierung 3.2.4'!$U1922),'Modernisierung 3.2.4'!$N1922=Basisblatt!$A1950)=TRUE,"ja","nein"),"")</f>
        <v/>
      </c>
      <c r="Q1922" s="157"/>
      <c r="R1922" s="102" t="str">
        <f t="shared" si="29"/>
        <v>x2</v>
      </c>
      <c r="S1922" s="53"/>
      <c r="T1922" s="40"/>
      <c r="U1922" s="139" t="str">
        <f>IF(AND($R1922="x1",$K1922=Basisblatt!$A$85),VLOOKUP('EMob_Segmente 3.2.5_3.2.6'!$F1922,Basisblatt!$A$2:$B$5,2,FALSE),"")</f>
        <v/>
      </c>
    </row>
    <row r="1923" spans="1:21" ht="15.75" thickBot="1" x14ac:dyDescent="0.3">
      <c r="A1923" s="121" t="str">
        <f>IF($R1923="x2","",IF($R1923="x1",IF(OR($K1923=Basisblatt!$A$84,$P1923="ja"),"ja","nein"),"N/A"))</f>
        <v/>
      </c>
      <c r="B1923" s="40"/>
      <c r="C1923" s="84"/>
      <c r="D1923" s="85"/>
      <c r="E1923" s="85"/>
      <c r="F1923" s="85"/>
      <c r="G1923" s="85"/>
      <c r="H1923" s="85"/>
      <c r="I1923" s="92"/>
      <c r="J1923" s="40"/>
      <c r="K1923" s="49" t="s">
        <v>86</v>
      </c>
      <c r="L1923" s="81"/>
      <c r="M1923" s="81"/>
      <c r="N1923" s="83"/>
      <c r="O1923" s="40"/>
      <c r="P1923" s="106" t="str">
        <f>IF(AND($R1923="x1",$K1923=Basisblatt!$A$85),IF(OR($L1923=Basisblatt!$A$38,AND('Modernisierung 3.2.4'!$M1923&lt;&gt;"",'Modernisierung 3.2.4'!$M1923&lt;='Modernisierung 3.2.4'!$U1923),'Modernisierung 3.2.4'!$N1923=Basisblatt!$A1951)=TRUE,"ja","nein"),"")</f>
        <v/>
      </c>
      <c r="Q1923" s="157"/>
      <c r="R1923" s="102" t="str">
        <f t="shared" si="29"/>
        <v>x2</v>
      </c>
      <c r="S1923" s="53"/>
      <c r="T1923" s="40"/>
      <c r="U1923" s="139" t="str">
        <f>IF(AND($R1923="x1",$K1923=Basisblatt!$A$85),VLOOKUP('EMob_Segmente 3.2.5_3.2.6'!$F1923,Basisblatt!$A$2:$B$5,2,FALSE),"")</f>
        <v/>
      </c>
    </row>
    <row r="1924" spans="1:21" ht="15.75" thickBot="1" x14ac:dyDescent="0.3">
      <c r="A1924" s="121" t="str">
        <f>IF($R1924="x2","",IF($R1924="x1",IF(OR($K1924=Basisblatt!$A$84,$P1924="ja"),"ja","nein"),"N/A"))</f>
        <v/>
      </c>
      <c r="B1924" s="40"/>
      <c r="C1924" s="84"/>
      <c r="D1924" s="85"/>
      <c r="E1924" s="85"/>
      <c r="F1924" s="85"/>
      <c r="G1924" s="85"/>
      <c r="H1924" s="85"/>
      <c r="I1924" s="92"/>
      <c r="J1924" s="40"/>
      <c r="K1924" s="49" t="s">
        <v>86</v>
      </c>
      <c r="L1924" s="81"/>
      <c r="M1924" s="81"/>
      <c r="N1924" s="83"/>
      <c r="O1924" s="40"/>
      <c r="P1924" s="106" t="str">
        <f>IF(AND($R1924="x1",$K1924=Basisblatt!$A$85),IF(OR($L1924=Basisblatt!$A$38,AND('Modernisierung 3.2.4'!$M1924&lt;&gt;"",'Modernisierung 3.2.4'!$M1924&lt;='Modernisierung 3.2.4'!$U1924),'Modernisierung 3.2.4'!$N1924=Basisblatt!$A1952)=TRUE,"ja","nein"),"")</f>
        <v/>
      </c>
      <c r="Q1924" s="157"/>
      <c r="R1924" s="102" t="str">
        <f t="shared" si="29"/>
        <v>x2</v>
      </c>
      <c r="S1924" s="53"/>
      <c r="T1924" s="40"/>
      <c r="U1924" s="139" t="str">
        <f>IF(AND($R1924="x1",$K1924=Basisblatt!$A$85),VLOOKUP('EMob_Segmente 3.2.5_3.2.6'!$F1924,Basisblatt!$A$2:$B$5,2,FALSE),"")</f>
        <v/>
      </c>
    </row>
    <row r="1925" spans="1:21" ht="15.75" thickBot="1" x14ac:dyDescent="0.3">
      <c r="A1925" s="121" t="str">
        <f>IF($R1925="x2","",IF($R1925="x1",IF(OR($K1925=Basisblatt!$A$84,$P1925="ja"),"ja","nein"),"N/A"))</f>
        <v/>
      </c>
      <c r="B1925" s="40"/>
      <c r="C1925" s="84"/>
      <c r="D1925" s="85"/>
      <c r="E1925" s="85"/>
      <c r="F1925" s="85"/>
      <c r="G1925" s="85"/>
      <c r="H1925" s="85"/>
      <c r="I1925" s="92"/>
      <c r="J1925" s="40"/>
      <c r="K1925" s="49" t="s">
        <v>86</v>
      </c>
      <c r="L1925" s="81"/>
      <c r="M1925" s="81"/>
      <c r="N1925" s="83"/>
      <c r="O1925" s="40"/>
      <c r="P1925" s="106" t="str">
        <f>IF(AND($R1925="x1",$K1925=Basisblatt!$A$85),IF(OR($L1925=Basisblatt!$A$38,AND('Modernisierung 3.2.4'!$M1925&lt;&gt;"",'Modernisierung 3.2.4'!$M1925&lt;='Modernisierung 3.2.4'!$U1925),'Modernisierung 3.2.4'!$N1925=Basisblatt!$A1953)=TRUE,"ja","nein"),"")</f>
        <v/>
      </c>
      <c r="Q1925" s="157"/>
      <c r="R1925" s="102" t="str">
        <f t="shared" si="29"/>
        <v>x2</v>
      </c>
      <c r="S1925" s="53"/>
      <c r="T1925" s="40"/>
      <c r="U1925" s="139" t="str">
        <f>IF(AND($R1925="x1",$K1925=Basisblatt!$A$85),VLOOKUP('EMob_Segmente 3.2.5_3.2.6'!$F1925,Basisblatt!$A$2:$B$5,2,FALSE),"")</f>
        <v/>
      </c>
    </row>
    <row r="1926" spans="1:21" ht="15.75" thickBot="1" x14ac:dyDescent="0.3">
      <c r="A1926" s="121" t="str">
        <f>IF($R1926="x2","",IF($R1926="x1",IF(OR($K1926=Basisblatt!$A$84,$P1926="ja"),"ja","nein"),"N/A"))</f>
        <v/>
      </c>
      <c r="B1926" s="40"/>
      <c r="C1926" s="84"/>
      <c r="D1926" s="85"/>
      <c r="E1926" s="85"/>
      <c r="F1926" s="85"/>
      <c r="G1926" s="85"/>
      <c r="H1926" s="85"/>
      <c r="I1926" s="92"/>
      <c r="J1926" s="40"/>
      <c r="K1926" s="49" t="s">
        <v>86</v>
      </c>
      <c r="L1926" s="81"/>
      <c r="M1926" s="81"/>
      <c r="N1926" s="83"/>
      <c r="O1926" s="40"/>
      <c r="P1926" s="106" t="str">
        <f>IF(AND($R1926="x1",$K1926=Basisblatt!$A$85),IF(OR($L1926=Basisblatt!$A$38,AND('Modernisierung 3.2.4'!$M1926&lt;&gt;"",'Modernisierung 3.2.4'!$M1926&lt;='Modernisierung 3.2.4'!$U1926),'Modernisierung 3.2.4'!$N1926=Basisblatt!$A1954)=TRUE,"ja","nein"),"")</f>
        <v/>
      </c>
      <c r="Q1926" s="157"/>
      <c r="R1926" s="102" t="str">
        <f t="shared" si="29"/>
        <v>x2</v>
      </c>
      <c r="S1926" s="53"/>
      <c r="T1926" s="40"/>
      <c r="U1926" s="139" t="str">
        <f>IF(AND($R1926="x1",$K1926=Basisblatt!$A$85),VLOOKUP('EMob_Segmente 3.2.5_3.2.6'!$F1926,Basisblatt!$A$2:$B$5,2,FALSE),"")</f>
        <v/>
      </c>
    </row>
    <row r="1927" spans="1:21" ht="15.75" thickBot="1" x14ac:dyDescent="0.3">
      <c r="A1927" s="121" t="str">
        <f>IF($R1927="x2","",IF($R1927="x1",IF(OR($K1927=Basisblatt!$A$84,$P1927="ja"),"ja","nein"),"N/A"))</f>
        <v/>
      </c>
      <c r="B1927" s="40"/>
      <c r="C1927" s="84"/>
      <c r="D1927" s="85"/>
      <c r="E1927" s="85"/>
      <c r="F1927" s="85"/>
      <c r="G1927" s="85"/>
      <c r="H1927" s="85"/>
      <c r="I1927" s="92"/>
      <c r="J1927" s="40"/>
      <c r="K1927" s="49" t="s">
        <v>86</v>
      </c>
      <c r="L1927" s="81"/>
      <c r="M1927" s="81"/>
      <c r="N1927" s="83"/>
      <c r="O1927" s="40"/>
      <c r="P1927" s="106" t="str">
        <f>IF(AND($R1927="x1",$K1927=Basisblatt!$A$85),IF(OR($L1927=Basisblatt!$A$38,AND('Modernisierung 3.2.4'!$M1927&lt;&gt;"",'Modernisierung 3.2.4'!$M1927&lt;='Modernisierung 3.2.4'!$U1927),'Modernisierung 3.2.4'!$N1927=Basisblatt!$A1955)=TRUE,"ja","nein"),"")</f>
        <v/>
      </c>
      <c r="Q1927" s="157"/>
      <c r="R1927" s="102" t="str">
        <f t="shared" si="29"/>
        <v>x2</v>
      </c>
      <c r="S1927" s="53"/>
      <c r="T1927" s="40"/>
      <c r="U1927" s="139" t="str">
        <f>IF(AND($R1927="x1",$K1927=Basisblatt!$A$85),VLOOKUP('EMob_Segmente 3.2.5_3.2.6'!$F1927,Basisblatt!$A$2:$B$5,2,FALSE),"")</f>
        <v/>
      </c>
    </row>
    <row r="1928" spans="1:21" ht="15.75" thickBot="1" x14ac:dyDescent="0.3">
      <c r="A1928" s="121" t="str">
        <f>IF($R1928="x2","",IF($R1928="x1",IF(OR($K1928=Basisblatt!$A$84,$P1928="ja"),"ja","nein"),"N/A"))</f>
        <v/>
      </c>
      <c r="B1928" s="40"/>
      <c r="C1928" s="84"/>
      <c r="D1928" s="85"/>
      <c r="E1928" s="85"/>
      <c r="F1928" s="85"/>
      <c r="G1928" s="85"/>
      <c r="H1928" s="85"/>
      <c r="I1928" s="92"/>
      <c r="J1928" s="40"/>
      <c r="K1928" s="49" t="s">
        <v>86</v>
      </c>
      <c r="L1928" s="81"/>
      <c r="M1928" s="81"/>
      <c r="N1928" s="83"/>
      <c r="O1928" s="40"/>
      <c r="P1928" s="106" t="str">
        <f>IF(AND($R1928="x1",$K1928=Basisblatt!$A$85),IF(OR($L1928=Basisblatt!$A$38,AND('Modernisierung 3.2.4'!$M1928&lt;&gt;"",'Modernisierung 3.2.4'!$M1928&lt;='Modernisierung 3.2.4'!$U1928),'Modernisierung 3.2.4'!$N1928=Basisblatt!$A1956)=TRUE,"ja","nein"),"")</f>
        <v/>
      </c>
      <c r="Q1928" s="157"/>
      <c r="R1928" s="102" t="str">
        <f t="shared" si="29"/>
        <v>x2</v>
      </c>
      <c r="S1928" s="53"/>
      <c r="T1928" s="40"/>
      <c r="U1928" s="139" t="str">
        <f>IF(AND($R1928="x1",$K1928=Basisblatt!$A$85),VLOOKUP('EMob_Segmente 3.2.5_3.2.6'!$F1928,Basisblatt!$A$2:$B$5,2,FALSE),"")</f>
        <v/>
      </c>
    </row>
    <row r="1929" spans="1:21" ht="15.75" thickBot="1" x14ac:dyDescent="0.3">
      <c r="A1929" s="121" t="str">
        <f>IF($R1929="x2","",IF($R1929="x1",IF(OR($K1929=Basisblatt!$A$84,$P1929="ja"),"ja","nein"),"N/A"))</f>
        <v/>
      </c>
      <c r="B1929" s="40"/>
      <c r="C1929" s="84"/>
      <c r="D1929" s="85"/>
      <c r="E1929" s="85"/>
      <c r="F1929" s="85"/>
      <c r="G1929" s="85"/>
      <c r="H1929" s="85"/>
      <c r="I1929" s="92"/>
      <c r="J1929" s="40"/>
      <c r="K1929" s="49" t="s">
        <v>86</v>
      </c>
      <c r="L1929" s="81"/>
      <c r="M1929" s="81"/>
      <c r="N1929" s="83"/>
      <c r="O1929" s="40"/>
      <c r="P1929" s="106" t="str">
        <f>IF(AND($R1929="x1",$K1929=Basisblatt!$A$85),IF(OR($L1929=Basisblatt!$A$38,AND('Modernisierung 3.2.4'!$M1929&lt;&gt;"",'Modernisierung 3.2.4'!$M1929&lt;='Modernisierung 3.2.4'!$U1929),'Modernisierung 3.2.4'!$N1929=Basisblatt!$A1957)=TRUE,"ja","nein"),"")</f>
        <v/>
      </c>
      <c r="Q1929" s="157"/>
      <c r="R1929" s="102" t="str">
        <f t="shared" si="29"/>
        <v>x2</v>
      </c>
      <c r="S1929" s="53"/>
      <c r="T1929" s="40"/>
      <c r="U1929" s="139" t="str">
        <f>IF(AND($R1929="x1",$K1929=Basisblatt!$A$85),VLOOKUP('EMob_Segmente 3.2.5_3.2.6'!$F1929,Basisblatt!$A$2:$B$5,2,FALSE),"")</f>
        <v/>
      </c>
    </row>
    <row r="1930" spans="1:21" ht="15.75" thickBot="1" x14ac:dyDescent="0.3">
      <c r="A1930" s="121" t="str">
        <f>IF($R1930="x2","",IF($R1930="x1",IF(OR($K1930=Basisblatt!$A$84,$P1930="ja"),"ja","nein"),"N/A"))</f>
        <v/>
      </c>
      <c r="B1930" s="40"/>
      <c r="C1930" s="84"/>
      <c r="D1930" s="85"/>
      <c r="E1930" s="85"/>
      <c r="F1930" s="85"/>
      <c r="G1930" s="85"/>
      <c r="H1930" s="85"/>
      <c r="I1930" s="92"/>
      <c r="J1930" s="40"/>
      <c r="K1930" s="49" t="s">
        <v>86</v>
      </c>
      <c r="L1930" s="81"/>
      <c r="M1930" s="81"/>
      <c r="N1930" s="83"/>
      <c r="O1930" s="40"/>
      <c r="P1930" s="106" t="str">
        <f>IF(AND($R1930="x1",$K1930=Basisblatt!$A$85),IF(OR($L1930=Basisblatt!$A$38,AND('Modernisierung 3.2.4'!$M1930&lt;&gt;"",'Modernisierung 3.2.4'!$M1930&lt;='Modernisierung 3.2.4'!$U1930),'Modernisierung 3.2.4'!$N1930=Basisblatt!$A1958)=TRUE,"ja","nein"),"")</f>
        <v/>
      </c>
      <c r="Q1930" s="157"/>
      <c r="R1930" s="102" t="str">
        <f t="shared" si="29"/>
        <v>x2</v>
      </c>
      <c r="S1930" s="53"/>
      <c r="T1930" s="40"/>
      <c r="U1930" s="139" t="str">
        <f>IF(AND($R1930="x1",$K1930=Basisblatt!$A$85),VLOOKUP('EMob_Segmente 3.2.5_3.2.6'!$F1930,Basisblatt!$A$2:$B$5,2,FALSE),"")</f>
        <v/>
      </c>
    </row>
    <row r="1931" spans="1:21" ht="15.75" thickBot="1" x14ac:dyDescent="0.3">
      <c r="A1931" s="121" t="str">
        <f>IF($R1931="x2","",IF($R1931="x1",IF(OR($K1931=Basisblatt!$A$84,$P1931="ja"),"ja","nein"),"N/A"))</f>
        <v/>
      </c>
      <c r="B1931" s="40"/>
      <c r="C1931" s="84"/>
      <c r="D1931" s="85"/>
      <c r="E1931" s="85"/>
      <c r="F1931" s="85"/>
      <c r="G1931" s="85"/>
      <c r="H1931" s="85"/>
      <c r="I1931" s="92"/>
      <c r="J1931" s="40"/>
      <c r="K1931" s="49" t="s">
        <v>86</v>
      </c>
      <c r="L1931" s="81"/>
      <c r="M1931" s="81"/>
      <c r="N1931" s="83"/>
      <c r="O1931" s="40"/>
      <c r="P1931" s="106" t="str">
        <f>IF(AND($R1931="x1",$K1931=Basisblatt!$A$85),IF(OR($L1931=Basisblatt!$A$38,AND('Modernisierung 3.2.4'!$M1931&lt;&gt;"",'Modernisierung 3.2.4'!$M1931&lt;='Modernisierung 3.2.4'!$U1931),'Modernisierung 3.2.4'!$N1931=Basisblatt!$A1959)=TRUE,"ja","nein"),"")</f>
        <v/>
      </c>
      <c r="Q1931" s="157"/>
      <c r="R1931" s="102" t="str">
        <f t="shared" si="29"/>
        <v>x2</v>
      </c>
      <c r="S1931" s="53"/>
      <c r="T1931" s="40"/>
      <c r="U1931" s="139" t="str">
        <f>IF(AND($R1931="x1",$K1931=Basisblatt!$A$85),VLOOKUP('EMob_Segmente 3.2.5_3.2.6'!$F1931,Basisblatt!$A$2:$B$5,2,FALSE),"")</f>
        <v/>
      </c>
    </row>
    <row r="1932" spans="1:21" ht="15.75" thickBot="1" x14ac:dyDescent="0.3">
      <c r="A1932" s="121" t="str">
        <f>IF($R1932="x2","",IF($R1932="x1",IF(OR($K1932=Basisblatt!$A$84,$P1932="ja"),"ja","nein"),"N/A"))</f>
        <v/>
      </c>
      <c r="B1932" s="40"/>
      <c r="C1932" s="84"/>
      <c r="D1932" s="85"/>
      <c r="E1932" s="85"/>
      <c r="F1932" s="85"/>
      <c r="G1932" s="85"/>
      <c r="H1932" s="85"/>
      <c r="I1932" s="92"/>
      <c r="J1932" s="40"/>
      <c r="K1932" s="49" t="s">
        <v>86</v>
      </c>
      <c r="L1932" s="81"/>
      <c r="M1932" s="81"/>
      <c r="N1932" s="83"/>
      <c r="O1932" s="40"/>
      <c r="P1932" s="106" t="str">
        <f>IF(AND($R1932="x1",$K1932=Basisblatt!$A$85),IF(OR($L1932=Basisblatt!$A$38,AND('Modernisierung 3.2.4'!$M1932&lt;&gt;"",'Modernisierung 3.2.4'!$M1932&lt;='Modernisierung 3.2.4'!$U1932),'Modernisierung 3.2.4'!$N1932=Basisblatt!$A1960)=TRUE,"ja","nein"),"")</f>
        <v/>
      </c>
      <c r="Q1932" s="157"/>
      <c r="R1932" s="102" t="str">
        <f t="shared" si="29"/>
        <v>x2</v>
      </c>
      <c r="S1932" s="53"/>
      <c r="T1932" s="40"/>
      <c r="U1932" s="139" t="str">
        <f>IF(AND($R1932="x1",$K1932=Basisblatt!$A$85),VLOOKUP('EMob_Segmente 3.2.5_3.2.6'!$F1932,Basisblatt!$A$2:$B$5,2,FALSE),"")</f>
        <v/>
      </c>
    </row>
    <row r="1933" spans="1:21" ht="15.75" thickBot="1" x14ac:dyDescent="0.3">
      <c r="A1933" s="121" t="str">
        <f>IF($R1933="x2","",IF($R1933="x1",IF(OR($K1933=Basisblatt!$A$84,$P1933="ja"),"ja","nein"),"N/A"))</f>
        <v/>
      </c>
      <c r="B1933" s="40"/>
      <c r="C1933" s="84"/>
      <c r="D1933" s="85"/>
      <c r="E1933" s="85"/>
      <c r="F1933" s="85"/>
      <c r="G1933" s="85"/>
      <c r="H1933" s="85"/>
      <c r="I1933" s="92"/>
      <c r="J1933" s="40"/>
      <c r="K1933" s="49" t="s">
        <v>86</v>
      </c>
      <c r="L1933" s="81"/>
      <c r="M1933" s="81"/>
      <c r="N1933" s="83"/>
      <c r="O1933" s="40"/>
      <c r="P1933" s="106" t="str">
        <f>IF(AND($R1933="x1",$K1933=Basisblatt!$A$85),IF(OR($L1933=Basisblatt!$A$38,AND('Modernisierung 3.2.4'!$M1933&lt;&gt;"",'Modernisierung 3.2.4'!$M1933&lt;='Modernisierung 3.2.4'!$U1933),'Modernisierung 3.2.4'!$N1933=Basisblatt!$A1961)=TRUE,"ja","nein"),"")</f>
        <v/>
      </c>
      <c r="Q1933" s="157"/>
      <c r="R1933" s="102" t="str">
        <f t="shared" si="29"/>
        <v>x2</v>
      </c>
      <c r="S1933" s="53"/>
      <c r="T1933" s="40"/>
      <c r="U1933" s="139" t="str">
        <f>IF(AND($R1933="x1",$K1933=Basisblatt!$A$85),VLOOKUP('EMob_Segmente 3.2.5_3.2.6'!$F1933,Basisblatt!$A$2:$B$5,2,FALSE),"")</f>
        <v/>
      </c>
    </row>
    <row r="1934" spans="1:21" ht="15.75" thickBot="1" x14ac:dyDescent="0.3">
      <c r="A1934" s="121" t="str">
        <f>IF($R1934="x2","",IF($R1934="x1",IF(OR($K1934=Basisblatt!$A$84,$P1934="ja"),"ja","nein"),"N/A"))</f>
        <v/>
      </c>
      <c r="B1934" s="40"/>
      <c r="C1934" s="84"/>
      <c r="D1934" s="85"/>
      <c r="E1934" s="85"/>
      <c r="F1934" s="85"/>
      <c r="G1934" s="85"/>
      <c r="H1934" s="85"/>
      <c r="I1934" s="92"/>
      <c r="J1934" s="40"/>
      <c r="K1934" s="49" t="s">
        <v>86</v>
      </c>
      <c r="L1934" s="81"/>
      <c r="M1934" s="81"/>
      <c r="N1934" s="83"/>
      <c r="O1934" s="40"/>
      <c r="P1934" s="106" t="str">
        <f>IF(AND($R1934="x1",$K1934=Basisblatt!$A$85),IF(OR($L1934=Basisblatt!$A$38,AND('Modernisierung 3.2.4'!$M1934&lt;&gt;"",'Modernisierung 3.2.4'!$M1934&lt;='Modernisierung 3.2.4'!$U1934),'Modernisierung 3.2.4'!$N1934=Basisblatt!$A1962)=TRUE,"ja","nein"),"")</f>
        <v/>
      </c>
      <c r="Q1934" s="157"/>
      <c r="R1934" s="102" t="str">
        <f t="shared" si="29"/>
        <v>x2</v>
      </c>
      <c r="S1934" s="53"/>
      <c r="T1934" s="40"/>
      <c r="U1934" s="139" t="str">
        <f>IF(AND($R1934="x1",$K1934=Basisblatt!$A$85),VLOOKUP('EMob_Segmente 3.2.5_3.2.6'!$F1934,Basisblatt!$A$2:$B$5,2,FALSE),"")</f>
        <v/>
      </c>
    </row>
    <row r="1935" spans="1:21" ht="15.75" thickBot="1" x14ac:dyDescent="0.3">
      <c r="A1935" s="121" t="str">
        <f>IF($R1935="x2","",IF($R1935="x1",IF(OR($K1935=Basisblatt!$A$84,$P1935="ja"),"ja","nein"),"N/A"))</f>
        <v/>
      </c>
      <c r="B1935" s="40"/>
      <c r="C1935" s="84"/>
      <c r="D1935" s="85"/>
      <c r="E1935" s="85"/>
      <c r="F1935" s="85"/>
      <c r="G1935" s="85"/>
      <c r="H1935" s="85"/>
      <c r="I1935" s="92"/>
      <c r="J1935" s="40"/>
      <c r="K1935" s="49" t="s">
        <v>86</v>
      </c>
      <c r="L1935" s="81"/>
      <c r="M1935" s="81"/>
      <c r="N1935" s="83"/>
      <c r="O1935" s="40"/>
      <c r="P1935" s="106" t="str">
        <f>IF(AND($R1935="x1",$K1935=Basisblatt!$A$85),IF(OR($L1935=Basisblatt!$A$38,AND('Modernisierung 3.2.4'!$M1935&lt;&gt;"",'Modernisierung 3.2.4'!$M1935&lt;='Modernisierung 3.2.4'!$U1935),'Modernisierung 3.2.4'!$N1935=Basisblatt!$A1963)=TRUE,"ja","nein"),"")</f>
        <v/>
      </c>
      <c r="Q1935" s="157"/>
      <c r="R1935" s="102" t="str">
        <f t="shared" si="29"/>
        <v>x2</v>
      </c>
      <c r="S1935" s="53"/>
      <c r="T1935" s="40"/>
      <c r="U1935" s="139" t="str">
        <f>IF(AND($R1935="x1",$K1935=Basisblatt!$A$85),VLOOKUP('EMob_Segmente 3.2.5_3.2.6'!$F1935,Basisblatt!$A$2:$B$5,2,FALSE),"")</f>
        <v/>
      </c>
    </row>
    <row r="1936" spans="1:21" ht="15.75" thickBot="1" x14ac:dyDescent="0.3">
      <c r="A1936" s="121" t="str">
        <f>IF($R1936="x2","",IF($R1936="x1",IF(OR($K1936=Basisblatt!$A$84,$P1936="ja"),"ja","nein"),"N/A"))</f>
        <v/>
      </c>
      <c r="B1936" s="40"/>
      <c r="C1936" s="84"/>
      <c r="D1936" s="85"/>
      <c r="E1936" s="85"/>
      <c r="F1936" s="85"/>
      <c r="G1936" s="85"/>
      <c r="H1936" s="85"/>
      <c r="I1936" s="92"/>
      <c r="J1936" s="40"/>
      <c r="K1936" s="49" t="s">
        <v>86</v>
      </c>
      <c r="L1936" s="81"/>
      <c r="M1936" s="81"/>
      <c r="N1936" s="83"/>
      <c r="O1936" s="40"/>
      <c r="P1936" s="106" t="str">
        <f>IF(AND($R1936="x1",$K1936=Basisblatt!$A$85),IF(OR($L1936=Basisblatt!$A$38,AND('Modernisierung 3.2.4'!$M1936&lt;&gt;"",'Modernisierung 3.2.4'!$M1936&lt;='Modernisierung 3.2.4'!$U1936),'Modernisierung 3.2.4'!$N1936=Basisblatt!$A1964)=TRUE,"ja","nein"),"")</f>
        <v/>
      </c>
      <c r="Q1936" s="157"/>
      <c r="R1936" s="102" t="str">
        <f t="shared" si="29"/>
        <v>x2</v>
      </c>
      <c r="S1936" s="53"/>
      <c r="T1936" s="40"/>
      <c r="U1936" s="139" t="str">
        <f>IF(AND($R1936="x1",$K1936=Basisblatt!$A$85),VLOOKUP('EMob_Segmente 3.2.5_3.2.6'!$F1936,Basisblatt!$A$2:$B$5,2,FALSE),"")</f>
        <v/>
      </c>
    </row>
    <row r="1937" spans="1:21" ht="15.75" thickBot="1" x14ac:dyDescent="0.3">
      <c r="A1937" s="121" t="str">
        <f>IF($R1937="x2","",IF($R1937="x1",IF(OR($K1937=Basisblatt!$A$84,$P1937="ja"),"ja","nein"),"N/A"))</f>
        <v/>
      </c>
      <c r="B1937" s="40"/>
      <c r="C1937" s="84"/>
      <c r="D1937" s="85"/>
      <c r="E1937" s="85"/>
      <c r="F1937" s="85"/>
      <c r="G1937" s="85"/>
      <c r="H1937" s="85"/>
      <c r="I1937" s="92"/>
      <c r="J1937" s="40"/>
      <c r="K1937" s="49" t="s">
        <v>86</v>
      </c>
      <c r="L1937" s="81"/>
      <c r="M1937" s="81"/>
      <c r="N1937" s="83"/>
      <c r="O1937" s="40"/>
      <c r="P1937" s="106" t="str">
        <f>IF(AND($R1937="x1",$K1937=Basisblatt!$A$85),IF(OR($L1937=Basisblatt!$A$38,AND('Modernisierung 3.2.4'!$M1937&lt;&gt;"",'Modernisierung 3.2.4'!$M1937&lt;='Modernisierung 3.2.4'!$U1937),'Modernisierung 3.2.4'!$N1937=Basisblatt!$A1965)=TRUE,"ja","nein"),"")</f>
        <v/>
      </c>
      <c r="Q1937" s="157"/>
      <c r="R1937" s="102" t="str">
        <f t="shared" ref="R1937:R2000" si="30">IF(COUNTA($C1937:$I1937)=7,"x1",IF(COUNTA($C1937:$I1937)=0,"x2","o"))</f>
        <v>x2</v>
      </c>
      <c r="S1937" s="53"/>
      <c r="T1937" s="40"/>
      <c r="U1937" s="139" t="str">
        <f>IF(AND($R1937="x1",$K1937=Basisblatt!$A$85),VLOOKUP('EMob_Segmente 3.2.5_3.2.6'!$F1937,Basisblatt!$A$2:$B$5,2,FALSE),"")</f>
        <v/>
      </c>
    </row>
    <row r="1938" spans="1:21" ht="15.75" thickBot="1" x14ac:dyDescent="0.3">
      <c r="A1938" s="121" t="str">
        <f>IF($R1938="x2","",IF($R1938="x1",IF(OR($K1938=Basisblatt!$A$84,$P1938="ja"),"ja","nein"),"N/A"))</f>
        <v/>
      </c>
      <c r="B1938" s="40"/>
      <c r="C1938" s="84"/>
      <c r="D1938" s="85"/>
      <c r="E1938" s="85"/>
      <c r="F1938" s="85"/>
      <c r="G1938" s="85"/>
      <c r="H1938" s="85"/>
      <c r="I1938" s="92"/>
      <c r="J1938" s="40"/>
      <c r="K1938" s="49" t="s">
        <v>86</v>
      </c>
      <c r="L1938" s="81"/>
      <c r="M1938" s="81"/>
      <c r="N1938" s="83"/>
      <c r="O1938" s="40"/>
      <c r="P1938" s="106" t="str">
        <f>IF(AND($R1938="x1",$K1938=Basisblatt!$A$85),IF(OR($L1938=Basisblatt!$A$38,AND('Modernisierung 3.2.4'!$M1938&lt;&gt;"",'Modernisierung 3.2.4'!$M1938&lt;='Modernisierung 3.2.4'!$U1938),'Modernisierung 3.2.4'!$N1938=Basisblatt!$A1966)=TRUE,"ja","nein"),"")</f>
        <v/>
      </c>
      <c r="Q1938" s="157"/>
      <c r="R1938" s="102" t="str">
        <f t="shared" si="30"/>
        <v>x2</v>
      </c>
      <c r="S1938" s="53"/>
      <c r="T1938" s="40"/>
      <c r="U1938" s="139" t="str">
        <f>IF(AND($R1938="x1",$K1938=Basisblatt!$A$85),VLOOKUP('EMob_Segmente 3.2.5_3.2.6'!$F1938,Basisblatt!$A$2:$B$5,2,FALSE),"")</f>
        <v/>
      </c>
    </row>
    <row r="1939" spans="1:21" ht="15.75" thickBot="1" x14ac:dyDescent="0.3">
      <c r="A1939" s="121" t="str">
        <f>IF($R1939="x2","",IF($R1939="x1",IF(OR($K1939=Basisblatt!$A$84,$P1939="ja"),"ja","nein"),"N/A"))</f>
        <v/>
      </c>
      <c r="B1939" s="40"/>
      <c r="C1939" s="84"/>
      <c r="D1939" s="85"/>
      <c r="E1939" s="85"/>
      <c r="F1939" s="85"/>
      <c r="G1939" s="85"/>
      <c r="H1939" s="85"/>
      <c r="I1939" s="92"/>
      <c r="J1939" s="40"/>
      <c r="K1939" s="49" t="s">
        <v>86</v>
      </c>
      <c r="L1939" s="81"/>
      <c r="M1939" s="81"/>
      <c r="N1939" s="83"/>
      <c r="O1939" s="40"/>
      <c r="P1939" s="106" t="str">
        <f>IF(AND($R1939="x1",$K1939=Basisblatt!$A$85),IF(OR($L1939=Basisblatt!$A$38,AND('Modernisierung 3.2.4'!$M1939&lt;&gt;"",'Modernisierung 3.2.4'!$M1939&lt;='Modernisierung 3.2.4'!$U1939),'Modernisierung 3.2.4'!$N1939=Basisblatt!$A1967)=TRUE,"ja","nein"),"")</f>
        <v/>
      </c>
      <c r="Q1939" s="157"/>
      <c r="R1939" s="102" t="str">
        <f t="shared" si="30"/>
        <v>x2</v>
      </c>
      <c r="S1939" s="53"/>
      <c r="T1939" s="40"/>
      <c r="U1939" s="139" t="str">
        <f>IF(AND($R1939="x1",$K1939=Basisblatt!$A$85),VLOOKUP('EMob_Segmente 3.2.5_3.2.6'!$F1939,Basisblatt!$A$2:$B$5,2,FALSE),"")</f>
        <v/>
      </c>
    </row>
    <row r="1940" spans="1:21" ht="15.75" thickBot="1" x14ac:dyDescent="0.3">
      <c r="A1940" s="121" t="str">
        <f>IF($R1940="x2","",IF($R1940="x1",IF(OR($K1940=Basisblatt!$A$84,$P1940="ja"),"ja","nein"),"N/A"))</f>
        <v/>
      </c>
      <c r="B1940" s="40"/>
      <c r="C1940" s="84"/>
      <c r="D1940" s="85"/>
      <c r="E1940" s="85"/>
      <c r="F1940" s="85"/>
      <c r="G1940" s="85"/>
      <c r="H1940" s="85"/>
      <c r="I1940" s="92"/>
      <c r="J1940" s="40"/>
      <c r="K1940" s="49" t="s">
        <v>86</v>
      </c>
      <c r="L1940" s="81"/>
      <c r="M1940" s="81"/>
      <c r="N1940" s="83"/>
      <c r="O1940" s="40"/>
      <c r="P1940" s="106" t="str">
        <f>IF(AND($R1940="x1",$K1940=Basisblatt!$A$85),IF(OR($L1940=Basisblatt!$A$38,AND('Modernisierung 3.2.4'!$M1940&lt;&gt;"",'Modernisierung 3.2.4'!$M1940&lt;='Modernisierung 3.2.4'!$U1940),'Modernisierung 3.2.4'!$N1940=Basisblatt!$A1968)=TRUE,"ja","nein"),"")</f>
        <v/>
      </c>
      <c r="Q1940" s="157"/>
      <c r="R1940" s="102" t="str">
        <f t="shared" si="30"/>
        <v>x2</v>
      </c>
      <c r="S1940" s="53"/>
      <c r="T1940" s="40"/>
      <c r="U1940" s="139" t="str">
        <f>IF(AND($R1940="x1",$K1940=Basisblatt!$A$85),VLOOKUP('EMob_Segmente 3.2.5_3.2.6'!$F1940,Basisblatt!$A$2:$B$5,2,FALSE),"")</f>
        <v/>
      </c>
    </row>
    <row r="1941" spans="1:21" ht="15.75" thickBot="1" x14ac:dyDescent="0.3">
      <c r="A1941" s="121" t="str">
        <f>IF($R1941="x2","",IF($R1941="x1",IF(OR($K1941=Basisblatt!$A$84,$P1941="ja"),"ja","nein"),"N/A"))</f>
        <v/>
      </c>
      <c r="B1941" s="40"/>
      <c r="C1941" s="84"/>
      <c r="D1941" s="85"/>
      <c r="E1941" s="85"/>
      <c r="F1941" s="85"/>
      <c r="G1941" s="85"/>
      <c r="H1941" s="85"/>
      <c r="I1941" s="92"/>
      <c r="J1941" s="40"/>
      <c r="K1941" s="49" t="s">
        <v>86</v>
      </c>
      <c r="L1941" s="81"/>
      <c r="M1941" s="81"/>
      <c r="N1941" s="83"/>
      <c r="O1941" s="40"/>
      <c r="P1941" s="106" t="str">
        <f>IF(AND($R1941="x1",$K1941=Basisblatt!$A$85),IF(OR($L1941=Basisblatt!$A$38,AND('Modernisierung 3.2.4'!$M1941&lt;&gt;"",'Modernisierung 3.2.4'!$M1941&lt;='Modernisierung 3.2.4'!$U1941),'Modernisierung 3.2.4'!$N1941=Basisblatt!$A1969)=TRUE,"ja","nein"),"")</f>
        <v/>
      </c>
      <c r="Q1941" s="157"/>
      <c r="R1941" s="102" t="str">
        <f t="shared" si="30"/>
        <v>x2</v>
      </c>
      <c r="S1941" s="53"/>
      <c r="T1941" s="40"/>
      <c r="U1941" s="139" t="str">
        <f>IF(AND($R1941="x1",$K1941=Basisblatt!$A$85),VLOOKUP('EMob_Segmente 3.2.5_3.2.6'!$F1941,Basisblatt!$A$2:$B$5,2,FALSE),"")</f>
        <v/>
      </c>
    </row>
    <row r="1942" spans="1:21" ht="15.75" thickBot="1" x14ac:dyDescent="0.3">
      <c r="A1942" s="121" t="str">
        <f>IF($R1942="x2","",IF($R1942="x1",IF(OR($K1942=Basisblatt!$A$84,$P1942="ja"),"ja","nein"),"N/A"))</f>
        <v/>
      </c>
      <c r="B1942" s="40"/>
      <c r="C1942" s="84"/>
      <c r="D1942" s="85"/>
      <c r="E1942" s="85"/>
      <c r="F1942" s="85"/>
      <c r="G1942" s="85"/>
      <c r="H1942" s="85"/>
      <c r="I1942" s="92"/>
      <c r="J1942" s="40"/>
      <c r="K1942" s="49" t="s">
        <v>86</v>
      </c>
      <c r="L1942" s="81"/>
      <c r="M1942" s="81"/>
      <c r="N1942" s="83"/>
      <c r="O1942" s="40"/>
      <c r="P1942" s="106" t="str">
        <f>IF(AND($R1942="x1",$K1942=Basisblatt!$A$85),IF(OR($L1942=Basisblatt!$A$38,AND('Modernisierung 3.2.4'!$M1942&lt;&gt;"",'Modernisierung 3.2.4'!$M1942&lt;='Modernisierung 3.2.4'!$U1942),'Modernisierung 3.2.4'!$N1942=Basisblatt!$A1970)=TRUE,"ja","nein"),"")</f>
        <v/>
      </c>
      <c r="Q1942" s="157"/>
      <c r="R1942" s="102" t="str">
        <f t="shared" si="30"/>
        <v>x2</v>
      </c>
      <c r="S1942" s="53"/>
      <c r="T1942" s="40"/>
      <c r="U1942" s="139" t="str">
        <f>IF(AND($R1942="x1",$K1942=Basisblatt!$A$85),VLOOKUP('EMob_Segmente 3.2.5_3.2.6'!$F1942,Basisblatt!$A$2:$B$5,2,FALSE),"")</f>
        <v/>
      </c>
    </row>
    <row r="1943" spans="1:21" ht="15.75" thickBot="1" x14ac:dyDescent="0.3">
      <c r="A1943" s="121" t="str">
        <f>IF($R1943="x2","",IF($R1943="x1",IF(OR($K1943=Basisblatt!$A$84,$P1943="ja"),"ja","nein"),"N/A"))</f>
        <v/>
      </c>
      <c r="B1943" s="40"/>
      <c r="C1943" s="84"/>
      <c r="D1943" s="85"/>
      <c r="E1943" s="85"/>
      <c r="F1943" s="85"/>
      <c r="G1943" s="85"/>
      <c r="H1943" s="85"/>
      <c r="I1943" s="92"/>
      <c r="J1943" s="40"/>
      <c r="K1943" s="49" t="s">
        <v>86</v>
      </c>
      <c r="L1943" s="81"/>
      <c r="M1943" s="81"/>
      <c r="N1943" s="83"/>
      <c r="O1943" s="40"/>
      <c r="P1943" s="106" t="str">
        <f>IF(AND($R1943="x1",$K1943=Basisblatt!$A$85),IF(OR($L1943=Basisblatt!$A$38,AND('Modernisierung 3.2.4'!$M1943&lt;&gt;"",'Modernisierung 3.2.4'!$M1943&lt;='Modernisierung 3.2.4'!$U1943),'Modernisierung 3.2.4'!$N1943=Basisblatt!$A1971)=TRUE,"ja","nein"),"")</f>
        <v/>
      </c>
      <c r="Q1943" s="157"/>
      <c r="R1943" s="102" t="str">
        <f t="shared" si="30"/>
        <v>x2</v>
      </c>
      <c r="S1943" s="53"/>
      <c r="T1943" s="40"/>
      <c r="U1943" s="139" t="str">
        <f>IF(AND($R1943="x1",$K1943=Basisblatt!$A$85),VLOOKUP('EMob_Segmente 3.2.5_3.2.6'!$F1943,Basisblatt!$A$2:$B$5,2,FALSE),"")</f>
        <v/>
      </c>
    </row>
    <row r="1944" spans="1:21" ht="15.75" thickBot="1" x14ac:dyDescent="0.3">
      <c r="A1944" s="121" t="str">
        <f>IF($R1944="x2","",IF($R1944="x1",IF(OR($K1944=Basisblatt!$A$84,$P1944="ja"),"ja","nein"),"N/A"))</f>
        <v/>
      </c>
      <c r="B1944" s="40"/>
      <c r="C1944" s="84"/>
      <c r="D1944" s="85"/>
      <c r="E1944" s="85"/>
      <c r="F1944" s="85"/>
      <c r="G1944" s="85"/>
      <c r="H1944" s="85"/>
      <c r="I1944" s="92"/>
      <c r="J1944" s="40"/>
      <c r="K1944" s="49" t="s">
        <v>86</v>
      </c>
      <c r="L1944" s="81"/>
      <c r="M1944" s="81"/>
      <c r="N1944" s="83"/>
      <c r="O1944" s="40"/>
      <c r="P1944" s="106" t="str">
        <f>IF(AND($R1944="x1",$K1944=Basisblatt!$A$85),IF(OR($L1944=Basisblatt!$A$38,AND('Modernisierung 3.2.4'!$M1944&lt;&gt;"",'Modernisierung 3.2.4'!$M1944&lt;='Modernisierung 3.2.4'!$U1944),'Modernisierung 3.2.4'!$N1944=Basisblatt!$A1972)=TRUE,"ja","nein"),"")</f>
        <v/>
      </c>
      <c r="Q1944" s="157"/>
      <c r="R1944" s="102" t="str">
        <f t="shared" si="30"/>
        <v>x2</v>
      </c>
      <c r="S1944" s="53"/>
      <c r="T1944" s="40"/>
      <c r="U1944" s="139" t="str">
        <f>IF(AND($R1944="x1",$K1944=Basisblatt!$A$85),VLOOKUP('EMob_Segmente 3.2.5_3.2.6'!$F1944,Basisblatt!$A$2:$B$5,2,FALSE),"")</f>
        <v/>
      </c>
    </row>
    <row r="1945" spans="1:21" ht="15.75" thickBot="1" x14ac:dyDescent="0.3">
      <c r="A1945" s="121" t="str">
        <f>IF($R1945="x2","",IF($R1945="x1",IF(OR($K1945=Basisblatt!$A$84,$P1945="ja"),"ja","nein"),"N/A"))</f>
        <v/>
      </c>
      <c r="B1945" s="40"/>
      <c r="C1945" s="84"/>
      <c r="D1945" s="85"/>
      <c r="E1945" s="85"/>
      <c r="F1945" s="85"/>
      <c r="G1945" s="85"/>
      <c r="H1945" s="85"/>
      <c r="I1945" s="92"/>
      <c r="J1945" s="40"/>
      <c r="K1945" s="49" t="s">
        <v>86</v>
      </c>
      <c r="L1945" s="81"/>
      <c r="M1945" s="81"/>
      <c r="N1945" s="83"/>
      <c r="O1945" s="40"/>
      <c r="P1945" s="106" t="str">
        <f>IF(AND($R1945="x1",$K1945=Basisblatt!$A$85),IF(OR($L1945=Basisblatt!$A$38,AND('Modernisierung 3.2.4'!$M1945&lt;&gt;"",'Modernisierung 3.2.4'!$M1945&lt;='Modernisierung 3.2.4'!$U1945),'Modernisierung 3.2.4'!$N1945=Basisblatt!$A1973)=TRUE,"ja","nein"),"")</f>
        <v/>
      </c>
      <c r="Q1945" s="157"/>
      <c r="R1945" s="102" t="str">
        <f t="shared" si="30"/>
        <v>x2</v>
      </c>
      <c r="S1945" s="53"/>
      <c r="T1945" s="40"/>
      <c r="U1945" s="139" t="str">
        <f>IF(AND($R1945="x1",$K1945=Basisblatt!$A$85),VLOOKUP('EMob_Segmente 3.2.5_3.2.6'!$F1945,Basisblatt!$A$2:$B$5,2,FALSE),"")</f>
        <v/>
      </c>
    </row>
    <row r="1946" spans="1:21" ht="15.75" thickBot="1" x14ac:dyDescent="0.3">
      <c r="A1946" s="121" t="str">
        <f>IF($R1946="x2","",IF($R1946="x1",IF(OR($K1946=Basisblatt!$A$84,$P1946="ja"),"ja","nein"),"N/A"))</f>
        <v/>
      </c>
      <c r="B1946" s="40"/>
      <c r="C1946" s="84"/>
      <c r="D1946" s="85"/>
      <c r="E1946" s="85"/>
      <c r="F1946" s="85"/>
      <c r="G1946" s="85"/>
      <c r="H1946" s="85"/>
      <c r="I1946" s="92"/>
      <c r="J1946" s="40"/>
      <c r="K1946" s="49" t="s">
        <v>86</v>
      </c>
      <c r="L1946" s="81"/>
      <c r="M1946" s="81"/>
      <c r="N1946" s="83"/>
      <c r="O1946" s="40"/>
      <c r="P1946" s="106" t="str">
        <f>IF(AND($R1946="x1",$K1946=Basisblatt!$A$85),IF(OR($L1946=Basisblatt!$A$38,AND('Modernisierung 3.2.4'!$M1946&lt;&gt;"",'Modernisierung 3.2.4'!$M1946&lt;='Modernisierung 3.2.4'!$U1946),'Modernisierung 3.2.4'!$N1946=Basisblatt!$A1974)=TRUE,"ja","nein"),"")</f>
        <v/>
      </c>
      <c r="Q1946" s="157"/>
      <c r="R1946" s="102" t="str">
        <f t="shared" si="30"/>
        <v>x2</v>
      </c>
      <c r="S1946" s="53"/>
      <c r="T1946" s="40"/>
      <c r="U1946" s="139" t="str">
        <f>IF(AND($R1946="x1",$K1946=Basisblatt!$A$85),VLOOKUP('EMob_Segmente 3.2.5_3.2.6'!$F1946,Basisblatt!$A$2:$B$5,2,FALSE),"")</f>
        <v/>
      </c>
    </row>
    <row r="1947" spans="1:21" ht="15.75" thickBot="1" x14ac:dyDescent="0.3">
      <c r="A1947" s="121" t="str">
        <f>IF($R1947="x2","",IF($R1947="x1",IF(OR($K1947=Basisblatt!$A$84,$P1947="ja"),"ja","nein"),"N/A"))</f>
        <v/>
      </c>
      <c r="B1947" s="40"/>
      <c r="C1947" s="84"/>
      <c r="D1947" s="85"/>
      <c r="E1947" s="85"/>
      <c r="F1947" s="85"/>
      <c r="G1947" s="85"/>
      <c r="H1947" s="85"/>
      <c r="I1947" s="92"/>
      <c r="J1947" s="40"/>
      <c r="K1947" s="49" t="s">
        <v>86</v>
      </c>
      <c r="L1947" s="81"/>
      <c r="M1947" s="81"/>
      <c r="N1947" s="83"/>
      <c r="O1947" s="40"/>
      <c r="P1947" s="106" t="str">
        <f>IF(AND($R1947="x1",$K1947=Basisblatt!$A$85),IF(OR($L1947=Basisblatt!$A$38,AND('Modernisierung 3.2.4'!$M1947&lt;&gt;"",'Modernisierung 3.2.4'!$M1947&lt;='Modernisierung 3.2.4'!$U1947),'Modernisierung 3.2.4'!$N1947=Basisblatt!$A1975)=TRUE,"ja","nein"),"")</f>
        <v/>
      </c>
      <c r="Q1947" s="157"/>
      <c r="R1947" s="102" t="str">
        <f t="shared" si="30"/>
        <v>x2</v>
      </c>
      <c r="S1947" s="53"/>
      <c r="T1947" s="40"/>
      <c r="U1947" s="139" t="str">
        <f>IF(AND($R1947="x1",$K1947=Basisblatt!$A$85),VLOOKUP('EMob_Segmente 3.2.5_3.2.6'!$F1947,Basisblatt!$A$2:$B$5,2,FALSE),"")</f>
        <v/>
      </c>
    </row>
    <row r="1948" spans="1:21" ht="15.75" thickBot="1" x14ac:dyDescent="0.3">
      <c r="A1948" s="121" t="str">
        <f>IF($R1948="x2","",IF($R1948="x1",IF(OR($K1948=Basisblatt!$A$84,$P1948="ja"),"ja","nein"),"N/A"))</f>
        <v/>
      </c>
      <c r="B1948" s="40"/>
      <c r="C1948" s="84"/>
      <c r="D1948" s="85"/>
      <c r="E1948" s="85"/>
      <c r="F1948" s="85"/>
      <c r="G1948" s="85"/>
      <c r="H1948" s="85"/>
      <c r="I1948" s="92"/>
      <c r="J1948" s="40"/>
      <c r="K1948" s="49" t="s">
        <v>86</v>
      </c>
      <c r="L1948" s="81"/>
      <c r="M1948" s="81"/>
      <c r="N1948" s="83"/>
      <c r="O1948" s="40"/>
      <c r="P1948" s="106" t="str">
        <f>IF(AND($R1948="x1",$K1948=Basisblatt!$A$85),IF(OR($L1948=Basisblatt!$A$38,AND('Modernisierung 3.2.4'!$M1948&lt;&gt;"",'Modernisierung 3.2.4'!$M1948&lt;='Modernisierung 3.2.4'!$U1948),'Modernisierung 3.2.4'!$N1948=Basisblatt!$A1976)=TRUE,"ja","nein"),"")</f>
        <v/>
      </c>
      <c r="Q1948" s="157"/>
      <c r="R1948" s="102" t="str">
        <f t="shared" si="30"/>
        <v>x2</v>
      </c>
      <c r="S1948" s="53"/>
      <c r="T1948" s="40"/>
      <c r="U1948" s="139" t="str">
        <f>IF(AND($R1948="x1",$K1948=Basisblatt!$A$85),VLOOKUP('EMob_Segmente 3.2.5_3.2.6'!$F1948,Basisblatt!$A$2:$B$5,2,FALSE),"")</f>
        <v/>
      </c>
    </row>
    <row r="1949" spans="1:21" ht="15.75" thickBot="1" x14ac:dyDescent="0.3">
      <c r="A1949" s="121" t="str">
        <f>IF($R1949="x2","",IF($R1949="x1",IF(OR($K1949=Basisblatt!$A$84,$P1949="ja"),"ja","nein"),"N/A"))</f>
        <v/>
      </c>
      <c r="B1949" s="40"/>
      <c r="C1949" s="84"/>
      <c r="D1949" s="85"/>
      <c r="E1949" s="85"/>
      <c r="F1949" s="85"/>
      <c r="G1949" s="85"/>
      <c r="H1949" s="85"/>
      <c r="I1949" s="92"/>
      <c r="J1949" s="40"/>
      <c r="K1949" s="49" t="s">
        <v>86</v>
      </c>
      <c r="L1949" s="81"/>
      <c r="M1949" s="81"/>
      <c r="N1949" s="83"/>
      <c r="O1949" s="40"/>
      <c r="P1949" s="106" t="str">
        <f>IF(AND($R1949="x1",$K1949=Basisblatt!$A$85),IF(OR($L1949=Basisblatt!$A$38,AND('Modernisierung 3.2.4'!$M1949&lt;&gt;"",'Modernisierung 3.2.4'!$M1949&lt;='Modernisierung 3.2.4'!$U1949),'Modernisierung 3.2.4'!$N1949=Basisblatt!$A1977)=TRUE,"ja","nein"),"")</f>
        <v/>
      </c>
      <c r="Q1949" s="157"/>
      <c r="R1949" s="102" t="str">
        <f t="shared" si="30"/>
        <v>x2</v>
      </c>
      <c r="S1949" s="53"/>
      <c r="T1949" s="40"/>
      <c r="U1949" s="139" t="str">
        <f>IF(AND($R1949="x1",$K1949=Basisblatt!$A$85),VLOOKUP('EMob_Segmente 3.2.5_3.2.6'!$F1949,Basisblatt!$A$2:$B$5,2,FALSE),"")</f>
        <v/>
      </c>
    </row>
    <row r="1950" spans="1:21" ht="15.75" thickBot="1" x14ac:dyDescent="0.3">
      <c r="A1950" s="121" t="str">
        <f>IF($R1950="x2","",IF($R1950="x1",IF(OR($K1950=Basisblatt!$A$84,$P1950="ja"),"ja","nein"),"N/A"))</f>
        <v/>
      </c>
      <c r="B1950" s="40"/>
      <c r="C1950" s="84"/>
      <c r="D1950" s="85"/>
      <c r="E1950" s="85"/>
      <c r="F1950" s="85"/>
      <c r="G1950" s="85"/>
      <c r="H1950" s="85"/>
      <c r="I1950" s="92"/>
      <c r="J1950" s="40"/>
      <c r="K1950" s="49" t="s">
        <v>86</v>
      </c>
      <c r="L1950" s="81"/>
      <c r="M1950" s="81"/>
      <c r="N1950" s="83"/>
      <c r="O1950" s="40"/>
      <c r="P1950" s="106" t="str">
        <f>IF(AND($R1950="x1",$K1950=Basisblatt!$A$85),IF(OR($L1950=Basisblatt!$A$38,AND('Modernisierung 3.2.4'!$M1950&lt;&gt;"",'Modernisierung 3.2.4'!$M1950&lt;='Modernisierung 3.2.4'!$U1950),'Modernisierung 3.2.4'!$N1950=Basisblatt!$A1978)=TRUE,"ja","nein"),"")</f>
        <v/>
      </c>
      <c r="Q1950" s="157"/>
      <c r="R1950" s="102" t="str">
        <f t="shared" si="30"/>
        <v>x2</v>
      </c>
      <c r="S1950" s="53"/>
      <c r="T1950" s="40"/>
      <c r="U1950" s="139" t="str">
        <f>IF(AND($R1950="x1",$K1950=Basisblatt!$A$85),VLOOKUP('EMob_Segmente 3.2.5_3.2.6'!$F1950,Basisblatt!$A$2:$B$5,2,FALSE),"")</f>
        <v/>
      </c>
    </row>
    <row r="1951" spans="1:21" ht="15.75" thickBot="1" x14ac:dyDescent="0.3">
      <c r="A1951" s="121" t="str">
        <f>IF($R1951="x2","",IF($R1951="x1",IF(OR($K1951=Basisblatt!$A$84,$P1951="ja"),"ja","nein"),"N/A"))</f>
        <v/>
      </c>
      <c r="B1951" s="40"/>
      <c r="C1951" s="84"/>
      <c r="D1951" s="85"/>
      <c r="E1951" s="85"/>
      <c r="F1951" s="85"/>
      <c r="G1951" s="85"/>
      <c r="H1951" s="85"/>
      <c r="I1951" s="92"/>
      <c r="J1951" s="40"/>
      <c r="K1951" s="49" t="s">
        <v>86</v>
      </c>
      <c r="L1951" s="81"/>
      <c r="M1951" s="81"/>
      <c r="N1951" s="83"/>
      <c r="O1951" s="40"/>
      <c r="P1951" s="106" t="str">
        <f>IF(AND($R1951="x1",$K1951=Basisblatt!$A$85),IF(OR($L1951=Basisblatt!$A$38,AND('Modernisierung 3.2.4'!$M1951&lt;&gt;"",'Modernisierung 3.2.4'!$M1951&lt;='Modernisierung 3.2.4'!$U1951),'Modernisierung 3.2.4'!$N1951=Basisblatt!$A1979)=TRUE,"ja","nein"),"")</f>
        <v/>
      </c>
      <c r="Q1951" s="157"/>
      <c r="R1951" s="102" t="str">
        <f t="shared" si="30"/>
        <v>x2</v>
      </c>
      <c r="S1951" s="53"/>
      <c r="T1951" s="40"/>
      <c r="U1951" s="139" t="str">
        <f>IF(AND($R1951="x1",$K1951=Basisblatt!$A$85),VLOOKUP('EMob_Segmente 3.2.5_3.2.6'!$F1951,Basisblatt!$A$2:$B$5,2,FALSE),"")</f>
        <v/>
      </c>
    </row>
    <row r="1952" spans="1:21" ht="15.75" thickBot="1" x14ac:dyDescent="0.3">
      <c r="A1952" s="121" t="str">
        <f>IF($R1952="x2","",IF($R1952="x1",IF(OR($K1952=Basisblatt!$A$84,$P1952="ja"),"ja","nein"),"N/A"))</f>
        <v/>
      </c>
      <c r="B1952" s="40"/>
      <c r="C1952" s="84"/>
      <c r="D1952" s="85"/>
      <c r="E1952" s="85"/>
      <c r="F1952" s="85"/>
      <c r="G1952" s="85"/>
      <c r="H1952" s="85"/>
      <c r="I1952" s="92"/>
      <c r="J1952" s="40"/>
      <c r="K1952" s="49" t="s">
        <v>86</v>
      </c>
      <c r="L1952" s="81"/>
      <c r="M1952" s="81"/>
      <c r="N1952" s="83"/>
      <c r="O1952" s="40"/>
      <c r="P1952" s="106" t="str">
        <f>IF(AND($R1952="x1",$K1952=Basisblatt!$A$85),IF(OR($L1952=Basisblatt!$A$38,AND('Modernisierung 3.2.4'!$M1952&lt;&gt;"",'Modernisierung 3.2.4'!$M1952&lt;='Modernisierung 3.2.4'!$U1952),'Modernisierung 3.2.4'!$N1952=Basisblatt!$A1980)=TRUE,"ja","nein"),"")</f>
        <v/>
      </c>
      <c r="Q1952" s="157"/>
      <c r="R1952" s="102" t="str">
        <f t="shared" si="30"/>
        <v>x2</v>
      </c>
      <c r="S1952" s="53"/>
      <c r="T1952" s="40"/>
      <c r="U1952" s="139" t="str">
        <f>IF(AND($R1952="x1",$K1952=Basisblatt!$A$85),VLOOKUP('EMob_Segmente 3.2.5_3.2.6'!$F1952,Basisblatt!$A$2:$B$5,2,FALSE),"")</f>
        <v/>
      </c>
    </row>
    <row r="1953" spans="1:21" ht="15.75" thickBot="1" x14ac:dyDescent="0.3">
      <c r="A1953" s="121" t="str">
        <f>IF($R1953="x2","",IF($R1953="x1",IF(OR($K1953=Basisblatt!$A$84,$P1953="ja"),"ja","nein"),"N/A"))</f>
        <v/>
      </c>
      <c r="B1953" s="40"/>
      <c r="C1953" s="84"/>
      <c r="D1953" s="85"/>
      <c r="E1953" s="85"/>
      <c r="F1953" s="85"/>
      <c r="G1953" s="85"/>
      <c r="H1953" s="85"/>
      <c r="I1953" s="92"/>
      <c r="J1953" s="40"/>
      <c r="K1953" s="49" t="s">
        <v>86</v>
      </c>
      <c r="L1953" s="81"/>
      <c r="M1953" s="81"/>
      <c r="N1953" s="83"/>
      <c r="O1953" s="40"/>
      <c r="P1953" s="106" t="str">
        <f>IF(AND($R1953="x1",$K1953=Basisblatt!$A$85),IF(OR($L1953=Basisblatt!$A$38,AND('Modernisierung 3.2.4'!$M1953&lt;&gt;"",'Modernisierung 3.2.4'!$M1953&lt;='Modernisierung 3.2.4'!$U1953),'Modernisierung 3.2.4'!$N1953=Basisblatt!$A1981)=TRUE,"ja","nein"),"")</f>
        <v/>
      </c>
      <c r="Q1953" s="157"/>
      <c r="R1953" s="102" t="str">
        <f t="shared" si="30"/>
        <v>x2</v>
      </c>
      <c r="S1953" s="53"/>
      <c r="T1953" s="40"/>
      <c r="U1953" s="139" t="str">
        <f>IF(AND($R1953="x1",$K1953=Basisblatt!$A$85),VLOOKUP('EMob_Segmente 3.2.5_3.2.6'!$F1953,Basisblatt!$A$2:$B$5,2,FALSE),"")</f>
        <v/>
      </c>
    </row>
    <row r="1954" spans="1:21" ht="15.75" thickBot="1" x14ac:dyDescent="0.3">
      <c r="A1954" s="121" t="str">
        <f>IF($R1954="x2","",IF($R1954="x1",IF(OR($K1954=Basisblatt!$A$84,$P1954="ja"),"ja","nein"),"N/A"))</f>
        <v/>
      </c>
      <c r="B1954" s="40"/>
      <c r="C1954" s="84"/>
      <c r="D1954" s="85"/>
      <c r="E1954" s="85"/>
      <c r="F1954" s="85"/>
      <c r="G1954" s="85"/>
      <c r="H1954" s="85"/>
      <c r="I1954" s="92"/>
      <c r="J1954" s="40"/>
      <c r="K1954" s="49" t="s">
        <v>86</v>
      </c>
      <c r="L1954" s="81"/>
      <c r="M1954" s="81"/>
      <c r="N1954" s="83"/>
      <c r="O1954" s="40"/>
      <c r="P1954" s="106" t="str">
        <f>IF(AND($R1954="x1",$K1954=Basisblatt!$A$85),IF(OR($L1954=Basisblatt!$A$38,AND('Modernisierung 3.2.4'!$M1954&lt;&gt;"",'Modernisierung 3.2.4'!$M1954&lt;='Modernisierung 3.2.4'!$U1954),'Modernisierung 3.2.4'!$N1954=Basisblatt!$A1982)=TRUE,"ja","nein"),"")</f>
        <v/>
      </c>
      <c r="Q1954" s="157"/>
      <c r="R1954" s="102" t="str">
        <f t="shared" si="30"/>
        <v>x2</v>
      </c>
      <c r="S1954" s="53"/>
      <c r="T1954" s="40"/>
      <c r="U1954" s="139" t="str">
        <f>IF(AND($R1954="x1",$K1954=Basisblatt!$A$85),VLOOKUP('EMob_Segmente 3.2.5_3.2.6'!$F1954,Basisblatt!$A$2:$B$5,2,FALSE),"")</f>
        <v/>
      </c>
    </row>
    <row r="1955" spans="1:21" ht="15.75" thickBot="1" x14ac:dyDescent="0.3">
      <c r="A1955" s="121" t="str">
        <f>IF($R1955="x2","",IF($R1955="x1",IF(OR($K1955=Basisblatt!$A$84,$P1955="ja"),"ja","nein"),"N/A"))</f>
        <v/>
      </c>
      <c r="B1955" s="40"/>
      <c r="C1955" s="84"/>
      <c r="D1955" s="85"/>
      <c r="E1955" s="85"/>
      <c r="F1955" s="85"/>
      <c r="G1955" s="85"/>
      <c r="H1955" s="85"/>
      <c r="I1955" s="92"/>
      <c r="J1955" s="40"/>
      <c r="K1955" s="49" t="s">
        <v>86</v>
      </c>
      <c r="L1955" s="81"/>
      <c r="M1955" s="81"/>
      <c r="N1955" s="83"/>
      <c r="O1955" s="40"/>
      <c r="P1955" s="106" t="str">
        <f>IF(AND($R1955="x1",$K1955=Basisblatt!$A$85),IF(OR($L1955=Basisblatt!$A$38,AND('Modernisierung 3.2.4'!$M1955&lt;&gt;"",'Modernisierung 3.2.4'!$M1955&lt;='Modernisierung 3.2.4'!$U1955),'Modernisierung 3.2.4'!$N1955=Basisblatt!$A1983)=TRUE,"ja","nein"),"")</f>
        <v/>
      </c>
      <c r="Q1955" s="157"/>
      <c r="R1955" s="102" t="str">
        <f t="shared" si="30"/>
        <v>x2</v>
      </c>
      <c r="S1955" s="53"/>
      <c r="T1955" s="40"/>
      <c r="U1955" s="139" t="str">
        <f>IF(AND($R1955="x1",$K1955=Basisblatt!$A$85),VLOOKUP('EMob_Segmente 3.2.5_3.2.6'!$F1955,Basisblatt!$A$2:$B$5,2,FALSE),"")</f>
        <v/>
      </c>
    </row>
    <row r="1956" spans="1:21" ht="15.75" thickBot="1" x14ac:dyDescent="0.3">
      <c r="A1956" s="121" t="str">
        <f>IF($R1956="x2","",IF($R1956="x1",IF(OR($K1956=Basisblatt!$A$84,$P1956="ja"),"ja","nein"),"N/A"))</f>
        <v/>
      </c>
      <c r="B1956" s="40"/>
      <c r="C1956" s="84"/>
      <c r="D1956" s="85"/>
      <c r="E1956" s="85"/>
      <c r="F1956" s="85"/>
      <c r="G1956" s="85"/>
      <c r="H1956" s="85"/>
      <c r="I1956" s="92"/>
      <c r="J1956" s="40"/>
      <c r="K1956" s="49" t="s">
        <v>86</v>
      </c>
      <c r="L1956" s="81"/>
      <c r="M1956" s="81"/>
      <c r="N1956" s="83"/>
      <c r="O1956" s="40"/>
      <c r="P1956" s="106" t="str">
        <f>IF(AND($R1956="x1",$K1956=Basisblatt!$A$85),IF(OR($L1956=Basisblatt!$A$38,AND('Modernisierung 3.2.4'!$M1956&lt;&gt;"",'Modernisierung 3.2.4'!$M1956&lt;='Modernisierung 3.2.4'!$U1956),'Modernisierung 3.2.4'!$N1956=Basisblatt!$A1984)=TRUE,"ja","nein"),"")</f>
        <v/>
      </c>
      <c r="Q1956" s="157"/>
      <c r="R1956" s="102" t="str">
        <f t="shared" si="30"/>
        <v>x2</v>
      </c>
      <c r="S1956" s="53"/>
      <c r="T1956" s="40"/>
      <c r="U1956" s="139" t="str">
        <f>IF(AND($R1956="x1",$K1956=Basisblatt!$A$85),VLOOKUP('EMob_Segmente 3.2.5_3.2.6'!$F1956,Basisblatt!$A$2:$B$5,2,FALSE),"")</f>
        <v/>
      </c>
    </row>
    <row r="1957" spans="1:21" ht="15.75" thickBot="1" x14ac:dyDescent="0.3">
      <c r="A1957" s="121" t="str">
        <f>IF($R1957="x2","",IF($R1957="x1",IF(OR($K1957=Basisblatt!$A$84,$P1957="ja"),"ja","nein"),"N/A"))</f>
        <v/>
      </c>
      <c r="B1957" s="40"/>
      <c r="C1957" s="84"/>
      <c r="D1957" s="85"/>
      <c r="E1957" s="85"/>
      <c r="F1957" s="85"/>
      <c r="G1957" s="85"/>
      <c r="H1957" s="85"/>
      <c r="I1957" s="92"/>
      <c r="J1957" s="40"/>
      <c r="K1957" s="49" t="s">
        <v>86</v>
      </c>
      <c r="L1957" s="81"/>
      <c r="M1957" s="81"/>
      <c r="N1957" s="83"/>
      <c r="O1957" s="40"/>
      <c r="P1957" s="106" t="str">
        <f>IF(AND($R1957="x1",$K1957=Basisblatt!$A$85),IF(OR($L1957=Basisblatt!$A$38,AND('Modernisierung 3.2.4'!$M1957&lt;&gt;"",'Modernisierung 3.2.4'!$M1957&lt;='Modernisierung 3.2.4'!$U1957),'Modernisierung 3.2.4'!$N1957=Basisblatt!$A1985)=TRUE,"ja","nein"),"")</f>
        <v/>
      </c>
      <c r="Q1957" s="157"/>
      <c r="R1957" s="102" t="str">
        <f t="shared" si="30"/>
        <v>x2</v>
      </c>
      <c r="S1957" s="53"/>
      <c r="T1957" s="40"/>
      <c r="U1957" s="139" t="str">
        <f>IF(AND($R1957="x1",$K1957=Basisblatt!$A$85),VLOOKUP('EMob_Segmente 3.2.5_3.2.6'!$F1957,Basisblatt!$A$2:$B$5,2,FALSE),"")</f>
        <v/>
      </c>
    </row>
    <row r="1958" spans="1:21" ht="15.75" thickBot="1" x14ac:dyDescent="0.3">
      <c r="A1958" s="121" t="str">
        <f>IF($R1958="x2","",IF($R1958="x1",IF(OR($K1958=Basisblatt!$A$84,$P1958="ja"),"ja","nein"),"N/A"))</f>
        <v/>
      </c>
      <c r="B1958" s="40"/>
      <c r="C1958" s="84"/>
      <c r="D1958" s="85"/>
      <c r="E1958" s="85"/>
      <c r="F1958" s="85"/>
      <c r="G1958" s="85"/>
      <c r="H1958" s="85"/>
      <c r="I1958" s="92"/>
      <c r="J1958" s="40"/>
      <c r="K1958" s="49" t="s">
        <v>86</v>
      </c>
      <c r="L1958" s="81"/>
      <c r="M1958" s="81"/>
      <c r="N1958" s="83"/>
      <c r="O1958" s="40"/>
      <c r="P1958" s="106" t="str">
        <f>IF(AND($R1958="x1",$K1958=Basisblatt!$A$85),IF(OR($L1958=Basisblatt!$A$38,AND('Modernisierung 3.2.4'!$M1958&lt;&gt;"",'Modernisierung 3.2.4'!$M1958&lt;='Modernisierung 3.2.4'!$U1958),'Modernisierung 3.2.4'!$N1958=Basisblatt!$A1986)=TRUE,"ja","nein"),"")</f>
        <v/>
      </c>
      <c r="Q1958" s="157"/>
      <c r="R1958" s="102" t="str">
        <f t="shared" si="30"/>
        <v>x2</v>
      </c>
      <c r="S1958" s="53"/>
      <c r="T1958" s="40"/>
      <c r="U1958" s="139" t="str">
        <f>IF(AND($R1958="x1",$K1958=Basisblatt!$A$85),VLOOKUP('EMob_Segmente 3.2.5_3.2.6'!$F1958,Basisblatt!$A$2:$B$5,2,FALSE),"")</f>
        <v/>
      </c>
    </row>
    <row r="1959" spans="1:21" ht="15.75" thickBot="1" x14ac:dyDescent="0.3">
      <c r="A1959" s="121" t="str">
        <f>IF($R1959="x2","",IF($R1959="x1",IF(OR($K1959=Basisblatt!$A$84,$P1959="ja"),"ja","nein"),"N/A"))</f>
        <v/>
      </c>
      <c r="B1959" s="40"/>
      <c r="C1959" s="84"/>
      <c r="D1959" s="85"/>
      <c r="E1959" s="85"/>
      <c r="F1959" s="85"/>
      <c r="G1959" s="85"/>
      <c r="H1959" s="85"/>
      <c r="I1959" s="92"/>
      <c r="J1959" s="40"/>
      <c r="K1959" s="49" t="s">
        <v>86</v>
      </c>
      <c r="L1959" s="81"/>
      <c r="M1959" s="81"/>
      <c r="N1959" s="83"/>
      <c r="O1959" s="40"/>
      <c r="P1959" s="106" t="str">
        <f>IF(AND($R1959="x1",$K1959=Basisblatt!$A$85),IF(OR($L1959=Basisblatt!$A$38,AND('Modernisierung 3.2.4'!$M1959&lt;&gt;"",'Modernisierung 3.2.4'!$M1959&lt;='Modernisierung 3.2.4'!$U1959),'Modernisierung 3.2.4'!$N1959=Basisblatt!$A1987)=TRUE,"ja","nein"),"")</f>
        <v/>
      </c>
      <c r="Q1959" s="157"/>
      <c r="R1959" s="102" t="str">
        <f t="shared" si="30"/>
        <v>x2</v>
      </c>
      <c r="S1959" s="53"/>
      <c r="T1959" s="40"/>
      <c r="U1959" s="139" t="str">
        <f>IF(AND($R1959="x1",$K1959=Basisblatt!$A$85),VLOOKUP('EMob_Segmente 3.2.5_3.2.6'!$F1959,Basisblatt!$A$2:$B$5,2,FALSE),"")</f>
        <v/>
      </c>
    </row>
    <row r="1960" spans="1:21" ht="15.75" thickBot="1" x14ac:dyDescent="0.3">
      <c r="A1960" s="121" t="str">
        <f>IF($R1960="x2","",IF($R1960="x1",IF(OR($K1960=Basisblatt!$A$84,$P1960="ja"),"ja","nein"),"N/A"))</f>
        <v/>
      </c>
      <c r="B1960" s="40"/>
      <c r="C1960" s="84"/>
      <c r="D1960" s="85"/>
      <c r="E1960" s="85"/>
      <c r="F1960" s="85"/>
      <c r="G1960" s="85"/>
      <c r="H1960" s="85"/>
      <c r="I1960" s="92"/>
      <c r="J1960" s="40"/>
      <c r="K1960" s="49" t="s">
        <v>86</v>
      </c>
      <c r="L1960" s="81"/>
      <c r="M1960" s="81"/>
      <c r="N1960" s="83"/>
      <c r="O1960" s="40"/>
      <c r="P1960" s="106" t="str">
        <f>IF(AND($R1960="x1",$K1960=Basisblatt!$A$85),IF(OR($L1960=Basisblatt!$A$38,AND('Modernisierung 3.2.4'!$M1960&lt;&gt;"",'Modernisierung 3.2.4'!$M1960&lt;='Modernisierung 3.2.4'!$U1960),'Modernisierung 3.2.4'!$N1960=Basisblatt!$A1988)=TRUE,"ja","nein"),"")</f>
        <v/>
      </c>
      <c r="Q1960" s="157"/>
      <c r="R1960" s="102" t="str">
        <f t="shared" si="30"/>
        <v>x2</v>
      </c>
      <c r="S1960" s="53"/>
      <c r="T1960" s="40"/>
      <c r="U1960" s="139" t="str">
        <f>IF(AND($R1960="x1",$K1960=Basisblatt!$A$85),VLOOKUP('EMob_Segmente 3.2.5_3.2.6'!$F1960,Basisblatt!$A$2:$B$5,2,FALSE),"")</f>
        <v/>
      </c>
    </row>
    <row r="1961" spans="1:21" ht="15.75" thickBot="1" x14ac:dyDescent="0.3">
      <c r="A1961" s="121" t="str">
        <f>IF($R1961="x2","",IF($R1961="x1",IF(OR($K1961=Basisblatt!$A$84,$P1961="ja"),"ja","nein"),"N/A"))</f>
        <v/>
      </c>
      <c r="B1961" s="40"/>
      <c r="C1961" s="84"/>
      <c r="D1961" s="85"/>
      <c r="E1961" s="85"/>
      <c r="F1961" s="85"/>
      <c r="G1961" s="85"/>
      <c r="H1961" s="85"/>
      <c r="I1961" s="92"/>
      <c r="J1961" s="40"/>
      <c r="K1961" s="49" t="s">
        <v>86</v>
      </c>
      <c r="L1961" s="81"/>
      <c r="M1961" s="81"/>
      <c r="N1961" s="83"/>
      <c r="O1961" s="40"/>
      <c r="P1961" s="106" t="str">
        <f>IF(AND($R1961="x1",$K1961=Basisblatt!$A$85),IF(OR($L1961=Basisblatt!$A$38,AND('Modernisierung 3.2.4'!$M1961&lt;&gt;"",'Modernisierung 3.2.4'!$M1961&lt;='Modernisierung 3.2.4'!$U1961),'Modernisierung 3.2.4'!$N1961=Basisblatt!$A1989)=TRUE,"ja","nein"),"")</f>
        <v/>
      </c>
      <c r="Q1961" s="157"/>
      <c r="R1961" s="102" t="str">
        <f t="shared" si="30"/>
        <v>x2</v>
      </c>
      <c r="S1961" s="53"/>
      <c r="T1961" s="40"/>
      <c r="U1961" s="139" t="str">
        <f>IF(AND($R1961="x1",$K1961=Basisblatt!$A$85),VLOOKUP('EMob_Segmente 3.2.5_3.2.6'!$F1961,Basisblatt!$A$2:$B$5,2,FALSE),"")</f>
        <v/>
      </c>
    </row>
    <row r="1962" spans="1:21" ht="15.75" thickBot="1" x14ac:dyDescent="0.3">
      <c r="A1962" s="121" t="str">
        <f>IF($R1962="x2","",IF($R1962="x1",IF(OR($K1962=Basisblatt!$A$84,$P1962="ja"),"ja","nein"),"N/A"))</f>
        <v/>
      </c>
      <c r="B1962" s="40"/>
      <c r="C1962" s="84"/>
      <c r="D1962" s="85"/>
      <c r="E1962" s="85"/>
      <c r="F1962" s="85"/>
      <c r="G1962" s="85"/>
      <c r="H1962" s="85"/>
      <c r="I1962" s="92"/>
      <c r="J1962" s="40"/>
      <c r="K1962" s="49" t="s">
        <v>86</v>
      </c>
      <c r="L1962" s="81"/>
      <c r="M1962" s="81"/>
      <c r="N1962" s="83"/>
      <c r="O1962" s="40"/>
      <c r="P1962" s="106" t="str">
        <f>IF(AND($R1962="x1",$K1962=Basisblatt!$A$85),IF(OR($L1962=Basisblatt!$A$38,AND('Modernisierung 3.2.4'!$M1962&lt;&gt;"",'Modernisierung 3.2.4'!$M1962&lt;='Modernisierung 3.2.4'!$U1962),'Modernisierung 3.2.4'!$N1962=Basisblatt!$A1990)=TRUE,"ja","nein"),"")</f>
        <v/>
      </c>
      <c r="Q1962" s="157"/>
      <c r="R1962" s="102" t="str">
        <f t="shared" si="30"/>
        <v>x2</v>
      </c>
      <c r="S1962" s="53"/>
      <c r="T1962" s="40"/>
      <c r="U1962" s="139" t="str">
        <f>IF(AND($R1962="x1",$K1962=Basisblatt!$A$85),VLOOKUP('EMob_Segmente 3.2.5_3.2.6'!$F1962,Basisblatt!$A$2:$B$5,2,FALSE),"")</f>
        <v/>
      </c>
    </row>
    <row r="1963" spans="1:21" ht="15.75" thickBot="1" x14ac:dyDescent="0.3">
      <c r="A1963" s="121" t="str">
        <f>IF($R1963="x2","",IF($R1963="x1",IF(OR($K1963=Basisblatt!$A$84,$P1963="ja"),"ja","nein"),"N/A"))</f>
        <v/>
      </c>
      <c r="B1963" s="40"/>
      <c r="C1963" s="84"/>
      <c r="D1963" s="85"/>
      <c r="E1963" s="85"/>
      <c r="F1963" s="85"/>
      <c r="G1963" s="85"/>
      <c r="H1963" s="85"/>
      <c r="I1963" s="92"/>
      <c r="J1963" s="40"/>
      <c r="K1963" s="49" t="s">
        <v>86</v>
      </c>
      <c r="L1963" s="81"/>
      <c r="M1963" s="81"/>
      <c r="N1963" s="83"/>
      <c r="O1963" s="40"/>
      <c r="P1963" s="106" t="str">
        <f>IF(AND($R1963="x1",$K1963=Basisblatt!$A$85),IF(OR($L1963=Basisblatt!$A$38,AND('Modernisierung 3.2.4'!$M1963&lt;&gt;"",'Modernisierung 3.2.4'!$M1963&lt;='Modernisierung 3.2.4'!$U1963),'Modernisierung 3.2.4'!$N1963=Basisblatt!$A1991)=TRUE,"ja","nein"),"")</f>
        <v/>
      </c>
      <c r="Q1963" s="157"/>
      <c r="R1963" s="102" t="str">
        <f t="shared" si="30"/>
        <v>x2</v>
      </c>
      <c r="S1963" s="53"/>
      <c r="T1963" s="40"/>
      <c r="U1963" s="139" t="str">
        <f>IF(AND($R1963="x1",$K1963=Basisblatt!$A$85),VLOOKUP('EMob_Segmente 3.2.5_3.2.6'!$F1963,Basisblatt!$A$2:$B$5,2,FALSE),"")</f>
        <v/>
      </c>
    </row>
    <row r="1964" spans="1:21" ht="15.75" thickBot="1" x14ac:dyDescent="0.3">
      <c r="A1964" s="121" t="str">
        <f>IF($R1964="x2","",IF($R1964="x1",IF(OR($K1964=Basisblatt!$A$84,$P1964="ja"),"ja","nein"),"N/A"))</f>
        <v/>
      </c>
      <c r="B1964" s="40"/>
      <c r="C1964" s="84"/>
      <c r="D1964" s="85"/>
      <c r="E1964" s="85"/>
      <c r="F1964" s="85"/>
      <c r="G1964" s="85"/>
      <c r="H1964" s="85"/>
      <c r="I1964" s="92"/>
      <c r="J1964" s="40"/>
      <c r="K1964" s="49" t="s">
        <v>86</v>
      </c>
      <c r="L1964" s="81"/>
      <c r="M1964" s="81"/>
      <c r="N1964" s="83"/>
      <c r="O1964" s="40"/>
      <c r="P1964" s="106" t="str">
        <f>IF(AND($R1964="x1",$K1964=Basisblatt!$A$85),IF(OR($L1964=Basisblatt!$A$38,AND('Modernisierung 3.2.4'!$M1964&lt;&gt;"",'Modernisierung 3.2.4'!$M1964&lt;='Modernisierung 3.2.4'!$U1964),'Modernisierung 3.2.4'!$N1964=Basisblatt!$A1992)=TRUE,"ja","nein"),"")</f>
        <v/>
      </c>
      <c r="Q1964" s="157"/>
      <c r="R1964" s="102" t="str">
        <f t="shared" si="30"/>
        <v>x2</v>
      </c>
      <c r="S1964" s="53"/>
      <c r="T1964" s="40"/>
      <c r="U1964" s="139" t="str">
        <f>IF(AND($R1964="x1",$K1964=Basisblatt!$A$85),VLOOKUP('EMob_Segmente 3.2.5_3.2.6'!$F1964,Basisblatt!$A$2:$B$5,2,FALSE),"")</f>
        <v/>
      </c>
    </row>
    <row r="1965" spans="1:21" ht="15.75" thickBot="1" x14ac:dyDescent="0.3">
      <c r="A1965" s="121" t="str">
        <f>IF($R1965="x2","",IF($R1965="x1",IF(OR($K1965=Basisblatt!$A$84,$P1965="ja"),"ja","nein"),"N/A"))</f>
        <v/>
      </c>
      <c r="B1965" s="40"/>
      <c r="C1965" s="84"/>
      <c r="D1965" s="85"/>
      <c r="E1965" s="85"/>
      <c r="F1965" s="85"/>
      <c r="G1965" s="85"/>
      <c r="H1965" s="85"/>
      <c r="I1965" s="92"/>
      <c r="J1965" s="40"/>
      <c r="K1965" s="49" t="s">
        <v>86</v>
      </c>
      <c r="L1965" s="81"/>
      <c r="M1965" s="81"/>
      <c r="N1965" s="83"/>
      <c r="O1965" s="40"/>
      <c r="P1965" s="106" t="str">
        <f>IF(AND($R1965="x1",$K1965=Basisblatt!$A$85),IF(OR($L1965=Basisblatt!$A$38,AND('Modernisierung 3.2.4'!$M1965&lt;&gt;"",'Modernisierung 3.2.4'!$M1965&lt;='Modernisierung 3.2.4'!$U1965),'Modernisierung 3.2.4'!$N1965=Basisblatt!$A1993)=TRUE,"ja","nein"),"")</f>
        <v/>
      </c>
      <c r="Q1965" s="157"/>
      <c r="R1965" s="102" t="str">
        <f t="shared" si="30"/>
        <v>x2</v>
      </c>
      <c r="S1965" s="53"/>
      <c r="T1965" s="40"/>
      <c r="U1965" s="139" t="str">
        <f>IF(AND($R1965="x1",$K1965=Basisblatt!$A$85),VLOOKUP('EMob_Segmente 3.2.5_3.2.6'!$F1965,Basisblatt!$A$2:$B$5,2,FALSE),"")</f>
        <v/>
      </c>
    </row>
    <row r="1966" spans="1:21" ht="15.75" thickBot="1" x14ac:dyDescent="0.3">
      <c r="A1966" s="121" t="str">
        <f>IF($R1966="x2","",IF($R1966="x1",IF(OR($K1966=Basisblatt!$A$84,$P1966="ja"),"ja","nein"),"N/A"))</f>
        <v/>
      </c>
      <c r="B1966" s="40"/>
      <c r="C1966" s="84"/>
      <c r="D1966" s="85"/>
      <c r="E1966" s="85"/>
      <c r="F1966" s="85"/>
      <c r="G1966" s="85"/>
      <c r="H1966" s="85"/>
      <c r="I1966" s="92"/>
      <c r="J1966" s="40"/>
      <c r="K1966" s="49" t="s">
        <v>86</v>
      </c>
      <c r="L1966" s="81"/>
      <c r="M1966" s="81"/>
      <c r="N1966" s="83"/>
      <c r="O1966" s="40"/>
      <c r="P1966" s="106" t="str">
        <f>IF(AND($R1966="x1",$K1966=Basisblatt!$A$85),IF(OR($L1966=Basisblatt!$A$38,AND('Modernisierung 3.2.4'!$M1966&lt;&gt;"",'Modernisierung 3.2.4'!$M1966&lt;='Modernisierung 3.2.4'!$U1966),'Modernisierung 3.2.4'!$N1966=Basisblatt!$A1994)=TRUE,"ja","nein"),"")</f>
        <v/>
      </c>
      <c r="Q1966" s="157"/>
      <c r="R1966" s="102" t="str">
        <f t="shared" si="30"/>
        <v>x2</v>
      </c>
      <c r="S1966" s="53"/>
      <c r="T1966" s="40"/>
      <c r="U1966" s="139" t="str">
        <f>IF(AND($R1966="x1",$K1966=Basisblatt!$A$85),VLOOKUP('EMob_Segmente 3.2.5_3.2.6'!$F1966,Basisblatt!$A$2:$B$5,2,FALSE),"")</f>
        <v/>
      </c>
    </row>
    <row r="1967" spans="1:21" ht="15.75" thickBot="1" x14ac:dyDescent="0.3">
      <c r="A1967" s="121" t="str">
        <f>IF($R1967="x2","",IF($R1967="x1",IF(OR($K1967=Basisblatt!$A$84,$P1967="ja"),"ja","nein"),"N/A"))</f>
        <v/>
      </c>
      <c r="B1967" s="40"/>
      <c r="C1967" s="84"/>
      <c r="D1967" s="85"/>
      <c r="E1967" s="85"/>
      <c r="F1967" s="85"/>
      <c r="G1967" s="85"/>
      <c r="H1967" s="85"/>
      <c r="I1967" s="92"/>
      <c r="J1967" s="40"/>
      <c r="K1967" s="49" t="s">
        <v>86</v>
      </c>
      <c r="L1967" s="81"/>
      <c r="M1967" s="81"/>
      <c r="N1967" s="83"/>
      <c r="O1967" s="40"/>
      <c r="P1967" s="106" t="str">
        <f>IF(AND($R1967="x1",$K1967=Basisblatt!$A$85),IF(OR($L1967=Basisblatt!$A$38,AND('Modernisierung 3.2.4'!$M1967&lt;&gt;"",'Modernisierung 3.2.4'!$M1967&lt;='Modernisierung 3.2.4'!$U1967),'Modernisierung 3.2.4'!$N1967=Basisblatt!$A1995)=TRUE,"ja","nein"),"")</f>
        <v/>
      </c>
      <c r="Q1967" s="157"/>
      <c r="R1967" s="102" t="str">
        <f t="shared" si="30"/>
        <v>x2</v>
      </c>
      <c r="S1967" s="53"/>
      <c r="T1967" s="40"/>
      <c r="U1967" s="139" t="str">
        <f>IF(AND($R1967="x1",$K1967=Basisblatt!$A$85),VLOOKUP('EMob_Segmente 3.2.5_3.2.6'!$F1967,Basisblatt!$A$2:$B$5,2,FALSE),"")</f>
        <v/>
      </c>
    </row>
    <row r="1968" spans="1:21" ht="15.75" thickBot="1" x14ac:dyDescent="0.3">
      <c r="A1968" s="121" t="str">
        <f>IF($R1968="x2","",IF($R1968="x1",IF(OR($K1968=Basisblatt!$A$84,$P1968="ja"),"ja","nein"),"N/A"))</f>
        <v/>
      </c>
      <c r="B1968" s="40"/>
      <c r="C1968" s="84"/>
      <c r="D1968" s="85"/>
      <c r="E1968" s="85"/>
      <c r="F1968" s="85"/>
      <c r="G1968" s="85"/>
      <c r="H1968" s="85"/>
      <c r="I1968" s="92"/>
      <c r="J1968" s="40"/>
      <c r="K1968" s="49" t="s">
        <v>86</v>
      </c>
      <c r="L1968" s="81"/>
      <c r="M1968" s="81"/>
      <c r="N1968" s="83"/>
      <c r="O1968" s="40"/>
      <c r="P1968" s="106" t="str">
        <f>IF(AND($R1968="x1",$K1968=Basisblatt!$A$85),IF(OR($L1968=Basisblatt!$A$38,AND('Modernisierung 3.2.4'!$M1968&lt;&gt;"",'Modernisierung 3.2.4'!$M1968&lt;='Modernisierung 3.2.4'!$U1968),'Modernisierung 3.2.4'!$N1968=Basisblatt!$A1996)=TRUE,"ja","nein"),"")</f>
        <v/>
      </c>
      <c r="Q1968" s="157"/>
      <c r="R1968" s="102" t="str">
        <f t="shared" si="30"/>
        <v>x2</v>
      </c>
      <c r="S1968" s="53"/>
      <c r="T1968" s="40"/>
      <c r="U1968" s="139" t="str">
        <f>IF(AND($R1968="x1",$K1968=Basisblatt!$A$85),VLOOKUP('EMob_Segmente 3.2.5_3.2.6'!$F1968,Basisblatt!$A$2:$B$5,2,FALSE),"")</f>
        <v/>
      </c>
    </row>
    <row r="1969" spans="1:21" ht="15.75" thickBot="1" x14ac:dyDescent="0.3">
      <c r="A1969" s="121" t="str">
        <f>IF($R1969="x2","",IF($R1969="x1",IF(OR($K1969=Basisblatt!$A$84,$P1969="ja"),"ja","nein"),"N/A"))</f>
        <v/>
      </c>
      <c r="B1969" s="40"/>
      <c r="C1969" s="84"/>
      <c r="D1969" s="85"/>
      <c r="E1969" s="85"/>
      <c r="F1969" s="85"/>
      <c r="G1969" s="85"/>
      <c r="H1969" s="85"/>
      <c r="I1969" s="92"/>
      <c r="J1969" s="40"/>
      <c r="K1969" s="49" t="s">
        <v>86</v>
      </c>
      <c r="L1969" s="81"/>
      <c r="M1969" s="81"/>
      <c r="N1969" s="83"/>
      <c r="O1969" s="40"/>
      <c r="P1969" s="106" t="str">
        <f>IF(AND($R1969="x1",$K1969=Basisblatt!$A$85),IF(OR($L1969=Basisblatt!$A$38,AND('Modernisierung 3.2.4'!$M1969&lt;&gt;"",'Modernisierung 3.2.4'!$M1969&lt;='Modernisierung 3.2.4'!$U1969),'Modernisierung 3.2.4'!$N1969=Basisblatt!$A1997)=TRUE,"ja","nein"),"")</f>
        <v/>
      </c>
      <c r="Q1969" s="157"/>
      <c r="R1969" s="102" t="str">
        <f t="shared" si="30"/>
        <v>x2</v>
      </c>
      <c r="S1969" s="53"/>
      <c r="T1969" s="40"/>
      <c r="U1969" s="139" t="str">
        <f>IF(AND($R1969="x1",$K1969=Basisblatt!$A$85),VLOOKUP('EMob_Segmente 3.2.5_3.2.6'!$F1969,Basisblatt!$A$2:$B$5,2,FALSE),"")</f>
        <v/>
      </c>
    </row>
    <row r="1970" spans="1:21" ht="15.75" thickBot="1" x14ac:dyDescent="0.3">
      <c r="A1970" s="121" t="str">
        <f>IF($R1970="x2","",IF($R1970="x1",IF(OR($K1970=Basisblatt!$A$84,$P1970="ja"),"ja","nein"),"N/A"))</f>
        <v/>
      </c>
      <c r="B1970" s="40"/>
      <c r="C1970" s="84"/>
      <c r="D1970" s="85"/>
      <c r="E1970" s="85"/>
      <c r="F1970" s="85"/>
      <c r="G1970" s="85"/>
      <c r="H1970" s="85"/>
      <c r="I1970" s="92"/>
      <c r="J1970" s="40"/>
      <c r="K1970" s="49" t="s">
        <v>86</v>
      </c>
      <c r="L1970" s="81"/>
      <c r="M1970" s="81"/>
      <c r="N1970" s="83"/>
      <c r="O1970" s="40"/>
      <c r="P1970" s="106" t="str">
        <f>IF(AND($R1970="x1",$K1970=Basisblatt!$A$85),IF(OR($L1970=Basisblatt!$A$38,AND('Modernisierung 3.2.4'!$M1970&lt;&gt;"",'Modernisierung 3.2.4'!$M1970&lt;='Modernisierung 3.2.4'!$U1970),'Modernisierung 3.2.4'!$N1970=Basisblatt!$A1998)=TRUE,"ja","nein"),"")</f>
        <v/>
      </c>
      <c r="Q1970" s="157"/>
      <c r="R1970" s="102" t="str">
        <f t="shared" si="30"/>
        <v>x2</v>
      </c>
      <c r="S1970" s="53"/>
      <c r="T1970" s="40"/>
      <c r="U1970" s="139" t="str">
        <f>IF(AND($R1970="x1",$K1970=Basisblatt!$A$85),VLOOKUP('EMob_Segmente 3.2.5_3.2.6'!$F1970,Basisblatt!$A$2:$B$5,2,FALSE),"")</f>
        <v/>
      </c>
    </row>
    <row r="1971" spans="1:21" ht="15.75" thickBot="1" x14ac:dyDescent="0.3">
      <c r="A1971" s="121" t="str">
        <f>IF($R1971="x2","",IF($R1971="x1",IF(OR($K1971=Basisblatt!$A$84,$P1971="ja"),"ja","nein"),"N/A"))</f>
        <v/>
      </c>
      <c r="B1971" s="40"/>
      <c r="C1971" s="84"/>
      <c r="D1971" s="85"/>
      <c r="E1971" s="85"/>
      <c r="F1971" s="85"/>
      <c r="G1971" s="85"/>
      <c r="H1971" s="85"/>
      <c r="I1971" s="92"/>
      <c r="J1971" s="40"/>
      <c r="K1971" s="49" t="s">
        <v>86</v>
      </c>
      <c r="L1971" s="81"/>
      <c r="M1971" s="81"/>
      <c r="N1971" s="83"/>
      <c r="O1971" s="40"/>
      <c r="P1971" s="106" t="str">
        <f>IF(AND($R1971="x1",$K1971=Basisblatt!$A$85),IF(OR($L1971=Basisblatt!$A$38,AND('Modernisierung 3.2.4'!$M1971&lt;&gt;"",'Modernisierung 3.2.4'!$M1971&lt;='Modernisierung 3.2.4'!$U1971),'Modernisierung 3.2.4'!$N1971=Basisblatt!$A1999)=TRUE,"ja","nein"),"")</f>
        <v/>
      </c>
      <c r="Q1971" s="157"/>
      <c r="R1971" s="102" t="str">
        <f t="shared" si="30"/>
        <v>x2</v>
      </c>
      <c r="S1971" s="53"/>
      <c r="T1971" s="40"/>
      <c r="U1971" s="139" t="str">
        <f>IF(AND($R1971="x1",$K1971=Basisblatt!$A$85),VLOOKUP('EMob_Segmente 3.2.5_3.2.6'!$F1971,Basisblatt!$A$2:$B$5,2,FALSE),"")</f>
        <v/>
      </c>
    </row>
    <row r="1972" spans="1:21" ht="15.75" thickBot="1" x14ac:dyDescent="0.3">
      <c r="A1972" s="121" t="str">
        <f>IF($R1972="x2","",IF($R1972="x1",IF(OR($K1972=Basisblatt!$A$84,$P1972="ja"),"ja","nein"),"N/A"))</f>
        <v/>
      </c>
      <c r="B1972" s="40"/>
      <c r="C1972" s="84"/>
      <c r="D1972" s="85"/>
      <c r="E1972" s="85"/>
      <c r="F1972" s="85"/>
      <c r="G1972" s="85"/>
      <c r="H1972" s="85"/>
      <c r="I1972" s="92"/>
      <c r="J1972" s="40"/>
      <c r="K1972" s="49" t="s">
        <v>86</v>
      </c>
      <c r="L1972" s="81"/>
      <c r="M1972" s="81"/>
      <c r="N1972" s="83"/>
      <c r="O1972" s="40"/>
      <c r="P1972" s="106" t="str">
        <f>IF(AND($R1972="x1",$K1972=Basisblatt!$A$85),IF(OR($L1972=Basisblatt!$A$38,AND('Modernisierung 3.2.4'!$M1972&lt;&gt;"",'Modernisierung 3.2.4'!$M1972&lt;='Modernisierung 3.2.4'!$U1972),'Modernisierung 3.2.4'!$N1972=Basisblatt!$A2000)=TRUE,"ja","nein"),"")</f>
        <v/>
      </c>
      <c r="Q1972" s="157"/>
      <c r="R1972" s="102" t="str">
        <f t="shared" si="30"/>
        <v>x2</v>
      </c>
      <c r="S1972" s="53"/>
      <c r="T1972" s="40"/>
      <c r="U1972" s="139" t="str">
        <f>IF(AND($R1972="x1",$K1972=Basisblatt!$A$85),VLOOKUP('EMob_Segmente 3.2.5_3.2.6'!$F1972,Basisblatt!$A$2:$B$5,2,FALSE),"")</f>
        <v/>
      </c>
    </row>
    <row r="1973" spans="1:21" ht="15.75" thickBot="1" x14ac:dyDescent="0.3">
      <c r="A1973" s="121" t="str">
        <f>IF($R1973="x2","",IF($R1973="x1",IF(OR($K1973=Basisblatt!$A$84,$P1973="ja"),"ja","nein"),"N/A"))</f>
        <v/>
      </c>
      <c r="B1973" s="40"/>
      <c r="C1973" s="84"/>
      <c r="D1973" s="85"/>
      <c r="E1973" s="85"/>
      <c r="F1973" s="85"/>
      <c r="G1973" s="85"/>
      <c r="H1973" s="85"/>
      <c r="I1973" s="92"/>
      <c r="J1973" s="40"/>
      <c r="K1973" s="49" t="s">
        <v>86</v>
      </c>
      <c r="L1973" s="81"/>
      <c r="M1973" s="81"/>
      <c r="N1973" s="83"/>
      <c r="O1973" s="40"/>
      <c r="P1973" s="106" t="str">
        <f>IF(AND($R1973="x1",$K1973=Basisblatt!$A$85),IF(OR($L1973=Basisblatt!$A$38,AND('Modernisierung 3.2.4'!$M1973&lt;&gt;"",'Modernisierung 3.2.4'!$M1973&lt;='Modernisierung 3.2.4'!$U1973),'Modernisierung 3.2.4'!$N1973=Basisblatt!$A2001)=TRUE,"ja","nein"),"")</f>
        <v/>
      </c>
      <c r="Q1973" s="157"/>
      <c r="R1973" s="102" t="str">
        <f t="shared" si="30"/>
        <v>x2</v>
      </c>
      <c r="S1973" s="53"/>
      <c r="T1973" s="40"/>
      <c r="U1973" s="139" t="str">
        <f>IF(AND($R1973="x1",$K1973=Basisblatt!$A$85),VLOOKUP('EMob_Segmente 3.2.5_3.2.6'!$F1973,Basisblatt!$A$2:$B$5,2,FALSE),"")</f>
        <v/>
      </c>
    </row>
    <row r="1974" spans="1:21" ht="15.75" thickBot="1" x14ac:dyDescent="0.3">
      <c r="A1974" s="121" t="str">
        <f>IF($R1974="x2","",IF($R1974="x1",IF(OR($K1974=Basisblatt!$A$84,$P1974="ja"),"ja","nein"),"N/A"))</f>
        <v/>
      </c>
      <c r="B1974" s="40"/>
      <c r="C1974" s="84"/>
      <c r="D1974" s="85"/>
      <c r="E1974" s="85"/>
      <c r="F1974" s="85"/>
      <c r="G1974" s="85"/>
      <c r="H1974" s="85"/>
      <c r="I1974" s="92"/>
      <c r="J1974" s="40"/>
      <c r="K1974" s="49" t="s">
        <v>86</v>
      </c>
      <c r="L1974" s="81"/>
      <c r="M1974" s="81"/>
      <c r="N1974" s="83"/>
      <c r="O1974" s="40"/>
      <c r="P1974" s="106" t="str">
        <f>IF(AND($R1974="x1",$K1974=Basisblatt!$A$85),IF(OR($L1974=Basisblatt!$A$38,AND('Modernisierung 3.2.4'!$M1974&lt;&gt;"",'Modernisierung 3.2.4'!$M1974&lt;='Modernisierung 3.2.4'!$U1974),'Modernisierung 3.2.4'!$N1974=Basisblatt!$A2002)=TRUE,"ja","nein"),"")</f>
        <v/>
      </c>
      <c r="Q1974" s="157"/>
      <c r="R1974" s="102" t="str">
        <f t="shared" si="30"/>
        <v>x2</v>
      </c>
      <c r="S1974" s="53"/>
      <c r="T1974" s="40"/>
      <c r="U1974" s="139" t="str">
        <f>IF(AND($R1974="x1",$K1974=Basisblatt!$A$85),VLOOKUP('EMob_Segmente 3.2.5_3.2.6'!$F1974,Basisblatt!$A$2:$B$5,2,FALSE),"")</f>
        <v/>
      </c>
    </row>
    <row r="1975" spans="1:21" ht="15.75" thickBot="1" x14ac:dyDescent="0.3">
      <c r="A1975" s="121" t="str">
        <f>IF($R1975="x2","",IF($R1975="x1",IF(OR($K1975=Basisblatt!$A$84,$P1975="ja"),"ja","nein"),"N/A"))</f>
        <v/>
      </c>
      <c r="B1975" s="40"/>
      <c r="C1975" s="84"/>
      <c r="D1975" s="85"/>
      <c r="E1975" s="85"/>
      <c r="F1975" s="85"/>
      <c r="G1975" s="85"/>
      <c r="H1975" s="85"/>
      <c r="I1975" s="92"/>
      <c r="J1975" s="40"/>
      <c r="K1975" s="49" t="s">
        <v>86</v>
      </c>
      <c r="L1975" s="81"/>
      <c r="M1975" s="81"/>
      <c r="N1975" s="83"/>
      <c r="O1975" s="40"/>
      <c r="P1975" s="106" t="str">
        <f>IF(AND($R1975="x1",$K1975=Basisblatt!$A$85),IF(OR($L1975=Basisblatt!$A$38,AND('Modernisierung 3.2.4'!$M1975&lt;&gt;"",'Modernisierung 3.2.4'!$M1975&lt;='Modernisierung 3.2.4'!$U1975),'Modernisierung 3.2.4'!$N1975=Basisblatt!$A2003)=TRUE,"ja","nein"),"")</f>
        <v/>
      </c>
      <c r="Q1975" s="157"/>
      <c r="R1975" s="102" t="str">
        <f t="shared" si="30"/>
        <v>x2</v>
      </c>
      <c r="S1975" s="53"/>
      <c r="T1975" s="40"/>
      <c r="U1975" s="139" t="str">
        <f>IF(AND($R1975="x1",$K1975=Basisblatt!$A$85),VLOOKUP('EMob_Segmente 3.2.5_3.2.6'!$F1975,Basisblatt!$A$2:$B$5,2,FALSE),"")</f>
        <v/>
      </c>
    </row>
    <row r="1976" spans="1:21" ht="15.75" thickBot="1" x14ac:dyDescent="0.3">
      <c r="A1976" s="121" t="str">
        <f>IF($R1976="x2","",IF($R1976="x1",IF(OR($K1976=Basisblatt!$A$84,$P1976="ja"),"ja","nein"),"N/A"))</f>
        <v/>
      </c>
      <c r="B1976" s="40"/>
      <c r="C1976" s="84"/>
      <c r="D1976" s="85"/>
      <c r="E1976" s="85"/>
      <c r="F1976" s="85"/>
      <c r="G1976" s="85"/>
      <c r="H1976" s="85"/>
      <c r="I1976" s="92"/>
      <c r="J1976" s="40"/>
      <c r="K1976" s="49" t="s">
        <v>86</v>
      </c>
      <c r="L1976" s="81"/>
      <c r="M1976" s="81"/>
      <c r="N1976" s="83"/>
      <c r="O1976" s="40"/>
      <c r="P1976" s="106" t="str">
        <f>IF(AND($R1976="x1",$K1976=Basisblatt!$A$85),IF(OR($L1976=Basisblatt!$A$38,AND('Modernisierung 3.2.4'!$M1976&lt;&gt;"",'Modernisierung 3.2.4'!$M1976&lt;='Modernisierung 3.2.4'!$U1976),'Modernisierung 3.2.4'!$N1976=Basisblatt!$A2004)=TRUE,"ja","nein"),"")</f>
        <v/>
      </c>
      <c r="Q1976" s="157"/>
      <c r="R1976" s="102" t="str">
        <f t="shared" si="30"/>
        <v>x2</v>
      </c>
      <c r="S1976" s="53"/>
      <c r="T1976" s="40"/>
      <c r="U1976" s="139" t="str">
        <f>IF(AND($R1976="x1",$K1976=Basisblatt!$A$85),VLOOKUP('EMob_Segmente 3.2.5_3.2.6'!$F1976,Basisblatt!$A$2:$B$5,2,FALSE),"")</f>
        <v/>
      </c>
    </row>
    <row r="1977" spans="1:21" ht="15.75" thickBot="1" x14ac:dyDescent="0.3">
      <c r="A1977" s="121" t="str">
        <f>IF($R1977="x2","",IF($R1977="x1",IF(OR($K1977=Basisblatt!$A$84,$P1977="ja"),"ja","nein"),"N/A"))</f>
        <v/>
      </c>
      <c r="B1977" s="40"/>
      <c r="C1977" s="84"/>
      <c r="D1977" s="85"/>
      <c r="E1977" s="85"/>
      <c r="F1977" s="85"/>
      <c r="G1977" s="85"/>
      <c r="H1977" s="85"/>
      <c r="I1977" s="92"/>
      <c r="J1977" s="40"/>
      <c r="K1977" s="49" t="s">
        <v>86</v>
      </c>
      <c r="L1977" s="81"/>
      <c r="M1977" s="81"/>
      <c r="N1977" s="83"/>
      <c r="O1977" s="40"/>
      <c r="P1977" s="106" t="str">
        <f>IF(AND($R1977="x1",$K1977=Basisblatt!$A$85),IF(OR($L1977=Basisblatt!$A$38,AND('Modernisierung 3.2.4'!$M1977&lt;&gt;"",'Modernisierung 3.2.4'!$M1977&lt;='Modernisierung 3.2.4'!$U1977),'Modernisierung 3.2.4'!$N1977=Basisblatt!$A2005)=TRUE,"ja","nein"),"")</f>
        <v/>
      </c>
      <c r="Q1977" s="157"/>
      <c r="R1977" s="102" t="str">
        <f t="shared" si="30"/>
        <v>x2</v>
      </c>
      <c r="S1977" s="53"/>
      <c r="T1977" s="40"/>
      <c r="U1977" s="139" t="str">
        <f>IF(AND($R1977="x1",$K1977=Basisblatt!$A$85),VLOOKUP('EMob_Segmente 3.2.5_3.2.6'!$F1977,Basisblatt!$A$2:$B$5,2,FALSE),"")</f>
        <v/>
      </c>
    </row>
    <row r="1978" spans="1:21" ht="15.75" thickBot="1" x14ac:dyDescent="0.3">
      <c r="A1978" s="121" t="str">
        <f>IF($R1978="x2","",IF($R1978="x1",IF(OR($K1978=Basisblatt!$A$84,$P1978="ja"),"ja","nein"),"N/A"))</f>
        <v/>
      </c>
      <c r="B1978" s="40"/>
      <c r="C1978" s="84"/>
      <c r="D1978" s="85"/>
      <c r="E1978" s="85"/>
      <c r="F1978" s="85"/>
      <c r="G1978" s="85"/>
      <c r="H1978" s="85"/>
      <c r="I1978" s="92"/>
      <c r="J1978" s="40"/>
      <c r="K1978" s="49" t="s">
        <v>86</v>
      </c>
      <c r="L1978" s="81"/>
      <c r="M1978" s="81"/>
      <c r="N1978" s="83"/>
      <c r="O1978" s="40"/>
      <c r="P1978" s="106" t="str">
        <f>IF(AND($R1978="x1",$K1978=Basisblatt!$A$85),IF(OR($L1978=Basisblatt!$A$38,AND('Modernisierung 3.2.4'!$M1978&lt;&gt;"",'Modernisierung 3.2.4'!$M1978&lt;='Modernisierung 3.2.4'!$U1978),'Modernisierung 3.2.4'!$N1978=Basisblatt!$A2006)=TRUE,"ja","nein"),"")</f>
        <v/>
      </c>
      <c r="Q1978" s="157"/>
      <c r="R1978" s="102" t="str">
        <f t="shared" si="30"/>
        <v>x2</v>
      </c>
      <c r="S1978" s="53"/>
      <c r="T1978" s="40"/>
      <c r="U1978" s="139" t="str">
        <f>IF(AND($R1978="x1",$K1978=Basisblatt!$A$85),VLOOKUP('EMob_Segmente 3.2.5_3.2.6'!$F1978,Basisblatt!$A$2:$B$5,2,FALSE),"")</f>
        <v/>
      </c>
    </row>
    <row r="1979" spans="1:21" ht="15.75" thickBot="1" x14ac:dyDescent="0.3">
      <c r="A1979" s="121" t="str">
        <f>IF($R1979="x2","",IF($R1979="x1",IF(OR($K1979=Basisblatt!$A$84,$P1979="ja"),"ja","nein"),"N/A"))</f>
        <v/>
      </c>
      <c r="B1979" s="40"/>
      <c r="C1979" s="84"/>
      <c r="D1979" s="85"/>
      <c r="E1979" s="85"/>
      <c r="F1979" s="85"/>
      <c r="G1979" s="85"/>
      <c r="H1979" s="85"/>
      <c r="I1979" s="92"/>
      <c r="J1979" s="40"/>
      <c r="K1979" s="49" t="s">
        <v>86</v>
      </c>
      <c r="L1979" s="81"/>
      <c r="M1979" s="81"/>
      <c r="N1979" s="83"/>
      <c r="O1979" s="40"/>
      <c r="P1979" s="106" t="str">
        <f>IF(AND($R1979="x1",$K1979=Basisblatt!$A$85),IF(OR($L1979=Basisblatt!$A$38,AND('Modernisierung 3.2.4'!$M1979&lt;&gt;"",'Modernisierung 3.2.4'!$M1979&lt;='Modernisierung 3.2.4'!$U1979),'Modernisierung 3.2.4'!$N1979=Basisblatt!$A2007)=TRUE,"ja","nein"),"")</f>
        <v/>
      </c>
      <c r="Q1979" s="157"/>
      <c r="R1979" s="102" t="str">
        <f t="shared" si="30"/>
        <v>x2</v>
      </c>
      <c r="S1979" s="53"/>
      <c r="T1979" s="40"/>
      <c r="U1979" s="139" t="str">
        <f>IF(AND($R1979="x1",$K1979=Basisblatt!$A$85),VLOOKUP('EMob_Segmente 3.2.5_3.2.6'!$F1979,Basisblatt!$A$2:$B$5,2,FALSE),"")</f>
        <v/>
      </c>
    </row>
    <row r="1980" spans="1:21" ht="15.75" thickBot="1" x14ac:dyDescent="0.3">
      <c r="A1980" s="121" t="str">
        <f>IF($R1980="x2","",IF($R1980="x1",IF(OR($K1980=Basisblatt!$A$84,$P1980="ja"),"ja","nein"),"N/A"))</f>
        <v/>
      </c>
      <c r="B1980" s="40"/>
      <c r="C1980" s="84"/>
      <c r="D1980" s="85"/>
      <c r="E1980" s="85"/>
      <c r="F1980" s="85"/>
      <c r="G1980" s="85"/>
      <c r="H1980" s="85"/>
      <c r="I1980" s="92"/>
      <c r="J1980" s="40"/>
      <c r="K1980" s="49" t="s">
        <v>86</v>
      </c>
      <c r="L1980" s="81"/>
      <c r="M1980" s="81"/>
      <c r="N1980" s="83"/>
      <c r="O1980" s="40"/>
      <c r="P1980" s="106" t="str">
        <f>IF(AND($R1980="x1",$K1980=Basisblatt!$A$85),IF(OR($L1980=Basisblatt!$A$38,AND('Modernisierung 3.2.4'!$M1980&lt;&gt;"",'Modernisierung 3.2.4'!$M1980&lt;='Modernisierung 3.2.4'!$U1980),'Modernisierung 3.2.4'!$N1980=Basisblatt!$A2008)=TRUE,"ja","nein"),"")</f>
        <v/>
      </c>
      <c r="Q1980" s="157"/>
      <c r="R1980" s="102" t="str">
        <f t="shared" si="30"/>
        <v>x2</v>
      </c>
      <c r="S1980" s="53"/>
      <c r="T1980" s="40"/>
      <c r="U1980" s="139" t="str">
        <f>IF(AND($R1980="x1",$K1980=Basisblatt!$A$85),VLOOKUP('EMob_Segmente 3.2.5_3.2.6'!$F1980,Basisblatt!$A$2:$B$5,2,FALSE),"")</f>
        <v/>
      </c>
    </row>
    <row r="1981" spans="1:21" ht="15.75" thickBot="1" x14ac:dyDescent="0.3">
      <c r="A1981" s="121" t="str">
        <f>IF($R1981="x2","",IF($R1981="x1",IF(OR($K1981=Basisblatt!$A$84,$P1981="ja"),"ja","nein"),"N/A"))</f>
        <v/>
      </c>
      <c r="B1981" s="40"/>
      <c r="C1981" s="84"/>
      <c r="D1981" s="85"/>
      <c r="E1981" s="85"/>
      <c r="F1981" s="85"/>
      <c r="G1981" s="85"/>
      <c r="H1981" s="85"/>
      <c r="I1981" s="92"/>
      <c r="J1981" s="40"/>
      <c r="K1981" s="49" t="s">
        <v>86</v>
      </c>
      <c r="L1981" s="81"/>
      <c r="M1981" s="81"/>
      <c r="N1981" s="83"/>
      <c r="O1981" s="40"/>
      <c r="P1981" s="106" t="str">
        <f>IF(AND($R1981="x1",$K1981=Basisblatt!$A$85),IF(OR($L1981=Basisblatt!$A$38,AND('Modernisierung 3.2.4'!$M1981&lt;&gt;"",'Modernisierung 3.2.4'!$M1981&lt;='Modernisierung 3.2.4'!$U1981),'Modernisierung 3.2.4'!$N1981=Basisblatt!$A2009)=TRUE,"ja","nein"),"")</f>
        <v/>
      </c>
      <c r="Q1981" s="157"/>
      <c r="R1981" s="102" t="str">
        <f t="shared" si="30"/>
        <v>x2</v>
      </c>
      <c r="S1981" s="53"/>
      <c r="T1981" s="40"/>
      <c r="U1981" s="139" t="str">
        <f>IF(AND($R1981="x1",$K1981=Basisblatt!$A$85),VLOOKUP('EMob_Segmente 3.2.5_3.2.6'!$F1981,Basisblatt!$A$2:$B$5,2,FALSE),"")</f>
        <v/>
      </c>
    </row>
    <row r="1982" spans="1:21" ht="15.75" thickBot="1" x14ac:dyDescent="0.3">
      <c r="A1982" s="121" t="str">
        <f>IF($R1982="x2","",IF($R1982="x1",IF(OR($K1982=Basisblatt!$A$84,$P1982="ja"),"ja","nein"),"N/A"))</f>
        <v/>
      </c>
      <c r="B1982" s="40"/>
      <c r="C1982" s="84"/>
      <c r="D1982" s="85"/>
      <c r="E1982" s="85"/>
      <c r="F1982" s="85"/>
      <c r="G1982" s="85"/>
      <c r="H1982" s="85"/>
      <c r="I1982" s="92"/>
      <c r="J1982" s="40"/>
      <c r="K1982" s="49" t="s">
        <v>86</v>
      </c>
      <c r="L1982" s="81"/>
      <c r="M1982" s="81"/>
      <c r="N1982" s="83"/>
      <c r="O1982" s="40"/>
      <c r="P1982" s="106" t="str">
        <f>IF(AND($R1982="x1",$K1982=Basisblatt!$A$85),IF(OR($L1982=Basisblatt!$A$38,AND('Modernisierung 3.2.4'!$M1982&lt;&gt;"",'Modernisierung 3.2.4'!$M1982&lt;='Modernisierung 3.2.4'!$U1982),'Modernisierung 3.2.4'!$N1982=Basisblatt!$A2010)=TRUE,"ja","nein"),"")</f>
        <v/>
      </c>
      <c r="Q1982" s="157"/>
      <c r="R1982" s="102" t="str">
        <f t="shared" si="30"/>
        <v>x2</v>
      </c>
      <c r="S1982" s="53"/>
      <c r="T1982" s="40"/>
      <c r="U1982" s="139" t="str">
        <f>IF(AND($R1982="x1",$K1982=Basisblatt!$A$85),VLOOKUP('EMob_Segmente 3.2.5_3.2.6'!$F1982,Basisblatt!$A$2:$B$5,2,FALSE),"")</f>
        <v/>
      </c>
    </row>
    <row r="1983" spans="1:21" ht="15.75" thickBot="1" x14ac:dyDescent="0.3">
      <c r="A1983" s="121" t="str">
        <f>IF($R1983="x2","",IF($R1983="x1",IF(OR($K1983=Basisblatt!$A$84,$P1983="ja"),"ja","nein"),"N/A"))</f>
        <v/>
      </c>
      <c r="B1983" s="40"/>
      <c r="C1983" s="84"/>
      <c r="D1983" s="85"/>
      <c r="E1983" s="85"/>
      <c r="F1983" s="85"/>
      <c r="G1983" s="85"/>
      <c r="H1983" s="85"/>
      <c r="I1983" s="92"/>
      <c r="J1983" s="40"/>
      <c r="K1983" s="49" t="s">
        <v>86</v>
      </c>
      <c r="L1983" s="81"/>
      <c r="M1983" s="81"/>
      <c r="N1983" s="83"/>
      <c r="O1983" s="40"/>
      <c r="P1983" s="106" t="str">
        <f>IF(AND($R1983="x1",$K1983=Basisblatt!$A$85),IF(OR($L1983=Basisblatt!$A$38,AND('Modernisierung 3.2.4'!$M1983&lt;&gt;"",'Modernisierung 3.2.4'!$M1983&lt;='Modernisierung 3.2.4'!$U1983),'Modernisierung 3.2.4'!$N1983=Basisblatt!$A2011)=TRUE,"ja","nein"),"")</f>
        <v/>
      </c>
      <c r="Q1983" s="157"/>
      <c r="R1983" s="102" t="str">
        <f t="shared" si="30"/>
        <v>x2</v>
      </c>
      <c r="S1983" s="53"/>
      <c r="T1983" s="40"/>
      <c r="U1983" s="139" t="str">
        <f>IF(AND($R1983="x1",$K1983=Basisblatt!$A$85),VLOOKUP('EMob_Segmente 3.2.5_3.2.6'!$F1983,Basisblatt!$A$2:$B$5,2,FALSE),"")</f>
        <v/>
      </c>
    </row>
    <row r="1984" spans="1:21" ht="15.75" thickBot="1" x14ac:dyDescent="0.3">
      <c r="A1984" s="121" t="str">
        <f>IF($R1984="x2","",IF($R1984="x1",IF(OR($K1984=Basisblatt!$A$84,$P1984="ja"),"ja","nein"),"N/A"))</f>
        <v/>
      </c>
      <c r="B1984" s="40"/>
      <c r="C1984" s="84"/>
      <c r="D1984" s="85"/>
      <c r="E1984" s="85"/>
      <c r="F1984" s="85"/>
      <c r="G1984" s="85"/>
      <c r="H1984" s="85"/>
      <c r="I1984" s="92"/>
      <c r="J1984" s="40"/>
      <c r="K1984" s="49" t="s">
        <v>86</v>
      </c>
      <c r="L1984" s="81"/>
      <c r="M1984" s="81"/>
      <c r="N1984" s="83"/>
      <c r="O1984" s="40"/>
      <c r="P1984" s="106" t="str">
        <f>IF(AND($R1984="x1",$K1984=Basisblatt!$A$85),IF(OR($L1984=Basisblatt!$A$38,AND('Modernisierung 3.2.4'!$M1984&lt;&gt;"",'Modernisierung 3.2.4'!$M1984&lt;='Modernisierung 3.2.4'!$U1984),'Modernisierung 3.2.4'!$N1984=Basisblatt!$A2012)=TRUE,"ja","nein"),"")</f>
        <v/>
      </c>
      <c r="Q1984" s="157"/>
      <c r="R1984" s="102" t="str">
        <f t="shared" si="30"/>
        <v>x2</v>
      </c>
      <c r="S1984" s="53"/>
      <c r="T1984" s="40"/>
      <c r="U1984" s="139" t="str">
        <f>IF(AND($R1984="x1",$K1984=Basisblatt!$A$85),VLOOKUP('EMob_Segmente 3.2.5_3.2.6'!$F1984,Basisblatt!$A$2:$B$5,2,FALSE),"")</f>
        <v/>
      </c>
    </row>
    <row r="1985" spans="1:21" ht="15.75" thickBot="1" x14ac:dyDescent="0.3">
      <c r="A1985" s="121" t="str">
        <f>IF($R1985="x2","",IF($R1985="x1",IF(OR($K1985=Basisblatt!$A$84,$P1985="ja"),"ja","nein"),"N/A"))</f>
        <v/>
      </c>
      <c r="B1985" s="40"/>
      <c r="C1985" s="84"/>
      <c r="D1985" s="85"/>
      <c r="E1985" s="85"/>
      <c r="F1985" s="85"/>
      <c r="G1985" s="85"/>
      <c r="H1985" s="85"/>
      <c r="I1985" s="92"/>
      <c r="J1985" s="40"/>
      <c r="K1985" s="49" t="s">
        <v>86</v>
      </c>
      <c r="L1985" s="81"/>
      <c r="M1985" s="81"/>
      <c r="N1985" s="83"/>
      <c r="O1985" s="40"/>
      <c r="P1985" s="106" t="str">
        <f>IF(AND($R1985="x1",$K1985=Basisblatt!$A$85),IF(OR($L1985=Basisblatt!$A$38,AND('Modernisierung 3.2.4'!$M1985&lt;&gt;"",'Modernisierung 3.2.4'!$M1985&lt;='Modernisierung 3.2.4'!$U1985),'Modernisierung 3.2.4'!$N1985=Basisblatt!$A2013)=TRUE,"ja","nein"),"")</f>
        <v/>
      </c>
      <c r="Q1985" s="157"/>
      <c r="R1985" s="102" t="str">
        <f t="shared" si="30"/>
        <v>x2</v>
      </c>
      <c r="S1985" s="53"/>
      <c r="T1985" s="40"/>
      <c r="U1985" s="139" t="str">
        <f>IF(AND($R1985="x1",$K1985=Basisblatt!$A$85),VLOOKUP('EMob_Segmente 3.2.5_3.2.6'!$F1985,Basisblatt!$A$2:$B$5,2,FALSE),"")</f>
        <v/>
      </c>
    </row>
    <row r="1986" spans="1:21" ht="15.75" thickBot="1" x14ac:dyDescent="0.3">
      <c r="A1986" s="121" t="str">
        <f>IF($R1986="x2","",IF($R1986="x1",IF(OR($K1986=Basisblatt!$A$84,$P1986="ja"),"ja","nein"),"N/A"))</f>
        <v/>
      </c>
      <c r="B1986" s="40"/>
      <c r="C1986" s="84"/>
      <c r="D1986" s="85"/>
      <c r="E1986" s="85"/>
      <c r="F1986" s="85"/>
      <c r="G1986" s="85"/>
      <c r="H1986" s="85"/>
      <c r="I1986" s="92"/>
      <c r="J1986" s="40"/>
      <c r="K1986" s="49" t="s">
        <v>86</v>
      </c>
      <c r="L1986" s="81"/>
      <c r="M1986" s="81"/>
      <c r="N1986" s="83"/>
      <c r="O1986" s="40"/>
      <c r="P1986" s="106" t="str">
        <f>IF(AND($R1986="x1",$K1986=Basisblatt!$A$85),IF(OR($L1986=Basisblatt!$A$38,AND('Modernisierung 3.2.4'!$M1986&lt;&gt;"",'Modernisierung 3.2.4'!$M1986&lt;='Modernisierung 3.2.4'!$U1986),'Modernisierung 3.2.4'!$N1986=Basisblatt!$A2014)=TRUE,"ja","nein"),"")</f>
        <v/>
      </c>
      <c r="Q1986" s="157"/>
      <c r="R1986" s="102" t="str">
        <f t="shared" si="30"/>
        <v>x2</v>
      </c>
      <c r="S1986" s="53"/>
      <c r="T1986" s="40"/>
      <c r="U1986" s="139" t="str">
        <f>IF(AND($R1986="x1",$K1986=Basisblatt!$A$85),VLOOKUP('EMob_Segmente 3.2.5_3.2.6'!$F1986,Basisblatt!$A$2:$B$5,2,FALSE),"")</f>
        <v/>
      </c>
    </row>
    <row r="1987" spans="1:21" ht="15.75" thickBot="1" x14ac:dyDescent="0.3">
      <c r="A1987" s="121" t="str">
        <f>IF($R1987="x2","",IF($R1987="x1",IF(OR($K1987=Basisblatt!$A$84,$P1987="ja"),"ja","nein"),"N/A"))</f>
        <v/>
      </c>
      <c r="B1987" s="40"/>
      <c r="C1987" s="84"/>
      <c r="D1987" s="85"/>
      <c r="E1987" s="85"/>
      <c r="F1987" s="85"/>
      <c r="G1987" s="85"/>
      <c r="H1987" s="85"/>
      <c r="I1987" s="92"/>
      <c r="J1987" s="40"/>
      <c r="K1987" s="49" t="s">
        <v>86</v>
      </c>
      <c r="L1987" s="81"/>
      <c r="M1987" s="81"/>
      <c r="N1987" s="83"/>
      <c r="O1987" s="40"/>
      <c r="P1987" s="106" t="str">
        <f>IF(AND($R1987="x1",$K1987=Basisblatt!$A$85),IF(OR($L1987=Basisblatt!$A$38,AND('Modernisierung 3.2.4'!$M1987&lt;&gt;"",'Modernisierung 3.2.4'!$M1987&lt;='Modernisierung 3.2.4'!$U1987),'Modernisierung 3.2.4'!$N1987=Basisblatt!$A2015)=TRUE,"ja","nein"),"")</f>
        <v/>
      </c>
      <c r="Q1987" s="157"/>
      <c r="R1987" s="102" t="str">
        <f t="shared" si="30"/>
        <v>x2</v>
      </c>
      <c r="S1987" s="53"/>
      <c r="T1987" s="40"/>
      <c r="U1987" s="139" t="str">
        <f>IF(AND($R1987="x1",$K1987=Basisblatt!$A$85),VLOOKUP('EMob_Segmente 3.2.5_3.2.6'!$F1987,Basisblatt!$A$2:$B$5,2,FALSE),"")</f>
        <v/>
      </c>
    </row>
    <row r="1988" spans="1:21" ht="15.75" thickBot="1" x14ac:dyDescent="0.3">
      <c r="A1988" s="121" t="str">
        <f>IF($R1988="x2","",IF($R1988="x1",IF(OR($K1988=Basisblatt!$A$84,$P1988="ja"),"ja","nein"),"N/A"))</f>
        <v/>
      </c>
      <c r="B1988" s="40"/>
      <c r="C1988" s="84"/>
      <c r="D1988" s="85"/>
      <c r="E1988" s="85"/>
      <c r="F1988" s="85"/>
      <c r="G1988" s="85"/>
      <c r="H1988" s="85"/>
      <c r="I1988" s="92"/>
      <c r="J1988" s="40"/>
      <c r="K1988" s="49" t="s">
        <v>86</v>
      </c>
      <c r="L1988" s="81"/>
      <c r="M1988" s="81"/>
      <c r="N1988" s="83"/>
      <c r="O1988" s="40"/>
      <c r="P1988" s="106" t="str">
        <f>IF(AND($R1988="x1",$K1988=Basisblatt!$A$85),IF(OR($L1988=Basisblatt!$A$38,AND('Modernisierung 3.2.4'!$M1988&lt;&gt;"",'Modernisierung 3.2.4'!$M1988&lt;='Modernisierung 3.2.4'!$U1988),'Modernisierung 3.2.4'!$N1988=Basisblatt!$A2016)=TRUE,"ja","nein"),"")</f>
        <v/>
      </c>
      <c r="Q1988" s="157"/>
      <c r="R1988" s="102" t="str">
        <f t="shared" si="30"/>
        <v>x2</v>
      </c>
      <c r="S1988" s="53"/>
      <c r="T1988" s="40"/>
      <c r="U1988" s="139" t="str">
        <f>IF(AND($R1988="x1",$K1988=Basisblatt!$A$85),VLOOKUP('EMob_Segmente 3.2.5_3.2.6'!$F1988,Basisblatt!$A$2:$B$5,2,FALSE),"")</f>
        <v/>
      </c>
    </row>
    <row r="1989" spans="1:21" ht="15.75" thickBot="1" x14ac:dyDescent="0.3">
      <c r="A1989" s="121" t="str">
        <f>IF($R1989="x2","",IF($R1989="x1",IF(OR($K1989=Basisblatt!$A$84,$P1989="ja"),"ja","nein"),"N/A"))</f>
        <v/>
      </c>
      <c r="B1989" s="40"/>
      <c r="C1989" s="84"/>
      <c r="D1989" s="85"/>
      <c r="E1989" s="85"/>
      <c r="F1989" s="85"/>
      <c r="G1989" s="85"/>
      <c r="H1989" s="85"/>
      <c r="I1989" s="92"/>
      <c r="J1989" s="40"/>
      <c r="K1989" s="49" t="s">
        <v>86</v>
      </c>
      <c r="L1989" s="81"/>
      <c r="M1989" s="81"/>
      <c r="N1989" s="83"/>
      <c r="O1989" s="40"/>
      <c r="P1989" s="106" t="str">
        <f>IF(AND($R1989="x1",$K1989=Basisblatt!$A$85),IF(OR($L1989=Basisblatt!$A$38,AND('Modernisierung 3.2.4'!$M1989&lt;&gt;"",'Modernisierung 3.2.4'!$M1989&lt;='Modernisierung 3.2.4'!$U1989),'Modernisierung 3.2.4'!$N1989=Basisblatt!$A2017)=TRUE,"ja","nein"),"")</f>
        <v/>
      </c>
      <c r="Q1989" s="157"/>
      <c r="R1989" s="102" t="str">
        <f t="shared" si="30"/>
        <v>x2</v>
      </c>
      <c r="S1989" s="53"/>
      <c r="T1989" s="40"/>
      <c r="U1989" s="139" t="str">
        <f>IF(AND($R1989="x1",$K1989=Basisblatt!$A$85),VLOOKUP('EMob_Segmente 3.2.5_3.2.6'!$F1989,Basisblatt!$A$2:$B$5,2,FALSE),"")</f>
        <v/>
      </c>
    </row>
    <row r="1990" spans="1:21" ht="15.75" thickBot="1" x14ac:dyDescent="0.3">
      <c r="A1990" s="121" t="str">
        <f>IF($R1990="x2","",IF($R1990="x1",IF(OR($K1990=Basisblatt!$A$84,$P1990="ja"),"ja","nein"),"N/A"))</f>
        <v/>
      </c>
      <c r="B1990" s="40"/>
      <c r="C1990" s="84"/>
      <c r="D1990" s="85"/>
      <c r="E1990" s="85"/>
      <c r="F1990" s="85"/>
      <c r="G1990" s="85"/>
      <c r="H1990" s="85"/>
      <c r="I1990" s="92"/>
      <c r="J1990" s="40"/>
      <c r="K1990" s="49" t="s">
        <v>86</v>
      </c>
      <c r="L1990" s="81"/>
      <c r="M1990" s="81"/>
      <c r="N1990" s="83"/>
      <c r="O1990" s="40"/>
      <c r="P1990" s="106" t="str">
        <f>IF(AND($R1990="x1",$K1990=Basisblatt!$A$85),IF(OR($L1990=Basisblatt!$A$38,AND('Modernisierung 3.2.4'!$M1990&lt;&gt;"",'Modernisierung 3.2.4'!$M1990&lt;='Modernisierung 3.2.4'!$U1990),'Modernisierung 3.2.4'!$N1990=Basisblatt!$A2018)=TRUE,"ja","nein"),"")</f>
        <v/>
      </c>
      <c r="Q1990" s="157"/>
      <c r="R1990" s="102" t="str">
        <f t="shared" si="30"/>
        <v>x2</v>
      </c>
      <c r="S1990" s="53"/>
      <c r="T1990" s="40"/>
      <c r="U1990" s="139" t="str">
        <f>IF(AND($R1990="x1",$K1990=Basisblatt!$A$85),VLOOKUP('EMob_Segmente 3.2.5_3.2.6'!$F1990,Basisblatt!$A$2:$B$5,2,FALSE),"")</f>
        <v/>
      </c>
    </row>
    <row r="1991" spans="1:21" ht="15.75" thickBot="1" x14ac:dyDescent="0.3">
      <c r="A1991" s="121" t="str">
        <f>IF($R1991="x2","",IF($R1991="x1",IF(OR($K1991=Basisblatt!$A$84,$P1991="ja"),"ja","nein"),"N/A"))</f>
        <v/>
      </c>
      <c r="B1991" s="40"/>
      <c r="C1991" s="84"/>
      <c r="D1991" s="85"/>
      <c r="E1991" s="85"/>
      <c r="F1991" s="85"/>
      <c r="G1991" s="85"/>
      <c r="H1991" s="85"/>
      <c r="I1991" s="92"/>
      <c r="J1991" s="40"/>
      <c r="K1991" s="49" t="s">
        <v>86</v>
      </c>
      <c r="L1991" s="81"/>
      <c r="M1991" s="81"/>
      <c r="N1991" s="83"/>
      <c r="O1991" s="40"/>
      <c r="P1991" s="106" t="str">
        <f>IF(AND($R1991="x1",$K1991=Basisblatt!$A$85),IF(OR($L1991=Basisblatt!$A$38,AND('Modernisierung 3.2.4'!$M1991&lt;&gt;"",'Modernisierung 3.2.4'!$M1991&lt;='Modernisierung 3.2.4'!$U1991),'Modernisierung 3.2.4'!$N1991=Basisblatt!$A2019)=TRUE,"ja","nein"),"")</f>
        <v/>
      </c>
      <c r="Q1991" s="157"/>
      <c r="R1991" s="102" t="str">
        <f t="shared" si="30"/>
        <v>x2</v>
      </c>
      <c r="S1991" s="53"/>
      <c r="T1991" s="40"/>
      <c r="U1991" s="139" t="str">
        <f>IF(AND($R1991="x1",$K1991=Basisblatt!$A$85),VLOOKUP('EMob_Segmente 3.2.5_3.2.6'!$F1991,Basisblatt!$A$2:$B$5,2,FALSE),"")</f>
        <v/>
      </c>
    </row>
    <row r="1992" spans="1:21" ht="15.75" thickBot="1" x14ac:dyDescent="0.3">
      <c r="A1992" s="121" t="str">
        <f>IF($R1992="x2","",IF($R1992="x1",IF(OR($K1992=Basisblatt!$A$84,$P1992="ja"),"ja","nein"),"N/A"))</f>
        <v/>
      </c>
      <c r="B1992" s="40"/>
      <c r="C1992" s="84"/>
      <c r="D1992" s="85"/>
      <c r="E1992" s="85"/>
      <c r="F1992" s="85"/>
      <c r="G1992" s="85"/>
      <c r="H1992" s="85"/>
      <c r="I1992" s="92"/>
      <c r="J1992" s="40"/>
      <c r="K1992" s="49" t="s">
        <v>86</v>
      </c>
      <c r="L1992" s="81"/>
      <c r="M1992" s="81"/>
      <c r="N1992" s="83"/>
      <c r="O1992" s="40"/>
      <c r="P1992" s="106" t="str">
        <f>IF(AND($R1992="x1",$K1992=Basisblatt!$A$85),IF(OR($L1992=Basisblatt!$A$38,AND('Modernisierung 3.2.4'!$M1992&lt;&gt;"",'Modernisierung 3.2.4'!$M1992&lt;='Modernisierung 3.2.4'!$U1992),'Modernisierung 3.2.4'!$N1992=Basisblatt!$A2020)=TRUE,"ja","nein"),"")</f>
        <v/>
      </c>
      <c r="Q1992" s="157"/>
      <c r="R1992" s="102" t="str">
        <f t="shared" si="30"/>
        <v>x2</v>
      </c>
      <c r="S1992" s="53"/>
      <c r="T1992" s="40"/>
      <c r="U1992" s="139" t="str">
        <f>IF(AND($R1992="x1",$K1992=Basisblatt!$A$85),VLOOKUP('EMob_Segmente 3.2.5_3.2.6'!$F1992,Basisblatt!$A$2:$B$5,2,FALSE),"")</f>
        <v/>
      </c>
    </row>
    <row r="1993" spans="1:21" ht="15.75" thickBot="1" x14ac:dyDescent="0.3">
      <c r="A1993" s="121" t="str">
        <f>IF($R1993="x2","",IF($R1993="x1",IF(OR($K1993=Basisblatt!$A$84,$P1993="ja"),"ja","nein"),"N/A"))</f>
        <v/>
      </c>
      <c r="B1993" s="40"/>
      <c r="C1993" s="84"/>
      <c r="D1993" s="85"/>
      <c r="E1993" s="85"/>
      <c r="F1993" s="85"/>
      <c r="G1993" s="85"/>
      <c r="H1993" s="85"/>
      <c r="I1993" s="92"/>
      <c r="J1993" s="40"/>
      <c r="K1993" s="49" t="s">
        <v>86</v>
      </c>
      <c r="L1993" s="81"/>
      <c r="M1993" s="81"/>
      <c r="N1993" s="83"/>
      <c r="O1993" s="40"/>
      <c r="P1993" s="106" t="str">
        <f>IF(AND($R1993="x1",$K1993=Basisblatt!$A$85),IF(OR($L1993=Basisblatt!$A$38,AND('Modernisierung 3.2.4'!$M1993&lt;&gt;"",'Modernisierung 3.2.4'!$M1993&lt;='Modernisierung 3.2.4'!$U1993),'Modernisierung 3.2.4'!$N1993=Basisblatt!$A2021)=TRUE,"ja","nein"),"")</f>
        <v/>
      </c>
      <c r="Q1993" s="157"/>
      <c r="R1993" s="102" t="str">
        <f t="shared" si="30"/>
        <v>x2</v>
      </c>
      <c r="S1993" s="53"/>
      <c r="T1993" s="40"/>
      <c r="U1993" s="139" t="str">
        <f>IF(AND($R1993="x1",$K1993=Basisblatt!$A$85),VLOOKUP('EMob_Segmente 3.2.5_3.2.6'!$F1993,Basisblatt!$A$2:$B$5,2,FALSE),"")</f>
        <v/>
      </c>
    </row>
    <row r="1994" spans="1:21" ht="15.75" thickBot="1" x14ac:dyDescent="0.3">
      <c r="A1994" s="121" t="str">
        <f>IF($R1994="x2","",IF($R1994="x1",IF(OR($K1994=Basisblatt!$A$84,$P1994="ja"),"ja","nein"),"N/A"))</f>
        <v/>
      </c>
      <c r="B1994" s="40"/>
      <c r="C1994" s="84"/>
      <c r="D1994" s="85"/>
      <c r="E1994" s="85"/>
      <c r="F1994" s="85"/>
      <c r="G1994" s="85"/>
      <c r="H1994" s="85"/>
      <c r="I1994" s="92"/>
      <c r="J1994" s="40"/>
      <c r="K1994" s="49" t="s">
        <v>86</v>
      </c>
      <c r="L1994" s="81"/>
      <c r="M1994" s="81"/>
      <c r="N1994" s="83"/>
      <c r="O1994" s="40"/>
      <c r="P1994" s="106" t="str">
        <f>IF(AND($R1994="x1",$K1994=Basisblatt!$A$85),IF(OR($L1994=Basisblatt!$A$38,AND('Modernisierung 3.2.4'!$M1994&lt;&gt;"",'Modernisierung 3.2.4'!$M1994&lt;='Modernisierung 3.2.4'!$U1994),'Modernisierung 3.2.4'!$N1994=Basisblatt!$A2022)=TRUE,"ja","nein"),"")</f>
        <v/>
      </c>
      <c r="Q1994" s="157"/>
      <c r="R1994" s="102" t="str">
        <f t="shared" si="30"/>
        <v>x2</v>
      </c>
      <c r="S1994" s="53"/>
      <c r="T1994" s="40"/>
      <c r="U1994" s="139" t="str">
        <f>IF(AND($R1994="x1",$K1994=Basisblatt!$A$85),VLOOKUP('EMob_Segmente 3.2.5_3.2.6'!$F1994,Basisblatt!$A$2:$B$5,2,FALSE),"")</f>
        <v/>
      </c>
    </row>
    <row r="1995" spans="1:21" ht="15.75" thickBot="1" x14ac:dyDescent="0.3">
      <c r="A1995" s="121" t="str">
        <f>IF($R1995="x2","",IF($R1995="x1",IF(OR($K1995=Basisblatt!$A$84,$P1995="ja"),"ja","nein"),"N/A"))</f>
        <v/>
      </c>
      <c r="B1995" s="40"/>
      <c r="C1995" s="84"/>
      <c r="D1995" s="85"/>
      <c r="E1995" s="85"/>
      <c r="F1995" s="85"/>
      <c r="G1995" s="85"/>
      <c r="H1995" s="85"/>
      <c r="I1995" s="92"/>
      <c r="J1995" s="40"/>
      <c r="K1995" s="49" t="s">
        <v>86</v>
      </c>
      <c r="L1995" s="81"/>
      <c r="M1995" s="81"/>
      <c r="N1995" s="83"/>
      <c r="O1995" s="40"/>
      <c r="P1995" s="106" t="str">
        <f>IF(AND($R1995="x1",$K1995=Basisblatt!$A$85),IF(OR($L1995=Basisblatt!$A$38,AND('Modernisierung 3.2.4'!$M1995&lt;&gt;"",'Modernisierung 3.2.4'!$M1995&lt;='Modernisierung 3.2.4'!$U1995),'Modernisierung 3.2.4'!$N1995=Basisblatt!$A2023)=TRUE,"ja","nein"),"")</f>
        <v/>
      </c>
      <c r="Q1995" s="157"/>
      <c r="R1995" s="102" t="str">
        <f t="shared" si="30"/>
        <v>x2</v>
      </c>
      <c r="S1995" s="53"/>
      <c r="T1995" s="40"/>
      <c r="U1995" s="139" t="str">
        <f>IF(AND($R1995="x1",$K1995=Basisblatt!$A$85),VLOOKUP('EMob_Segmente 3.2.5_3.2.6'!$F1995,Basisblatt!$A$2:$B$5,2,FALSE),"")</f>
        <v/>
      </c>
    </row>
    <row r="1996" spans="1:21" ht="15.75" thickBot="1" x14ac:dyDescent="0.3">
      <c r="A1996" s="121" t="str">
        <f>IF($R1996="x2","",IF($R1996="x1",IF(OR($K1996=Basisblatt!$A$84,$P1996="ja"),"ja","nein"),"N/A"))</f>
        <v/>
      </c>
      <c r="B1996" s="40"/>
      <c r="C1996" s="84"/>
      <c r="D1996" s="85"/>
      <c r="E1996" s="85"/>
      <c r="F1996" s="85"/>
      <c r="G1996" s="85"/>
      <c r="H1996" s="85"/>
      <c r="I1996" s="92"/>
      <c r="J1996" s="40"/>
      <c r="K1996" s="49" t="s">
        <v>86</v>
      </c>
      <c r="L1996" s="81"/>
      <c r="M1996" s="81"/>
      <c r="N1996" s="83"/>
      <c r="O1996" s="40"/>
      <c r="P1996" s="106" t="str">
        <f>IF(AND($R1996="x1",$K1996=Basisblatt!$A$85),IF(OR($L1996=Basisblatt!$A$38,AND('Modernisierung 3.2.4'!$M1996&lt;&gt;"",'Modernisierung 3.2.4'!$M1996&lt;='Modernisierung 3.2.4'!$U1996),'Modernisierung 3.2.4'!$N1996=Basisblatt!$A2024)=TRUE,"ja","nein"),"")</f>
        <v/>
      </c>
      <c r="Q1996" s="157"/>
      <c r="R1996" s="102" t="str">
        <f t="shared" si="30"/>
        <v>x2</v>
      </c>
      <c r="S1996" s="53"/>
      <c r="T1996" s="40"/>
      <c r="U1996" s="139" t="str">
        <f>IF(AND($R1996="x1",$K1996=Basisblatt!$A$85),VLOOKUP('EMob_Segmente 3.2.5_3.2.6'!$F1996,Basisblatt!$A$2:$B$5,2,FALSE),"")</f>
        <v/>
      </c>
    </row>
    <row r="1997" spans="1:21" ht="15.75" thickBot="1" x14ac:dyDescent="0.3">
      <c r="A1997" s="121" t="str">
        <f>IF($R1997="x2","",IF($R1997="x1",IF(OR($K1997=Basisblatt!$A$84,$P1997="ja"),"ja","nein"),"N/A"))</f>
        <v/>
      </c>
      <c r="B1997" s="40"/>
      <c r="C1997" s="84"/>
      <c r="D1997" s="85"/>
      <c r="E1997" s="85"/>
      <c r="F1997" s="85"/>
      <c r="G1997" s="85"/>
      <c r="H1997" s="85"/>
      <c r="I1997" s="92"/>
      <c r="J1997" s="40"/>
      <c r="K1997" s="49" t="s">
        <v>86</v>
      </c>
      <c r="L1997" s="81"/>
      <c r="M1997" s="81"/>
      <c r="N1997" s="83"/>
      <c r="O1997" s="40"/>
      <c r="P1997" s="106" t="str">
        <f>IF(AND($R1997="x1",$K1997=Basisblatt!$A$85),IF(OR($L1997=Basisblatt!$A$38,AND('Modernisierung 3.2.4'!$M1997&lt;&gt;"",'Modernisierung 3.2.4'!$M1997&lt;='Modernisierung 3.2.4'!$U1997),'Modernisierung 3.2.4'!$N1997=Basisblatt!$A2025)=TRUE,"ja","nein"),"")</f>
        <v/>
      </c>
      <c r="Q1997" s="157"/>
      <c r="R1997" s="102" t="str">
        <f t="shared" si="30"/>
        <v>x2</v>
      </c>
      <c r="S1997" s="53"/>
      <c r="T1997" s="40"/>
      <c r="U1997" s="139" t="str">
        <f>IF(AND($R1997="x1",$K1997=Basisblatt!$A$85),VLOOKUP('EMob_Segmente 3.2.5_3.2.6'!$F1997,Basisblatt!$A$2:$B$5,2,FALSE),"")</f>
        <v/>
      </c>
    </row>
    <row r="1998" spans="1:21" ht="15.75" thickBot="1" x14ac:dyDescent="0.3">
      <c r="A1998" s="121" t="str">
        <f>IF($R1998="x2","",IF($R1998="x1",IF(OR($K1998=Basisblatt!$A$84,$P1998="ja"),"ja","nein"),"N/A"))</f>
        <v/>
      </c>
      <c r="B1998" s="40"/>
      <c r="C1998" s="84"/>
      <c r="D1998" s="85"/>
      <c r="E1998" s="85"/>
      <c r="F1998" s="85"/>
      <c r="G1998" s="85"/>
      <c r="H1998" s="85"/>
      <c r="I1998" s="92"/>
      <c r="J1998" s="40"/>
      <c r="K1998" s="49" t="s">
        <v>86</v>
      </c>
      <c r="L1998" s="81"/>
      <c r="M1998" s="81"/>
      <c r="N1998" s="83"/>
      <c r="O1998" s="40"/>
      <c r="P1998" s="106" t="str">
        <f>IF(AND($R1998="x1",$K1998=Basisblatt!$A$85),IF(OR($L1998=Basisblatt!$A$38,AND('Modernisierung 3.2.4'!$M1998&lt;&gt;"",'Modernisierung 3.2.4'!$M1998&lt;='Modernisierung 3.2.4'!$U1998),'Modernisierung 3.2.4'!$N1998=Basisblatt!$A2026)=TRUE,"ja","nein"),"")</f>
        <v/>
      </c>
      <c r="Q1998" s="157"/>
      <c r="R1998" s="102" t="str">
        <f t="shared" si="30"/>
        <v>x2</v>
      </c>
      <c r="S1998" s="53"/>
      <c r="T1998" s="40"/>
      <c r="U1998" s="139" t="str">
        <f>IF(AND($R1998="x1",$K1998=Basisblatt!$A$85),VLOOKUP('EMob_Segmente 3.2.5_3.2.6'!$F1998,Basisblatt!$A$2:$B$5,2,FALSE),"")</f>
        <v/>
      </c>
    </row>
    <row r="1999" spans="1:21" ht="15.75" thickBot="1" x14ac:dyDescent="0.3">
      <c r="A1999" s="121" t="str">
        <f>IF($R1999="x2","",IF($R1999="x1",IF(OR($K1999=Basisblatt!$A$84,$P1999="ja"),"ja","nein"),"N/A"))</f>
        <v/>
      </c>
      <c r="B1999" s="40"/>
      <c r="C1999" s="84"/>
      <c r="D1999" s="85"/>
      <c r="E1999" s="85"/>
      <c r="F1999" s="85"/>
      <c r="G1999" s="85"/>
      <c r="H1999" s="85"/>
      <c r="I1999" s="92"/>
      <c r="J1999" s="40"/>
      <c r="K1999" s="49" t="s">
        <v>86</v>
      </c>
      <c r="L1999" s="81"/>
      <c r="M1999" s="81"/>
      <c r="N1999" s="83"/>
      <c r="O1999" s="40"/>
      <c r="P1999" s="106" t="str">
        <f>IF(AND($R1999="x1",$K1999=Basisblatt!$A$85),IF(OR($L1999=Basisblatt!$A$38,AND('Modernisierung 3.2.4'!$M1999&lt;&gt;"",'Modernisierung 3.2.4'!$M1999&lt;='Modernisierung 3.2.4'!$U1999),'Modernisierung 3.2.4'!$N1999=Basisblatt!$A2027)=TRUE,"ja","nein"),"")</f>
        <v/>
      </c>
      <c r="Q1999" s="157"/>
      <c r="R1999" s="102" t="str">
        <f t="shared" si="30"/>
        <v>x2</v>
      </c>
      <c r="S1999" s="53"/>
      <c r="T1999" s="40"/>
      <c r="U1999" s="139" t="str">
        <f>IF(AND($R1999="x1",$K1999=Basisblatt!$A$85),VLOOKUP('EMob_Segmente 3.2.5_3.2.6'!$F1999,Basisblatt!$A$2:$B$5,2,FALSE),"")</f>
        <v/>
      </c>
    </row>
    <row r="2000" spans="1:21" ht="15.75" thickBot="1" x14ac:dyDescent="0.3">
      <c r="A2000" s="121" t="str">
        <f>IF($R2000="x2","",IF($R2000="x1",IF(OR($K2000=Basisblatt!$A$84,$P2000="ja"),"ja","nein"),"N/A"))</f>
        <v/>
      </c>
      <c r="B2000" s="40"/>
      <c r="C2000" s="84"/>
      <c r="D2000" s="85"/>
      <c r="E2000" s="85"/>
      <c r="F2000" s="85"/>
      <c r="G2000" s="85"/>
      <c r="H2000" s="85"/>
      <c r="I2000" s="92"/>
      <c r="J2000" s="40"/>
      <c r="K2000" s="49" t="s">
        <v>86</v>
      </c>
      <c r="L2000" s="81"/>
      <c r="M2000" s="81"/>
      <c r="N2000" s="83"/>
      <c r="O2000" s="40"/>
      <c r="P2000" s="106" t="str">
        <f>IF(AND($R2000="x1",$K2000=Basisblatt!$A$85),IF(OR($L2000=Basisblatt!$A$38,AND('Modernisierung 3.2.4'!$M2000&lt;&gt;"",'Modernisierung 3.2.4'!$M2000&lt;='Modernisierung 3.2.4'!$U2000),'Modernisierung 3.2.4'!$N2000=Basisblatt!$A2028)=TRUE,"ja","nein"),"")</f>
        <v/>
      </c>
      <c r="Q2000" s="157"/>
      <c r="R2000" s="102" t="str">
        <f t="shared" si="30"/>
        <v>x2</v>
      </c>
      <c r="S2000" s="53"/>
      <c r="T2000" s="40"/>
      <c r="U2000" s="139" t="str">
        <f>IF(AND($R2000="x1",$K2000=Basisblatt!$A$85),VLOOKUP('EMob_Segmente 3.2.5_3.2.6'!$F2000,Basisblatt!$A$2:$B$5,2,FALSE),"")</f>
        <v/>
      </c>
    </row>
    <row r="2001" spans="1:21" ht="15.75" thickBot="1" x14ac:dyDescent="0.3">
      <c r="A2001" s="121" t="str">
        <f>IF($R2001="x2","",IF($R2001="x1",IF(OR($K2001=Basisblatt!$A$84,$P2001="ja"),"ja","nein"),"N/A"))</f>
        <v/>
      </c>
      <c r="B2001" s="40"/>
      <c r="C2001" s="84"/>
      <c r="D2001" s="85"/>
      <c r="E2001" s="85"/>
      <c r="F2001" s="85"/>
      <c r="G2001" s="85"/>
      <c r="H2001" s="85"/>
      <c r="I2001" s="92"/>
      <c r="J2001" s="40"/>
      <c r="K2001" s="49" t="s">
        <v>86</v>
      </c>
      <c r="L2001" s="81"/>
      <c r="M2001" s="81"/>
      <c r="N2001" s="83"/>
      <c r="O2001" s="40"/>
      <c r="P2001" s="106" t="str">
        <f>IF(AND($R2001="x1",$K2001=Basisblatt!$A$85),IF(OR($L2001=Basisblatt!$A$38,AND('Modernisierung 3.2.4'!$M2001&lt;&gt;"",'Modernisierung 3.2.4'!$M2001&lt;='Modernisierung 3.2.4'!$U2001),'Modernisierung 3.2.4'!$N2001=Basisblatt!$A2029)=TRUE,"ja","nein"),"")</f>
        <v/>
      </c>
      <c r="Q2001" s="157"/>
      <c r="R2001" s="102" t="str">
        <f t="shared" ref="R2001:R2002" si="31">IF(COUNTA($C2001:$I2001)=7,"x1",IF(COUNTA($C2001:$I2001)=0,"x2","o"))</f>
        <v>x2</v>
      </c>
      <c r="S2001" s="53"/>
      <c r="T2001" s="40"/>
      <c r="U2001" s="139" t="str">
        <f>IF(AND($R2001="x1",$K2001=Basisblatt!$A$85),VLOOKUP('EMob_Segmente 3.2.5_3.2.6'!$F2001,Basisblatt!$A$2:$B$5,2,FALSE),"")</f>
        <v/>
      </c>
    </row>
    <row r="2002" spans="1:21" ht="15.75" thickBot="1" x14ac:dyDescent="0.3">
      <c r="A2002" s="121" t="str">
        <f>IF($R2002="x2","",IF($R2002="x1",IF(OR($K2002=Basisblatt!$A$84,$P2002="ja"),"ja","nein"),"N/A"))</f>
        <v/>
      </c>
      <c r="B2002" s="40"/>
      <c r="C2002" s="86"/>
      <c r="D2002" s="87"/>
      <c r="E2002" s="87"/>
      <c r="F2002" s="87"/>
      <c r="G2002" s="87"/>
      <c r="H2002" s="87"/>
      <c r="I2002" s="94"/>
      <c r="J2002" s="40"/>
      <c r="K2002" s="50" t="s">
        <v>86</v>
      </c>
      <c r="L2002" s="90"/>
      <c r="M2002" s="90"/>
      <c r="N2002" s="88"/>
      <c r="O2002" s="40"/>
      <c r="P2002" s="106" t="str">
        <f>IF(AND($R2002="x1",$K2002=Basisblatt!$A$85),IF(OR($L2002=Basisblatt!$A$38,AND('Modernisierung 3.2.4'!$M2002&lt;&gt;"",'Modernisierung 3.2.4'!$M2002&lt;='Modernisierung 3.2.4'!$U2002),'Modernisierung 3.2.4'!$N2002=Basisblatt!$A2030)=TRUE,"ja","nein"),"")</f>
        <v/>
      </c>
      <c r="Q2002" s="158"/>
      <c r="R2002" s="102" t="str">
        <f t="shared" si="31"/>
        <v>x2</v>
      </c>
      <c r="S2002" s="52"/>
      <c r="T2002" s="40"/>
      <c r="U2002" s="139" t="str">
        <f>IF(AND($R2002="x1",$K2002=Basisblatt!$A$85),VLOOKUP('EMob_Segmente 3.2.5_3.2.6'!$F2002,Basisblatt!$A$2:$B$5,2,FALSE),"")</f>
        <v/>
      </c>
    </row>
  </sheetData>
  <sheetProtection password="F289" sheet="1" objects="1" scenarios="1"/>
  <mergeCells count="12">
    <mergeCell ref="A4:I4"/>
    <mergeCell ref="C12:I12"/>
    <mergeCell ref="C13:D13"/>
    <mergeCell ref="E13:G13"/>
    <mergeCell ref="H13:I13"/>
    <mergeCell ref="U12:U13"/>
    <mergeCell ref="E6:F6"/>
    <mergeCell ref="G6:H6"/>
    <mergeCell ref="P13:S13"/>
    <mergeCell ref="P14:Q14"/>
    <mergeCell ref="K12:N12"/>
    <mergeCell ref="K13:N1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030"/>
  <sheetViews>
    <sheetView topLeftCell="A13" workbookViewId="0">
      <selection activeCell="G31" sqref="G31"/>
    </sheetView>
  </sheetViews>
  <sheetFormatPr baseColWidth="10" defaultRowHeight="15" x14ac:dyDescent="0.25"/>
  <cols>
    <col min="1" max="1" width="13.7109375" customWidth="1"/>
    <col min="2" max="2" width="3.5703125" customWidth="1"/>
    <col min="3" max="3" width="22.140625" bestFit="1" customWidth="1"/>
    <col min="5" max="5" width="14.5703125" bestFit="1" customWidth="1"/>
    <col min="10" max="10" width="3" customWidth="1"/>
    <col min="13" max="13" width="2.42578125" customWidth="1"/>
    <col min="14" max="14" width="17.140625" customWidth="1"/>
    <col min="15" max="15" width="3.140625" customWidth="1"/>
  </cols>
  <sheetData>
    <row r="1" spans="1:9" x14ac:dyDescent="0.25">
      <c r="A1" s="100" t="s">
        <v>154</v>
      </c>
      <c r="B1" s="95"/>
      <c r="C1" s="95"/>
      <c r="D1" s="95"/>
      <c r="E1" s="95"/>
      <c r="F1" s="97"/>
      <c r="G1" s="95"/>
      <c r="H1" s="95"/>
      <c r="I1" s="95"/>
    </row>
    <row r="2" spans="1:9" x14ac:dyDescent="0.25">
      <c r="A2" s="95"/>
      <c r="B2" s="95"/>
      <c r="C2" s="95"/>
      <c r="D2" s="95"/>
      <c r="E2" s="95"/>
      <c r="F2" s="97"/>
      <c r="G2" s="95"/>
      <c r="H2" s="95"/>
      <c r="I2" s="95"/>
    </row>
    <row r="3" spans="1:9" x14ac:dyDescent="0.25">
      <c r="A3" s="99" t="s">
        <v>78</v>
      </c>
      <c r="B3" s="95"/>
      <c r="C3" s="95"/>
      <c r="D3" s="95"/>
      <c r="E3" s="95"/>
      <c r="F3" s="97"/>
      <c r="G3" s="95"/>
      <c r="H3" s="95"/>
      <c r="I3" s="95"/>
    </row>
    <row r="4" spans="1:9" ht="213.6" customHeight="1" x14ac:dyDescent="0.25">
      <c r="A4" s="225" t="s">
        <v>155</v>
      </c>
      <c r="B4" s="225"/>
      <c r="C4" s="225"/>
      <c r="D4" s="225"/>
      <c r="E4" s="225"/>
      <c r="F4" s="225"/>
      <c r="G4" s="225"/>
      <c r="H4" s="225"/>
      <c r="I4" s="225"/>
    </row>
    <row r="5" spans="1:9" ht="15.75" thickBot="1" x14ac:dyDescent="0.3">
      <c r="A5" s="95"/>
      <c r="B5" s="95"/>
      <c r="C5" s="95"/>
      <c r="D5" s="95"/>
      <c r="E5" s="95"/>
      <c r="F5" s="97"/>
      <c r="G5" s="95"/>
      <c r="H5" s="95"/>
      <c r="I5" s="95"/>
    </row>
    <row r="6" spans="1:9" ht="15.75" thickBot="1" x14ac:dyDescent="0.3">
      <c r="A6" s="95"/>
      <c r="B6" s="95"/>
      <c r="C6" s="95"/>
      <c r="D6" s="95"/>
      <c r="E6" s="129" t="s">
        <v>133</v>
      </c>
      <c r="F6" s="131" t="s">
        <v>134</v>
      </c>
      <c r="G6" s="132" t="s">
        <v>135</v>
      </c>
      <c r="H6" s="95"/>
      <c r="I6" s="95"/>
    </row>
    <row r="7" spans="1:9" x14ac:dyDescent="0.25">
      <c r="A7" s="95"/>
      <c r="B7" s="95"/>
      <c r="C7" s="103" t="s">
        <v>136</v>
      </c>
      <c r="D7" s="135">
        <v>0.45</v>
      </c>
      <c r="E7" s="133">
        <f>Basisblatt!B22</f>
        <v>1</v>
      </c>
      <c r="F7" s="134">
        <f>IF($L$25&gt;0,"N/A",SUMIF($P$25:$P$2012,$E7,$I$25:$I$2012))</f>
        <v>0</v>
      </c>
      <c r="G7" s="134" t="str">
        <f>IF($L$25&gt;0,"N/A",IFERROR($F7/$F$11,""))</f>
        <v/>
      </c>
      <c r="H7" s="95"/>
      <c r="I7" s="95"/>
    </row>
    <row r="8" spans="1:9" x14ac:dyDescent="0.25">
      <c r="A8" s="95"/>
      <c r="B8" s="95"/>
      <c r="C8" s="103" t="s">
        <v>137</v>
      </c>
      <c r="D8" s="135">
        <v>0.75</v>
      </c>
      <c r="E8" s="133">
        <f>Basisblatt!B24</f>
        <v>2</v>
      </c>
      <c r="F8" s="134">
        <f t="shared" ref="F8:F12" si="0">IF($L$25&gt;0,"N/A",SUMIF($P$25:$P$2012,$E8,$I$25:$I$2012))</f>
        <v>0</v>
      </c>
      <c r="G8" s="134" t="str">
        <f t="shared" ref="G8:G11" si="1">IF($L$25&gt;0,"N/A",IFERROR($F8/$F$11,""))</f>
        <v/>
      </c>
      <c r="H8" s="95"/>
      <c r="I8" s="95"/>
    </row>
    <row r="9" spans="1:9" x14ac:dyDescent="0.25">
      <c r="A9" s="95"/>
      <c r="B9" s="95"/>
      <c r="C9" s="103" t="s">
        <v>138</v>
      </c>
      <c r="D9" s="135">
        <v>0</v>
      </c>
      <c r="E9" s="133">
        <f>Basisblatt!B28</f>
        <v>3</v>
      </c>
      <c r="F9" s="134">
        <f t="shared" si="0"/>
        <v>0</v>
      </c>
      <c r="G9" s="134" t="str">
        <f t="shared" si="1"/>
        <v/>
      </c>
      <c r="H9" s="95"/>
      <c r="I9" s="95"/>
    </row>
    <row r="10" spans="1:9" x14ac:dyDescent="0.25">
      <c r="A10" s="95"/>
      <c r="B10" s="95"/>
      <c r="C10" s="103" t="s">
        <v>139</v>
      </c>
      <c r="D10" s="155" t="s">
        <v>38</v>
      </c>
      <c r="E10" s="133">
        <f>Basisblatt!B30</f>
        <v>4</v>
      </c>
      <c r="F10" s="134">
        <f t="shared" si="0"/>
        <v>0</v>
      </c>
      <c r="G10" s="134" t="str">
        <f t="shared" si="1"/>
        <v/>
      </c>
      <c r="H10" s="95"/>
      <c r="I10" s="95"/>
    </row>
    <row r="11" spans="1:9" x14ac:dyDescent="0.25">
      <c r="A11" s="95"/>
      <c r="B11" s="95"/>
      <c r="C11" s="103" t="s">
        <v>140</v>
      </c>
      <c r="D11" s="155" t="s">
        <v>38</v>
      </c>
      <c r="E11" s="130" t="s">
        <v>141</v>
      </c>
      <c r="F11" s="134">
        <f>IF($L$25&gt;0,"N/A",SUM(F7:F10))</f>
        <v>0</v>
      </c>
      <c r="G11" s="134" t="str">
        <f t="shared" si="1"/>
        <v/>
      </c>
      <c r="H11" s="95"/>
      <c r="I11" s="95"/>
    </row>
    <row r="12" spans="1:9" ht="15.75" thickBot="1" x14ac:dyDescent="0.3">
      <c r="A12" s="95"/>
      <c r="B12" s="95"/>
      <c r="C12" s="103" t="s">
        <v>142</v>
      </c>
      <c r="D12" s="155" t="s">
        <v>38</v>
      </c>
      <c r="E12" s="133">
        <v>5</v>
      </c>
      <c r="F12" s="134">
        <f t="shared" si="0"/>
        <v>0</v>
      </c>
      <c r="G12" s="111"/>
      <c r="H12" s="95"/>
      <c r="I12" s="95"/>
    </row>
    <row r="13" spans="1:9" ht="15.75" thickBot="1" x14ac:dyDescent="0.3">
      <c r="A13" s="95"/>
      <c r="B13" s="95"/>
      <c r="C13" s="95"/>
      <c r="D13" s="95"/>
      <c r="E13" s="95"/>
      <c r="F13" s="95"/>
      <c r="G13" s="95"/>
      <c r="H13" s="95"/>
      <c r="I13" s="95"/>
    </row>
    <row r="14" spans="1:9" ht="15.75" thickBot="1" x14ac:dyDescent="0.3">
      <c r="A14" s="95"/>
      <c r="B14" s="95"/>
      <c r="C14" s="103" t="s">
        <v>143</v>
      </c>
      <c r="D14" s="127">
        <v>0.02</v>
      </c>
      <c r="E14" s="129"/>
      <c r="F14" s="131" t="s">
        <v>134</v>
      </c>
      <c r="G14" s="132" t="s">
        <v>135</v>
      </c>
      <c r="H14" s="95"/>
      <c r="I14" s="95"/>
    </row>
    <row r="15" spans="1:9" x14ac:dyDescent="0.25">
      <c r="A15" s="95"/>
      <c r="B15" s="95"/>
      <c r="C15" s="103" t="s">
        <v>144</v>
      </c>
      <c r="D15" s="128">
        <v>50</v>
      </c>
      <c r="E15" s="130" t="s">
        <v>145</v>
      </c>
      <c r="F15" s="134">
        <f>IF($L$25&gt;0,"N/A",SUM($I$25:$I$2012))</f>
        <v>0</v>
      </c>
      <c r="G15" s="134" t="str">
        <f>IF($L$25&gt;0,"N/A",IF($F$15&gt;=$D$15,F15/$F$15,""))</f>
        <v/>
      </c>
      <c r="H15" s="101"/>
      <c r="I15" s="101"/>
    </row>
    <row r="16" spans="1:9" x14ac:dyDescent="0.25">
      <c r="A16" s="95"/>
      <c r="B16" s="95"/>
      <c r="C16" s="103" t="s">
        <v>146</v>
      </c>
      <c r="D16" s="155" t="s">
        <v>38</v>
      </c>
      <c r="E16" s="133" t="str">
        <f>Basisblatt!B16</f>
        <v>BEV / FCEV</v>
      </c>
      <c r="F16" s="134" t="str">
        <f>IF($L$25&gt;0,"N/A",IF($F$15&gt;=$D$15,SUMIF($N$25:$N$2012,$E16,$I$25:$I$2012),""))</f>
        <v/>
      </c>
      <c r="G16" s="134" t="str">
        <f>IF($L$25&gt;0,"N/A",IF($F$15&gt;=$D$15,F16/$F$15,""))</f>
        <v/>
      </c>
      <c r="H16" s="122"/>
      <c r="I16" s="122"/>
    </row>
    <row r="17" spans="1:16" x14ac:dyDescent="0.25">
      <c r="A17" s="95"/>
      <c r="B17" s="95"/>
      <c r="C17" s="103" t="s">
        <v>147</v>
      </c>
      <c r="D17" s="96">
        <v>0</v>
      </c>
      <c r="E17" s="133" t="str">
        <f>Basisblatt!B12</f>
        <v>nicht BEV / FCEV</v>
      </c>
      <c r="F17" s="134" t="str">
        <f>IF($L$25&gt;0,"N/A",IF($F$15&gt;=$D$15,SUMIF($N$25:$N$2012,$E17,$I$25:$I$2012),""))</f>
        <v/>
      </c>
      <c r="G17" s="134" t="str">
        <f>IF($L$25&gt;0,"N/A",IF($F$15&gt;=$D$15,F17/$F$15,""))</f>
        <v/>
      </c>
      <c r="H17" s="124"/>
      <c r="I17" s="124"/>
      <c r="J17" s="95"/>
      <c r="K17" s="95"/>
      <c r="L17" s="95"/>
      <c r="M17" s="95"/>
      <c r="N17" s="95"/>
      <c r="O17" s="95"/>
      <c r="P17" s="95"/>
    </row>
    <row r="18" spans="1:16" x14ac:dyDescent="0.25">
      <c r="A18" s="95"/>
      <c r="B18" s="95"/>
      <c r="C18" s="95"/>
      <c r="D18" s="95"/>
      <c r="E18" s="98"/>
      <c r="F18" s="117"/>
      <c r="G18" s="125"/>
      <c r="H18" s="124"/>
      <c r="I18" s="124"/>
      <c r="J18" s="95"/>
      <c r="K18" s="95"/>
      <c r="L18" s="95"/>
      <c r="M18" s="95"/>
      <c r="N18" s="95"/>
      <c r="O18" s="95"/>
      <c r="P18" s="95"/>
    </row>
    <row r="19" spans="1:16" x14ac:dyDescent="0.25">
      <c r="A19" s="95"/>
      <c r="B19" s="95"/>
      <c r="C19" s="103" t="s">
        <v>67</v>
      </c>
      <c r="D19" s="96">
        <v>2018</v>
      </c>
      <c r="E19" s="123"/>
      <c r="F19" s="123"/>
      <c r="G19" s="124"/>
      <c r="H19" s="124"/>
      <c r="I19" s="124"/>
      <c r="J19" s="95"/>
      <c r="K19" s="95"/>
      <c r="L19" s="95"/>
      <c r="M19" s="95"/>
      <c r="N19" s="95"/>
      <c r="O19" s="95"/>
      <c r="P19" s="95"/>
    </row>
    <row r="20" spans="1:16" x14ac:dyDescent="0.25">
      <c r="A20" s="95"/>
      <c r="B20" s="95"/>
      <c r="C20" s="103" t="s">
        <v>148</v>
      </c>
      <c r="D20" s="104">
        <v>43465</v>
      </c>
      <c r="E20" s="126" t="s">
        <v>86</v>
      </c>
      <c r="F20" s="95"/>
      <c r="G20" s="95"/>
      <c r="H20" s="95"/>
      <c r="I20" s="95"/>
      <c r="J20" s="95"/>
      <c r="K20" s="95"/>
      <c r="L20" s="95"/>
      <c r="M20" s="95"/>
      <c r="N20" s="95"/>
      <c r="O20" s="95"/>
      <c r="P20" s="95"/>
    </row>
    <row r="21" spans="1:16" ht="15.75" thickBot="1" x14ac:dyDescent="0.3">
      <c r="A21" s="95"/>
      <c r="B21" s="95"/>
      <c r="C21" s="99"/>
      <c r="D21" s="95"/>
      <c r="E21" s="95"/>
      <c r="F21" s="95"/>
      <c r="G21" s="95"/>
      <c r="H21" s="95"/>
      <c r="I21" s="95"/>
      <c r="J21" s="95"/>
      <c r="K21" s="95"/>
      <c r="L21" s="95"/>
      <c r="M21" s="95"/>
      <c r="N21" s="95"/>
      <c r="O21" s="95"/>
      <c r="P21" s="95"/>
    </row>
    <row r="22" spans="1:16" ht="15.75" thickBot="1" x14ac:dyDescent="0.3">
      <c r="A22" s="249" t="s">
        <v>149</v>
      </c>
      <c r="B22" s="95"/>
      <c r="C22" s="207" t="s">
        <v>150</v>
      </c>
      <c r="D22" s="208"/>
      <c r="E22" s="208"/>
      <c r="F22" s="208"/>
      <c r="G22" s="208"/>
      <c r="H22" s="208"/>
      <c r="I22" s="247"/>
      <c r="J22" s="95"/>
      <c r="K22" s="95"/>
      <c r="L22" s="95"/>
      <c r="M22" s="95"/>
      <c r="N22" s="95"/>
      <c r="O22" s="95"/>
      <c r="P22" s="95"/>
    </row>
    <row r="23" spans="1:16" x14ac:dyDescent="0.25">
      <c r="A23" s="250"/>
      <c r="B23" s="95"/>
      <c r="C23" s="228" t="s">
        <v>94</v>
      </c>
      <c r="D23" s="229"/>
      <c r="E23" s="230" t="s">
        <v>95</v>
      </c>
      <c r="F23" s="231"/>
      <c r="G23" s="231"/>
      <c r="H23" s="229"/>
      <c r="I23" s="118"/>
      <c r="J23" s="101"/>
      <c r="K23" s="215"/>
      <c r="L23" s="218"/>
      <c r="M23" s="95"/>
      <c r="N23" s="136" t="s">
        <v>151</v>
      </c>
      <c r="O23" s="95"/>
      <c r="P23" s="137" t="s">
        <v>151</v>
      </c>
    </row>
    <row r="24" spans="1:16" ht="15.75" thickBot="1" x14ac:dyDescent="0.3">
      <c r="A24" s="251"/>
      <c r="B24" s="95"/>
      <c r="C24" s="114" t="s">
        <v>102</v>
      </c>
      <c r="D24" s="115" t="s">
        <v>103</v>
      </c>
      <c r="E24" s="115" t="s">
        <v>104</v>
      </c>
      <c r="F24" s="115" t="s">
        <v>105</v>
      </c>
      <c r="G24" s="115" t="s">
        <v>106</v>
      </c>
      <c r="H24" s="115" t="s">
        <v>152</v>
      </c>
      <c r="I24" s="116" t="s">
        <v>107</v>
      </c>
      <c r="J24" s="117"/>
      <c r="K24" s="109" t="s">
        <v>117</v>
      </c>
      <c r="L24" s="110"/>
      <c r="M24" s="95"/>
      <c r="N24" s="120" t="s">
        <v>153</v>
      </c>
      <c r="O24" s="95"/>
      <c r="P24" s="120" t="s">
        <v>133</v>
      </c>
    </row>
    <row r="25" spans="1:16" ht="15.75" thickBot="1" x14ac:dyDescent="0.3">
      <c r="A25" s="121" t="str">
        <f>IF($K25="x2","",IF($K25="x1","ja","N/A"))</f>
        <v/>
      </c>
      <c r="B25" s="95"/>
      <c r="C25" s="140"/>
      <c r="D25" s="141"/>
      <c r="E25" s="141"/>
      <c r="F25" s="142"/>
      <c r="G25" s="142"/>
      <c r="H25" s="142"/>
      <c r="I25" s="152"/>
      <c r="J25" s="98"/>
      <c r="K25" s="108" t="str">
        <f>IF(COUNTA($C25:$I25)=7,"x1",IF(COUNTA($C25:$I25)=0,"x2","o"))</f>
        <v>x2</v>
      </c>
      <c r="L25" s="112">
        <f>COUNTIF($K$25:$K$2012,"o")</f>
        <v>0</v>
      </c>
      <c r="M25" s="95"/>
      <c r="N25" s="121" t="str">
        <f>IFERROR(VLOOKUP($G25,Basisblatt!$A$10:$B$17,2,FALSE),"")</f>
        <v/>
      </c>
      <c r="O25" s="95"/>
      <c r="P25" s="138" t="str">
        <f>IF($K25="x1",IF(OR($F25&lt;&gt;Basisblatt!$A$2,'EMob_Segmente 3.2.5_3.2.6'!H25=Basisblatt!$A$64)=TRUE,5,VLOOKUP('EMob_Segmente 3.2.5_3.2.6'!$E25,Basisblatt!$A$22:$B$35,2,FALSE)),"")</f>
        <v/>
      </c>
    </row>
    <row r="26" spans="1:16" ht="15.75" thickBot="1" x14ac:dyDescent="0.3">
      <c r="A26" s="121" t="str">
        <f t="shared" ref="A26:A89" si="2">IF($K26="x2","",IF($K26="x1","ja","N/A"))</f>
        <v/>
      </c>
      <c r="B26" s="95"/>
      <c r="C26" s="143"/>
      <c r="D26" s="144"/>
      <c r="E26" s="144"/>
      <c r="F26" s="145"/>
      <c r="G26" s="145"/>
      <c r="H26" s="145"/>
      <c r="I26" s="147"/>
      <c r="J26" s="98"/>
      <c r="K26" s="108" t="str">
        <f>IF(COUNTA($C26:$I26)=7,"x1",IF(COUNTA($C26:$I26)=0,"x2","o"))</f>
        <v>x2</v>
      </c>
      <c r="L26" s="113"/>
      <c r="M26" s="95"/>
      <c r="N26" s="121" t="str">
        <f>IFERROR(VLOOKUP($G26,Basisblatt!$A$10:$B$17,2,FALSE),"")</f>
        <v/>
      </c>
      <c r="O26" s="95"/>
      <c r="P26" s="138" t="str">
        <f>IF($K26="x1",IF(OR($F26&lt;&gt;Basisblatt!$A$2,'EMob_Segmente 3.2.5_3.2.6'!H26=Basisblatt!$A$64)=TRUE,5,VLOOKUP('EMob_Segmente 3.2.5_3.2.6'!$E26,Basisblatt!$A$22:$B$35,2,FALSE)),"")</f>
        <v/>
      </c>
    </row>
    <row r="27" spans="1:16" ht="15.75" thickBot="1" x14ac:dyDescent="0.3">
      <c r="A27" s="121" t="str">
        <f t="shared" si="2"/>
        <v/>
      </c>
      <c r="B27" s="95"/>
      <c r="C27" s="143"/>
      <c r="D27" s="144"/>
      <c r="E27" s="144"/>
      <c r="F27" s="145"/>
      <c r="G27" s="145"/>
      <c r="H27" s="145"/>
      <c r="I27" s="147"/>
      <c r="J27" s="98"/>
      <c r="K27" s="108" t="str">
        <f t="shared" ref="K27:K90" si="3">IF(COUNTA($C27:$I27)=7,"x1",IF(COUNTA($C27:$I27)=0,"x2","o"))</f>
        <v>x2</v>
      </c>
      <c r="L27" s="113"/>
      <c r="M27" s="95"/>
      <c r="N27" s="121" t="str">
        <f>IFERROR(VLOOKUP($G27,Basisblatt!$A$10:$B$17,2,FALSE),"")</f>
        <v/>
      </c>
      <c r="O27" s="95"/>
      <c r="P27" s="138" t="str">
        <f>IF($K27="x1",IF(OR($F27&lt;&gt;Basisblatt!$A$2,'EMob_Segmente 3.2.5_3.2.6'!H27=Basisblatt!$A$64)=TRUE,5,VLOOKUP('EMob_Segmente 3.2.5_3.2.6'!$E27,Basisblatt!$A$22:$B$35,2,FALSE)),"")</f>
        <v/>
      </c>
    </row>
    <row r="28" spans="1:16" ht="15.75" thickBot="1" x14ac:dyDescent="0.3">
      <c r="A28" s="121" t="str">
        <f t="shared" si="2"/>
        <v/>
      </c>
      <c r="B28" s="95"/>
      <c r="C28" s="143"/>
      <c r="D28" s="144"/>
      <c r="E28" s="144"/>
      <c r="F28" s="145"/>
      <c r="G28" s="145"/>
      <c r="H28" s="145"/>
      <c r="I28" s="147"/>
      <c r="J28" s="98"/>
      <c r="K28" s="108" t="str">
        <f t="shared" si="3"/>
        <v>x2</v>
      </c>
      <c r="L28" s="113"/>
      <c r="M28" s="95"/>
      <c r="N28" s="121" t="str">
        <f>IFERROR(VLOOKUP($G28,Basisblatt!$A$10:$B$17,2,FALSE),"")</f>
        <v/>
      </c>
      <c r="O28" s="95"/>
      <c r="P28" s="138" t="str">
        <f>IF($K28="x1",IF(OR($F28&lt;&gt;Basisblatt!$A$2,'EMob_Segmente 3.2.5_3.2.6'!H28=Basisblatt!$A$64)=TRUE,5,VLOOKUP('EMob_Segmente 3.2.5_3.2.6'!$E28,Basisblatt!$A$22:$B$35,2,FALSE)),"")</f>
        <v/>
      </c>
    </row>
    <row r="29" spans="1:16" ht="15.75" thickBot="1" x14ac:dyDescent="0.3">
      <c r="A29" s="121" t="str">
        <f t="shared" si="2"/>
        <v/>
      </c>
      <c r="B29" s="95"/>
      <c r="C29" s="143"/>
      <c r="D29" s="144"/>
      <c r="E29" s="144"/>
      <c r="F29" s="145"/>
      <c r="G29" s="145"/>
      <c r="H29" s="145"/>
      <c r="I29" s="147"/>
      <c r="J29" s="98"/>
      <c r="K29" s="108" t="str">
        <f t="shared" si="3"/>
        <v>x2</v>
      </c>
      <c r="L29" s="113"/>
      <c r="M29" s="95"/>
      <c r="N29" s="121" t="str">
        <f>IFERROR(VLOOKUP($G29,Basisblatt!$A$10:$B$17,2,FALSE),"")</f>
        <v/>
      </c>
      <c r="O29" s="95"/>
      <c r="P29" s="138" t="str">
        <f>IF($K29="x1",IF(OR($F29&lt;&gt;Basisblatt!$A$2,'EMob_Segmente 3.2.5_3.2.6'!H29=Basisblatt!$A$64)=TRUE,5,VLOOKUP('EMob_Segmente 3.2.5_3.2.6'!$E29,Basisblatt!$A$22:$B$35,2,FALSE)),"")</f>
        <v/>
      </c>
    </row>
    <row r="30" spans="1:16" ht="15.75" thickBot="1" x14ac:dyDescent="0.3">
      <c r="A30" s="121" t="str">
        <f t="shared" si="2"/>
        <v/>
      </c>
      <c r="B30" s="95"/>
      <c r="C30" s="143"/>
      <c r="D30" s="144"/>
      <c r="E30" s="144"/>
      <c r="F30" s="145"/>
      <c r="G30" s="145"/>
      <c r="H30" s="145"/>
      <c r="I30" s="147"/>
      <c r="J30" s="98"/>
      <c r="K30" s="108" t="str">
        <f t="shared" si="3"/>
        <v>x2</v>
      </c>
      <c r="L30" s="113"/>
      <c r="M30" s="95"/>
      <c r="N30" s="121" t="str">
        <f>IFERROR(VLOOKUP($G30,Basisblatt!$A$10:$B$17,2,FALSE),"")</f>
        <v/>
      </c>
      <c r="O30" s="95"/>
      <c r="P30" s="138" t="str">
        <f>IF($K30="x1",IF(OR($F30&lt;&gt;Basisblatt!$A$2,'EMob_Segmente 3.2.5_3.2.6'!H30=Basisblatt!$A$64)=TRUE,5,VLOOKUP('EMob_Segmente 3.2.5_3.2.6'!$E30,Basisblatt!$A$22:$B$35,2,FALSE)),"")</f>
        <v/>
      </c>
    </row>
    <row r="31" spans="1:16" ht="15.75" thickBot="1" x14ac:dyDescent="0.3">
      <c r="A31" s="121" t="str">
        <f t="shared" si="2"/>
        <v/>
      </c>
      <c r="B31" s="95"/>
      <c r="C31" s="143"/>
      <c r="D31" s="144"/>
      <c r="E31" s="144"/>
      <c r="F31" s="145"/>
      <c r="G31" s="145"/>
      <c r="H31" s="145"/>
      <c r="I31" s="147"/>
      <c r="J31" s="98"/>
      <c r="K31" s="108" t="str">
        <f t="shared" si="3"/>
        <v>x2</v>
      </c>
      <c r="L31" s="113"/>
      <c r="M31" s="95"/>
      <c r="N31" s="121" t="str">
        <f>IFERROR(VLOOKUP($G31,Basisblatt!$A$10:$B$17,2,FALSE),"")</f>
        <v/>
      </c>
      <c r="O31" s="95"/>
      <c r="P31" s="138" t="str">
        <f>IF($K31="x1",IF(OR($F31&lt;&gt;Basisblatt!$A$2,'EMob_Segmente 3.2.5_3.2.6'!H31=Basisblatt!$A$64)=TRUE,5,VLOOKUP('EMob_Segmente 3.2.5_3.2.6'!$E31,Basisblatt!$A$22:$B$35,2,FALSE)),"")</f>
        <v/>
      </c>
    </row>
    <row r="32" spans="1:16" ht="15.75" thickBot="1" x14ac:dyDescent="0.3">
      <c r="A32" s="121" t="str">
        <f t="shared" si="2"/>
        <v/>
      </c>
      <c r="B32" s="95"/>
      <c r="C32" s="143"/>
      <c r="D32" s="144"/>
      <c r="E32" s="144"/>
      <c r="F32" s="145"/>
      <c r="G32" s="145"/>
      <c r="H32" s="145"/>
      <c r="I32" s="147"/>
      <c r="J32" s="98"/>
      <c r="K32" s="108" t="str">
        <f t="shared" si="3"/>
        <v>x2</v>
      </c>
      <c r="L32" s="113"/>
      <c r="M32" s="95"/>
      <c r="N32" s="121" t="str">
        <f>IFERROR(VLOOKUP($G32,Basisblatt!$A$10:$B$17,2,FALSE),"")</f>
        <v/>
      </c>
      <c r="O32" s="95"/>
      <c r="P32" s="138" t="str">
        <f>IF($K32="x1",IF(OR($F32&lt;&gt;Basisblatt!$A$2,'EMob_Segmente 3.2.5_3.2.6'!H32=Basisblatt!$A$64)=TRUE,5,VLOOKUP('EMob_Segmente 3.2.5_3.2.6'!$E32,Basisblatt!$A$22:$B$35,2,FALSE)),"")</f>
        <v/>
      </c>
    </row>
    <row r="33" spans="1:16" ht="15.75" thickBot="1" x14ac:dyDescent="0.3">
      <c r="A33" s="121" t="str">
        <f t="shared" si="2"/>
        <v/>
      </c>
      <c r="B33" s="95"/>
      <c r="C33" s="143"/>
      <c r="D33" s="144"/>
      <c r="E33" s="144"/>
      <c r="F33" s="145"/>
      <c r="G33" s="145"/>
      <c r="H33" s="145"/>
      <c r="I33" s="147"/>
      <c r="J33" s="98"/>
      <c r="K33" s="108" t="str">
        <f t="shared" si="3"/>
        <v>x2</v>
      </c>
      <c r="L33" s="113"/>
      <c r="M33" s="95"/>
      <c r="N33" s="121" t="str">
        <f>IFERROR(VLOOKUP($G33,Basisblatt!$A$10:$B$17,2,FALSE),"")</f>
        <v/>
      </c>
      <c r="O33" s="95"/>
      <c r="P33" s="138" t="str">
        <f>IF($K33="x1",IF(OR($F33&lt;&gt;Basisblatt!$A$2,'EMob_Segmente 3.2.5_3.2.6'!H33=Basisblatt!$A$64)=TRUE,5,VLOOKUP('EMob_Segmente 3.2.5_3.2.6'!$E33,Basisblatt!$A$22:$B$35,2,FALSE)),"")</f>
        <v/>
      </c>
    </row>
    <row r="34" spans="1:16" ht="15.75" thickBot="1" x14ac:dyDescent="0.3">
      <c r="A34" s="121" t="str">
        <f t="shared" si="2"/>
        <v/>
      </c>
      <c r="B34" s="95"/>
      <c r="C34" s="143"/>
      <c r="D34" s="144"/>
      <c r="E34" s="144"/>
      <c r="F34" s="145"/>
      <c r="G34" s="145"/>
      <c r="H34" s="145"/>
      <c r="I34" s="147"/>
      <c r="J34" s="98"/>
      <c r="K34" s="108" t="str">
        <f t="shared" si="3"/>
        <v>x2</v>
      </c>
      <c r="L34" s="113"/>
      <c r="M34" s="95"/>
      <c r="N34" s="121" t="str">
        <f>IFERROR(VLOOKUP($G34,Basisblatt!$A$10:$B$17,2,FALSE),"")</f>
        <v/>
      </c>
      <c r="O34" s="95"/>
      <c r="P34" s="138" t="str">
        <f>IF($K34="x1",IF(OR($F34&lt;&gt;Basisblatt!$A$2,'EMob_Segmente 3.2.5_3.2.6'!H34=Basisblatt!$A$64)=TRUE,5,VLOOKUP('EMob_Segmente 3.2.5_3.2.6'!$E34,Basisblatt!$A$22:$B$35,2,FALSE)),"")</f>
        <v/>
      </c>
    </row>
    <row r="35" spans="1:16" ht="15.75" thickBot="1" x14ac:dyDescent="0.3">
      <c r="A35" s="121" t="str">
        <f t="shared" si="2"/>
        <v/>
      </c>
      <c r="B35" s="95"/>
      <c r="C35" s="143"/>
      <c r="D35" s="144"/>
      <c r="E35" s="144"/>
      <c r="F35" s="145"/>
      <c r="G35" s="145"/>
      <c r="H35" s="145"/>
      <c r="I35" s="147"/>
      <c r="J35" s="98"/>
      <c r="K35" s="108" t="str">
        <f t="shared" si="3"/>
        <v>x2</v>
      </c>
      <c r="L35" s="113"/>
      <c r="M35" s="95"/>
      <c r="N35" s="121" t="str">
        <f>IFERROR(VLOOKUP($G35,Basisblatt!$A$10:$B$17,2,FALSE),"")</f>
        <v/>
      </c>
      <c r="O35" s="95"/>
      <c r="P35" s="138" t="str">
        <f>IF($K35="x1",IF(OR($F35&lt;&gt;Basisblatt!$A$2,'EMob_Segmente 3.2.5_3.2.6'!H35=Basisblatt!$A$64)=TRUE,5,VLOOKUP('EMob_Segmente 3.2.5_3.2.6'!$E35,Basisblatt!$A$22:$B$35,2,FALSE)),"")</f>
        <v/>
      </c>
    </row>
    <row r="36" spans="1:16" ht="15.75" thickBot="1" x14ac:dyDescent="0.3">
      <c r="A36" s="121" t="str">
        <f t="shared" si="2"/>
        <v/>
      </c>
      <c r="B36" s="95"/>
      <c r="C36" s="143"/>
      <c r="D36" s="144"/>
      <c r="E36" s="144"/>
      <c r="F36" s="145"/>
      <c r="G36" s="145"/>
      <c r="H36" s="145"/>
      <c r="I36" s="147"/>
      <c r="J36" s="98"/>
      <c r="K36" s="108" t="str">
        <f t="shared" si="3"/>
        <v>x2</v>
      </c>
      <c r="L36" s="113"/>
      <c r="M36" s="95"/>
      <c r="N36" s="121" t="str">
        <f>IFERROR(VLOOKUP($G36,Basisblatt!$A$10:$B$17,2,FALSE),"")</f>
        <v/>
      </c>
      <c r="O36" s="95"/>
      <c r="P36" s="138" t="str">
        <f>IF($K36="x1",IF(OR($F36&lt;&gt;Basisblatt!$A$2,'EMob_Segmente 3.2.5_3.2.6'!H36=Basisblatt!$A$64)=TRUE,5,VLOOKUP('EMob_Segmente 3.2.5_3.2.6'!$E36,Basisblatt!$A$22:$B$35,2,FALSE)),"")</f>
        <v/>
      </c>
    </row>
    <row r="37" spans="1:16" ht="15.75" thickBot="1" x14ac:dyDescent="0.3">
      <c r="A37" s="121" t="str">
        <f t="shared" si="2"/>
        <v/>
      </c>
      <c r="B37" s="95"/>
      <c r="C37" s="143"/>
      <c r="D37" s="144"/>
      <c r="E37" s="144"/>
      <c r="F37" s="145"/>
      <c r="G37" s="145"/>
      <c r="H37" s="145"/>
      <c r="I37" s="147"/>
      <c r="J37" s="98"/>
      <c r="K37" s="108" t="str">
        <f t="shared" si="3"/>
        <v>x2</v>
      </c>
      <c r="L37" s="113"/>
      <c r="M37" s="95"/>
      <c r="N37" s="121" t="str">
        <f>IFERROR(VLOOKUP($G37,Basisblatt!$A$10:$B$17,2,FALSE),"")</f>
        <v/>
      </c>
      <c r="O37" s="95"/>
      <c r="P37" s="138" t="str">
        <f>IF($K37="x1",IF(OR($F37&lt;&gt;Basisblatt!$A$2,'EMob_Segmente 3.2.5_3.2.6'!H37=Basisblatt!$A$64)=TRUE,5,VLOOKUP('EMob_Segmente 3.2.5_3.2.6'!$E37,Basisblatt!$A$22:$B$35,2,FALSE)),"")</f>
        <v/>
      </c>
    </row>
    <row r="38" spans="1:16" ht="15.75" thickBot="1" x14ac:dyDescent="0.3">
      <c r="A38" s="121" t="str">
        <f t="shared" si="2"/>
        <v/>
      </c>
      <c r="B38" s="95"/>
      <c r="C38" s="143"/>
      <c r="D38" s="144"/>
      <c r="E38" s="144"/>
      <c r="F38" s="145"/>
      <c r="G38" s="145"/>
      <c r="H38" s="145"/>
      <c r="I38" s="147"/>
      <c r="J38" s="98"/>
      <c r="K38" s="108" t="str">
        <f t="shared" si="3"/>
        <v>x2</v>
      </c>
      <c r="L38" s="113"/>
      <c r="M38" s="95"/>
      <c r="N38" s="121" t="str">
        <f>IFERROR(VLOOKUP($G38,Basisblatt!$A$10:$B$17,2,FALSE),"")</f>
        <v/>
      </c>
      <c r="O38" s="95"/>
      <c r="P38" s="138" t="str">
        <f>IF($K38="x1",IF(OR($F38&lt;&gt;Basisblatt!$A$2,'EMob_Segmente 3.2.5_3.2.6'!H38=Basisblatt!$A$64)=TRUE,5,VLOOKUP('EMob_Segmente 3.2.5_3.2.6'!$E38,Basisblatt!$A$22:$B$35,2,FALSE)),"")</f>
        <v/>
      </c>
    </row>
    <row r="39" spans="1:16" ht="15.75" thickBot="1" x14ac:dyDescent="0.3">
      <c r="A39" s="121" t="str">
        <f t="shared" si="2"/>
        <v/>
      </c>
      <c r="B39" s="95"/>
      <c r="C39" s="143"/>
      <c r="D39" s="144"/>
      <c r="E39" s="144"/>
      <c r="F39" s="145"/>
      <c r="G39" s="145"/>
      <c r="H39" s="145"/>
      <c r="I39" s="147"/>
      <c r="J39" s="98"/>
      <c r="K39" s="108" t="str">
        <f t="shared" si="3"/>
        <v>x2</v>
      </c>
      <c r="L39" s="113"/>
      <c r="M39" s="95"/>
      <c r="N39" s="121" t="str">
        <f>IFERROR(VLOOKUP($G39,Basisblatt!$A$10:$B$17,2,FALSE),"")</f>
        <v/>
      </c>
      <c r="O39" s="95"/>
      <c r="P39" s="138" t="str">
        <f>IF($K39="x1",IF(OR($F39&lt;&gt;Basisblatt!$A$2,'EMob_Segmente 3.2.5_3.2.6'!H39=Basisblatt!$A$64)=TRUE,5,VLOOKUP('EMob_Segmente 3.2.5_3.2.6'!$E39,Basisblatt!$A$22:$B$35,2,FALSE)),"")</f>
        <v/>
      </c>
    </row>
    <row r="40" spans="1:16" ht="15.75" thickBot="1" x14ac:dyDescent="0.3">
      <c r="A40" s="121" t="str">
        <f t="shared" si="2"/>
        <v/>
      </c>
      <c r="B40" s="95"/>
      <c r="C40" s="143"/>
      <c r="D40" s="144"/>
      <c r="E40" s="144"/>
      <c r="F40" s="145"/>
      <c r="G40" s="145"/>
      <c r="H40" s="145"/>
      <c r="I40" s="147"/>
      <c r="J40" s="98"/>
      <c r="K40" s="108" t="str">
        <f t="shared" si="3"/>
        <v>x2</v>
      </c>
      <c r="L40" s="113"/>
      <c r="M40" s="95"/>
      <c r="N40" s="121" t="str">
        <f>IFERROR(VLOOKUP($G40,Basisblatt!$A$10:$B$17,2,FALSE),"")</f>
        <v/>
      </c>
      <c r="O40" s="95"/>
      <c r="P40" s="138" t="str">
        <f>IF($K40="x1",IF(OR($F40&lt;&gt;Basisblatt!$A$2,'EMob_Segmente 3.2.5_3.2.6'!H40=Basisblatt!$A$64)=TRUE,5,VLOOKUP('EMob_Segmente 3.2.5_3.2.6'!$E40,Basisblatt!$A$22:$B$35,2,FALSE)),"")</f>
        <v/>
      </c>
    </row>
    <row r="41" spans="1:16" ht="15.75" thickBot="1" x14ac:dyDescent="0.3">
      <c r="A41" s="121" t="str">
        <f t="shared" si="2"/>
        <v/>
      </c>
      <c r="B41" s="95"/>
      <c r="C41" s="143"/>
      <c r="D41" s="144"/>
      <c r="E41" s="144"/>
      <c r="F41" s="145"/>
      <c r="G41" s="145"/>
      <c r="H41" s="145"/>
      <c r="I41" s="147"/>
      <c r="J41" s="98"/>
      <c r="K41" s="108" t="str">
        <f t="shared" si="3"/>
        <v>x2</v>
      </c>
      <c r="L41" s="113"/>
      <c r="M41" s="95"/>
      <c r="N41" s="121" t="str">
        <f>IFERROR(VLOOKUP($G41,Basisblatt!$A$10:$B$17,2,FALSE),"")</f>
        <v/>
      </c>
      <c r="O41" s="95"/>
      <c r="P41" s="138" t="str">
        <f>IF($K41="x1",IF(OR($F41&lt;&gt;Basisblatt!$A$2,'EMob_Segmente 3.2.5_3.2.6'!H41=Basisblatt!$A$64)=TRUE,5,VLOOKUP('EMob_Segmente 3.2.5_3.2.6'!$E41,Basisblatt!$A$22:$B$35,2,FALSE)),"")</f>
        <v/>
      </c>
    </row>
    <row r="42" spans="1:16" ht="15.75" thickBot="1" x14ac:dyDescent="0.3">
      <c r="A42" s="121" t="str">
        <f t="shared" si="2"/>
        <v/>
      </c>
      <c r="B42" s="95"/>
      <c r="C42" s="143"/>
      <c r="D42" s="144"/>
      <c r="E42" s="144"/>
      <c r="F42" s="145"/>
      <c r="G42" s="145"/>
      <c r="H42" s="145"/>
      <c r="I42" s="147"/>
      <c r="J42" s="98"/>
      <c r="K42" s="108" t="str">
        <f t="shared" si="3"/>
        <v>x2</v>
      </c>
      <c r="L42" s="113"/>
      <c r="M42" s="95"/>
      <c r="N42" s="121" t="str">
        <f>IFERROR(VLOOKUP($G42,Basisblatt!$A$10:$B$17,2,FALSE),"")</f>
        <v/>
      </c>
      <c r="O42" s="95"/>
      <c r="P42" s="138" t="str">
        <f>IF($K42="x1",IF(OR($F42&lt;&gt;Basisblatt!$A$2,'EMob_Segmente 3.2.5_3.2.6'!H42=Basisblatt!$A$64)=TRUE,5,VLOOKUP('EMob_Segmente 3.2.5_3.2.6'!$E42,Basisblatt!$A$22:$B$35,2,FALSE)),"")</f>
        <v/>
      </c>
    </row>
    <row r="43" spans="1:16" ht="15.75" thickBot="1" x14ac:dyDescent="0.3">
      <c r="A43" s="121" t="str">
        <f t="shared" si="2"/>
        <v/>
      </c>
      <c r="B43" s="95"/>
      <c r="C43" s="143"/>
      <c r="D43" s="144"/>
      <c r="E43" s="144"/>
      <c r="F43" s="145"/>
      <c r="G43" s="145"/>
      <c r="H43" s="145"/>
      <c r="I43" s="147"/>
      <c r="J43" s="98"/>
      <c r="K43" s="108" t="str">
        <f t="shared" si="3"/>
        <v>x2</v>
      </c>
      <c r="L43" s="113"/>
      <c r="M43" s="95"/>
      <c r="N43" s="121" t="str">
        <f>IFERROR(VLOOKUP($G43,Basisblatt!$A$10:$B$17,2,FALSE),"")</f>
        <v/>
      </c>
      <c r="O43" s="95"/>
      <c r="P43" s="138" t="str">
        <f>IF($K43="x1",IF(OR($F43&lt;&gt;Basisblatt!$A$2,'EMob_Segmente 3.2.5_3.2.6'!H43=Basisblatt!$A$64)=TRUE,5,VLOOKUP('EMob_Segmente 3.2.5_3.2.6'!$E43,Basisblatt!$A$22:$B$35,2,FALSE)),"")</f>
        <v/>
      </c>
    </row>
    <row r="44" spans="1:16" ht="15.75" thickBot="1" x14ac:dyDescent="0.3">
      <c r="A44" s="121" t="str">
        <f t="shared" si="2"/>
        <v/>
      </c>
      <c r="B44" s="95"/>
      <c r="C44" s="143"/>
      <c r="D44" s="144"/>
      <c r="E44" s="144"/>
      <c r="F44" s="145"/>
      <c r="G44" s="145"/>
      <c r="H44" s="145"/>
      <c r="I44" s="147"/>
      <c r="J44" s="98"/>
      <c r="K44" s="108" t="str">
        <f t="shared" si="3"/>
        <v>x2</v>
      </c>
      <c r="L44" s="113"/>
      <c r="M44" s="95"/>
      <c r="N44" s="121" t="str">
        <f>IFERROR(VLOOKUP($G44,Basisblatt!$A$10:$B$17,2,FALSE),"")</f>
        <v/>
      </c>
      <c r="O44" s="95"/>
      <c r="P44" s="138" t="str">
        <f>IF($K44="x1",IF(OR($F44&lt;&gt;Basisblatt!$A$2,'EMob_Segmente 3.2.5_3.2.6'!H44=Basisblatt!$A$64)=TRUE,5,VLOOKUP('EMob_Segmente 3.2.5_3.2.6'!$E44,Basisblatt!$A$22:$B$35,2,FALSE)),"")</f>
        <v/>
      </c>
    </row>
    <row r="45" spans="1:16" ht="15.75" thickBot="1" x14ac:dyDescent="0.3">
      <c r="A45" s="121" t="str">
        <f t="shared" si="2"/>
        <v/>
      </c>
      <c r="B45" s="95"/>
      <c r="C45" s="143"/>
      <c r="D45" s="144"/>
      <c r="E45" s="144"/>
      <c r="F45" s="145"/>
      <c r="G45" s="145"/>
      <c r="H45" s="145"/>
      <c r="I45" s="147"/>
      <c r="J45" s="98"/>
      <c r="K45" s="108" t="str">
        <f t="shared" si="3"/>
        <v>x2</v>
      </c>
      <c r="L45" s="113"/>
      <c r="M45" s="95"/>
      <c r="N45" s="121" t="str">
        <f>IFERROR(VLOOKUP($G45,Basisblatt!$A$10:$B$17,2,FALSE),"")</f>
        <v/>
      </c>
      <c r="O45" s="95"/>
      <c r="P45" s="138" t="str">
        <f>IF($K45="x1",IF(OR($F45&lt;&gt;Basisblatt!$A$2,'EMob_Segmente 3.2.5_3.2.6'!H45=Basisblatt!$A$64)=TRUE,5,VLOOKUP('EMob_Segmente 3.2.5_3.2.6'!$E45,Basisblatt!$A$22:$B$35,2,FALSE)),"")</f>
        <v/>
      </c>
    </row>
    <row r="46" spans="1:16" ht="15.75" thickBot="1" x14ac:dyDescent="0.3">
      <c r="A46" s="121" t="str">
        <f t="shared" si="2"/>
        <v/>
      </c>
      <c r="B46" s="95"/>
      <c r="C46" s="143"/>
      <c r="D46" s="144"/>
      <c r="E46" s="144"/>
      <c r="F46" s="145"/>
      <c r="G46" s="145"/>
      <c r="H46" s="145"/>
      <c r="I46" s="147"/>
      <c r="J46" s="98"/>
      <c r="K46" s="108" t="str">
        <f t="shared" si="3"/>
        <v>x2</v>
      </c>
      <c r="L46" s="113"/>
      <c r="M46" s="95"/>
      <c r="N46" s="121" t="str">
        <f>IFERROR(VLOOKUP($G46,Basisblatt!$A$10:$B$17,2,FALSE),"")</f>
        <v/>
      </c>
      <c r="O46" s="95"/>
      <c r="P46" s="138" t="str">
        <f>IF($K46="x1",IF(OR($F46&lt;&gt;Basisblatt!$A$2,'EMob_Segmente 3.2.5_3.2.6'!H46=Basisblatt!$A$64)=TRUE,5,VLOOKUP('EMob_Segmente 3.2.5_3.2.6'!$E46,Basisblatt!$A$22:$B$35,2,FALSE)),"")</f>
        <v/>
      </c>
    </row>
    <row r="47" spans="1:16" ht="15.75" thickBot="1" x14ac:dyDescent="0.3">
      <c r="A47" s="121" t="str">
        <f t="shared" si="2"/>
        <v/>
      </c>
      <c r="B47" s="95"/>
      <c r="C47" s="143"/>
      <c r="D47" s="144"/>
      <c r="E47" s="144"/>
      <c r="F47" s="145"/>
      <c r="G47" s="145"/>
      <c r="H47" s="145"/>
      <c r="I47" s="147"/>
      <c r="J47" s="98"/>
      <c r="K47" s="108" t="str">
        <f t="shared" si="3"/>
        <v>x2</v>
      </c>
      <c r="L47" s="113"/>
      <c r="M47" s="95"/>
      <c r="N47" s="121" t="str">
        <f>IFERROR(VLOOKUP($G47,Basisblatt!$A$10:$B$17,2,FALSE),"")</f>
        <v/>
      </c>
      <c r="O47" s="95"/>
      <c r="P47" s="138" t="str">
        <f>IF($K47="x1",IF(OR($F47&lt;&gt;Basisblatt!$A$2,'EMob_Segmente 3.2.5_3.2.6'!H47=Basisblatt!$A$64)=TRUE,5,VLOOKUP('EMob_Segmente 3.2.5_3.2.6'!$E47,Basisblatt!$A$22:$B$35,2,FALSE)),"")</f>
        <v/>
      </c>
    </row>
    <row r="48" spans="1:16" ht="15.75" thickBot="1" x14ac:dyDescent="0.3">
      <c r="A48" s="121" t="str">
        <f t="shared" si="2"/>
        <v/>
      </c>
      <c r="B48" s="95"/>
      <c r="C48" s="143"/>
      <c r="D48" s="144"/>
      <c r="E48" s="144"/>
      <c r="F48" s="145"/>
      <c r="G48" s="145"/>
      <c r="H48" s="145"/>
      <c r="I48" s="147"/>
      <c r="J48" s="98"/>
      <c r="K48" s="108" t="str">
        <f t="shared" si="3"/>
        <v>x2</v>
      </c>
      <c r="L48" s="113"/>
      <c r="M48" s="95"/>
      <c r="N48" s="121" t="str">
        <f>IFERROR(VLOOKUP($G48,Basisblatt!$A$10:$B$17,2,FALSE),"")</f>
        <v/>
      </c>
      <c r="O48" s="95"/>
      <c r="P48" s="138" t="str">
        <f>IF($K48="x1",IF(OR($F48&lt;&gt;Basisblatt!$A$2,'EMob_Segmente 3.2.5_3.2.6'!H48=Basisblatt!$A$64)=TRUE,5,VLOOKUP('EMob_Segmente 3.2.5_3.2.6'!$E48,Basisblatt!$A$22:$B$35,2,FALSE)),"")</f>
        <v/>
      </c>
    </row>
    <row r="49" spans="1:16" ht="15.75" thickBot="1" x14ac:dyDescent="0.3">
      <c r="A49" s="121" t="str">
        <f t="shared" si="2"/>
        <v/>
      </c>
      <c r="B49" s="95"/>
      <c r="C49" s="143"/>
      <c r="D49" s="144"/>
      <c r="E49" s="144"/>
      <c r="F49" s="145"/>
      <c r="G49" s="145"/>
      <c r="H49" s="145"/>
      <c r="I49" s="147"/>
      <c r="J49" s="98"/>
      <c r="K49" s="108" t="str">
        <f t="shared" si="3"/>
        <v>x2</v>
      </c>
      <c r="L49" s="113"/>
      <c r="M49" s="95"/>
      <c r="N49" s="121" t="str">
        <f>IFERROR(VLOOKUP($G49,Basisblatt!$A$10:$B$17,2,FALSE),"")</f>
        <v/>
      </c>
      <c r="O49" s="95"/>
      <c r="P49" s="138" t="str">
        <f>IF($K49="x1",IF(OR($F49&lt;&gt;Basisblatt!$A$2,'EMob_Segmente 3.2.5_3.2.6'!H49=Basisblatt!$A$64)=TRUE,5,VLOOKUP('EMob_Segmente 3.2.5_3.2.6'!$E49,Basisblatt!$A$22:$B$35,2,FALSE)),"")</f>
        <v/>
      </c>
    </row>
    <row r="50" spans="1:16" ht="15.75" thickBot="1" x14ac:dyDescent="0.3">
      <c r="A50" s="121" t="str">
        <f t="shared" si="2"/>
        <v/>
      </c>
      <c r="B50" s="95"/>
      <c r="C50" s="143"/>
      <c r="D50" s="144"/>
      <c r="E50" s="144"/>
      <c r="F50" s="145"/>
      <c r="G50" s="145"/>
      <c r="H50" s="145"/>
      <c r="I50" s="147"/>
      <c r="J50" s="98"/>
      <c r="K50" s="108" t="str">
        <f t="shared" si="3"/>
        <v>x2</v>
      </c>
      <c r="L50" s="113"/>
      <c r="M50" s="95"/>
      <c r="N50" s="121" t="str">
        <f>IFERROR(VLOOKUP($G50,Basisblatt!$A$10:$B$17,2,FALSE),"")</f>
        <v/>
      </c>
      <c r="O50" s="95"/>
      <c r="P50" s="138" t="str">
        <f>IF($K50="x1",IF(OR($F50&lt;&gt;Basisblatt!$A$2,'EMob_Segmente 3.2.5_3.2.6'!H50=Basisblatt!$A$64)=TRUE,5,VLOOKUP('EMob_Segmente 3.2.5_3.2.6'!$E50,Basisblatt!$A$22:$B$35,2,FALSE)),"")</f>
        <v/>
      </c>
    </row>
    <row r="51" spans="1:16" ht="15.75" thickBot="1" x14ac:dyDescent="0.3">
      <c r="A51" s="121" t="str">
        <f t="shared" si="2"/>
        <v/>
      </c>
      <c r="B51" s="95"/>
      <c r="C51" s="143"/>
      <c r="D51" s="144"/>
      <c r="E51" s="144"/>
      <c r="F51" s="145"/>
      <c r="G51" s="145"/>
      <c r="H51" s="145"/>
      <c r="I51" s="147"/>
      <c r="J51" s="98"/>
      <c r="K51" s="108" t="str">
        <f t="shared" si="3"/>
        <v>x2</v>
      </c>
      <c r="L51" s="113"/>
      <c r="M51" s="95"/>
      <c r="N51" s="121" t="str">
        <f>IFERROR(VLOOKUP($G51,Basisblatt!$A$10:$B$17,2,FALSE),"")</f>
        <v/>
      </c>
      <c r="O51" s="95"/>
      <c r="P51" s="138" t="str">
        <f>IF($K51="x1",IF(OR($F51&lt;&gt;Basisblatt!$A$2,'EMob_Segmente 3.2.5_3.2.6'!H51=Basisblatt!$A$64)=TRUE,5,VLOOKUP('EMob_Segmente 3.2.5_3.2.6'!$E51,Basisblatt!$A$22:$B$35,2,FALSE)),"")</f>
        <v/>
      </c>
    </row>
    <row r="52" spans="1:16" ht="15.75" thickBot="1" x14ac:dyDescent="0.3">
      <c r="A52" s="121" t="str">
        <f t="shared" si="2"/>
        <v/>
      </c>
      <c r="B52" s="95"/>
      <c r="C52" s="143"/>
      <c r="D52" s="144"/>
      <c r="E52" s="144"/>
      <c r="F52" s="145"/>
      <c r="G52" s="145"/>
      <c r="H52" s="145"/>
      <c r="I52" s="147"/>
      <c r="J52" s="98"/>
      <c r="K52" s="108" t="str">
        <f t="shared" si="3"/>
        <v>x2</v>
      </c>
      <c r="L52" s="113"/>
      <c r="M52" s="95"/>
      <c r="N52" s="121" t="str">
        <f>IFERROR(VLOOKUP($G52,Basisblatt!$A$10:$B$17,2,FALSE),"")</f>
        <v/>
      </c>
      <c r="O52" s="95"/>
      <c r="P52" s="138" t="str">
        <f>IF($K52="x1",IF(OR($F52&lt;&gt;Basisblatt!$A$2,'EMob_Segmente 3.2.5_3.2.6'!H52=Basisblatt!$A$64)=TRUE,5,VLOOKUP('EMob_Segmente 3.2.5_3.2.6'!$E52,Basisblatt!$A$22:$B$35,2,FALSE)),"")</f>
        <v/>
      </c>
    </row>
    <row r="53" spans="1:16" ht="15.75" thickBot="1" x14ac:dyDescent="0.3">
      <c r="A53" s="121" t="str">
        <f t="shared" si="2"/>
        <v/>
      </c>
      <c r="B53" s="95"/>
      <c r="C53" s="143"/>
      <c r="D53" s="144"/>
      <c r="E53" s="144"/>
      <c r="F53" s="145"/>
      <c r="G53" s="145"/>
      <c r="H53" s="145"/>
      <c r="I53" s="147"/>
      <c r="J53" s="98"/>
      <c r="K53" s="108" t="str">
        <f t="shared" si="3"/>
        <v>x2</v>
      </c>
      <c r="L53" s="113"/>
      <c r="M53" s="95"/>
      <c r="N53" s="121" t="str">
        <f>IFERROR(VLOOKUP($G53,Basisblatt!$A$10:$B$17,2,FALSE),"")</f>
        <v/>
      </c>
      <c r="O53" s="95"/>
      <c r="P53" s="138" t="str">
        <f>IF($K53="x1",IF(OR($F53&lt;&gt;Basisblatt!$A$2,'EMob_Segmente 3.2.5_3.2.6'!H53=Basisblatt!$A$64)=TRUE,5,VLOOKUP('EMob_Segmente 3.2.5_3.2.6'!$E53,Basisblatt!$A$22:$B$35,2,FALSE)),"")</f>
        <v/>
      </c>
    </row>
    <row r="54" spans="1:16" ht="15.75" thickBot="1" x14ac:dyDescent="0.3">
      <c r="A54" s="121" t="str">
        <f t="shared" si="2"/>
        <v/>
      </c>
      <c r="B54" s="95"/>
      <c r="C54" s="143"/>
      <c r="D54" s="144"/>
      <c r="E54" s="144"/>
      <c r="F54" s="145"/>
      <c r="G54" s="145"/>
      <c r="H54" s="145"/>
      <c r="I54" s="147"/>
      <c r="J54" s="98"/>
      <c r="K54" s="108" t="str">
        <f t="shared" si="3"/>
        <v>x2</v>
      </c>
      <c r="L54" s="113"/>
      <c r="M54" s="95"/>
      <c r="N54" s="121" t="str">
        <f>IFERROR(VLOOKUP($G54,Basisblatt!$A$10:$B$17,2,FALSE),"")</f>
        <v/>
      </c>
      <c r="O54" s="95"/>
      <c r="P54" s="138" t="str">
        <f>IF($K54="x1",IF(OR($F54&lt;&gt;Basisblatt!$A$2,'EMob_Segmente 3.2.5_3.2.6'!H54=Basisblatt!$A$64)=TRUE,5,VLOOKUP('EMob_Segmente 3.2.5_3.2.6'!$E54,Basisblatt!$A$22:$B$35,2,FALSE)),"")</f>
        <v/>
      </c>
    </row>
    <row r="55" spans="1:16" ht="15.75" thickBot="1" x14ac:dyDescent="0.3">
      <c r="A55" s="121" t="str">
        <f t="shared" si="2"/>
        <v/>
      </c>
      <c r="B55" s="95"/>
      <c r="C55" s="143"/>
      <c r="D55" s="144"/>
      <c r="E55" s="144"/>
      <c r="F55" s="145"/>
      <c r="G55" s="145"/>
      <c r="H55" s="145"/>
      <c r="I55" s="147"/>
      <c r="J55" s="98"/>
      <c r="K55" s="108" t="str">
        <f t="shared" si="3"/>
        <v>x2</v>
      </c>
      <c r="L55" s="113"/>
      <c r="M55" s="95"/>
      <c r="N55" s="121" t="str">
        <f>IFERROR(VLOOKUP($G55,Basisblatt!$A$10:$B$17,2,FALSE),"")</f>
        <v/>
      </c>
      <c r="O55" s="95"/>
      <c r="P55" s="138" t="str">
        <f>IF($K55="x1",IF(OR($F55&lt;&gt;Basisblatt!$A$2,'EMob_Segmente 3.2.5_3.2.6'!H55=Basisblatt!$A$64)=TRUE,5,VLOOKUP('EMob_Segmente 3.2.5_3.2.6'!$E55,Basisblatt!$A$22:$B$35,2,FALSE)),"")</f>
        <v/>
      </c>
    </row>
    <row r="56" spans="1:16" ht="15.75" thickBot="1" x14ac:dyDescent="0.3">
      <c r="A56" s="121" t="str">
        <f t="shared" si="2"/>
        <v/>
      </c>
      <c r="B56" s="95"/>
      <c r="C56" s="143"/>
      <c r="D56" s="144"/>
      <c r="E56" s="144"/>
      <c r="F56" s="145"/>
      <c r="G56" s="145"/>
      <c r="H56" s="145"/>
      <c r="I56" s="147"/>
      <c r="J56" s="98"/>
      <c r="K56" s="108" t="str">
        <f t="shared" si="3"/>
        <v>x2</v>
      </c>
      <c r="L56" s="113"/>
      <c r="M56" s="95"/>
      <c r="N56" s="121" t="str">
        <f>IFERROR(VLOOKUP($G56,Basisblatt!$A$10:$B$17,2,FALSE),"")</f>
        <v/>
      </c>
      <c r="O56" s="95"/>
      <c r="P56" s="138" t="str">
        <f>IF($K56="x1",IF(OR($F56&lt;&gt;Basisblatt!$A$2,'EMob_Segmente 3.2.5_3.2.6'!H56=Basisblatt!$A$64)=TRUE,5,VLOOKUP('EMob_Segmente 3.2.5_3.2.6'!$E56,Basisblatt!$A$22:$B$35,2,FALSE)),"")</f>
        <v/>
      </c>
    </row>
    <row r="57" spans="1:16" ht="15.75" thickBot="1" x14ac:dyDescent="0.3">
      <c r="A57" s="121" t="str">
        <f t="shared" si="2"/>
        <v/>
      </c>
      <c r="B57" s="95"/>
      <c r="C57" s="143"/>
      <c r="D57" s="144"/>
      <c r="E57" s="144"/>
      <c r="F57" s="145"/>
      <c r="G57" s="145"/>
      <c r="H57" s="145"/>
      <c r="I57" s="147"/>
      <c r="J57" s="98"/>
      <c r="K57" s="108" t="str">
        <f t="shared" si="3"/>
        <v>x2</v>
      </c>
      <c r="L57" s="113"/>
      <c r="M57" s="95"/>
      <c r="N57" s="121" t="str">
        <f>IFERROR(VLOOKUP($G57,Basisblatt!$A$10:$B$17,2,FALSE),"")</f>
        <v/>
      </c>
      <c r="O57" s="95"/>
      <c r="P57" s="138" t="str">
        <f>IF($K57="x1",IF(OR($F57&lt;&gt;Basisblatt!$A$2,'EMob_Segmente 3.2.5_3.2.6'!H57=Basisblatt!$A$64)=TRUE,5,VLOOKUP('EMob_Segmente 3.2.5_3.2.6'!$E57,Basisblatt!$A$22:$B$35,2,FALSE)),"")</f>
        <v/>
      </c>
    </row>
    <row r="58" spans="1:16" ht="15.75" thickBot="1" x14ac:dyDescent="0.3">
      <c r="A58" s="121" t="str">
        <f t="shared" si="2"/>
        <v/>
      </c>
      <c r="B58" s="95"/>
      <c r="C58" s="143"/>
      <c r="D58" s="144"/>
      <c r="E58" s="144"/>
      <c r="F58" s="145"/>
      <c r="G58" s="145"/>
      <c r="H58" s="145"/>
      <c r="I58" s="147"/>
      <c r="J58" s="98"/>
      <c r="K58" s="108" t="str">
        <f t="shared" si="3"/>
        <v>x2</v>
      </c>
      <c r="L58" s="113"/>
      <c r="M58" s="95"/>
      <c r="N58" s="121" t="str">
        <f>IFERROR(VLOOKUP($G58,Basisblatt!$A$10:$B$17,2,FALSE),"")</f>
        <v/>
      </c>
      <c r="O58" s="95"/>
      <c r="P58" s="138" t="str">
        <f>IF($K58="x1",IF(OR($F58&lt;&gt;Basisblatt!$A$2,'EMob_Segmente 3.2.5_3.2.6'!H58=Basisblatt!$A$64)=TRUE,5,VLOOKUP('EMob_Segmente 3.2.5_3.2.6'!$E58,Basisblatt!$A$22:$B$35,2,FALSE)),"")</f>
        <v/>
      </c>
    </row>
    <row r="59" spans="1:16" ht="15.75" thickBot="1" x14ac:dyDescent="0.3">
      <c r="A59" s="121" t="str">
        <f t="shared" si="2"/>
        <v/>
      </c>
      <c r="B59" s="95"/>
      <c r="C59" s="143"/>
      <c r="D59" s="144"/>
      <c r="E59" s="144"/>
      <c r="F59" s="145"/>
      <c r="G59" s="145"/>
      <c r="H59" s="145"/>
      <c r="I59" s="147"/>
      <c r="J59" s="98"/>
      <c r="K59" s="108" t="str">
        <f t="shared" si="3"/>
        <v>x2</v>
      </c>
      <c r="L59" s="113"/>
      <c r="M59" s="95"/>
      <c r="N59" s="121" t="str">
        <f>IFERROR(VLOOKUP($G59,Basisblatt!$A$10:$B$17,2,FALSE),"")</f>
        <v/>
      </c>
      <c r="O59" s="95"/>
      <c r="P59" s="138" t="str">
        <f>IF($K59="x1",IF(OR($F59&lt;&gt;Basisblatt!$A$2,'EMob_Segmente 3.2.5_3.2.6'!H59=Basisblatt!$A$64)=TRUE,5,VLOOKUP('EMob_Segmente 3.2.5_3.2.6'!$E59,Basisblatt!$A$22:$B$35,2,FALSE)),"")</f>
        <v/>
      </c>
    </row>
    <row r="60" spans="1:16" ht="15.75" thickBot="1" x14ac:dyDescent="0.3">
      <c r="A60" s="121" t="str">
        <f t="shared" si="2"/>
        <v/>
      </c>
      <c r="B60" s="95"/>
      <c r="C60" s="143"/>
      <c r="D60" s="144"/>
      <c r="E60" s="144"/>
      <c r="F60" s="145"/>
      <c r="G60" s="145"/>
      <c r="H60" s="145"/>
      <c r="I60" s="147"/>
      <c r="J60" s="98"/>
      <c r="K60" s="108" t="str">
        <f t="shared" si="3"/>
        <v>x2</v>
      </c>
      <c r="L60" s="113"/>
      <c r="M60" s="95"/>
      <c r="N60" s="121" t="str">
        <f>IFERROR(VLOOKUP($G60,Basisblatt!$A$10:$B$17,2,FALSE),"")</f>
        <v/>
      </c>
      <c r="O60" s="95"/>
      <c r="P60" s="138" t="str">
        <f>IF($K60="x1",IF(OR($F60&lt;&gt;Basisblatt!$A$2,'EMob_Segmente 3.2.5_3.2.6'!H60=Basisblatt!$A$64)=TRUE,5,VLOOKUP('EMob_Segmente 3.2.5_3.2.6'!$E60,Basisblatt!$A$22:$B$35,2,FALSE)),"")</f>
        <v/>
      </c>
    </row>
    <row r="61" spans="1:16" ht="15.75" thickBot="1" x14ac:dyDescent="0.3">
      <c r="A61" s="121" t="str">
        <f t="shared" si="2"/>
        <v/>
      </c>
      <c r="B61" s="95"/>
      <c r="C61" s="143"/>
      <c r="D61" s="144"/>
      <c r="E61" s="144"/>
      <c r="F61" s="145"/>
      <c r="G61" s="145"/>
      <c r="H61" s="145"/>
      <c r="I61" s="147"/>
      <c r="J61" s="98"/>
      <c r="K61" s="108" t="str">
        <f t="shared" si="3"/>
        <v>x2</v>
      </c>
      <c r="L61" s="113"/>
      <c r="M61" s="95"/>
      <c r="N61" s="121" t="str">
        <f>IFERROR(VLOOKUP($G61,Basisblatt!$A$10:$B$17,2,FALSE),"")</f>
        <v/>
      </c>
      <c r="O61" s="95"/>
      <c r="P61" s="138" t="str">
        <f>IF($K61="x1",IF(OR($F61&lt;&gt;Basisblatt!$A$2,'EMob_Segmente 3.2.5_3.2.6'!H61=Basisblatt!$A$64)=TRUE,5,VLOOKUP('EMob_Segmente 3.2.5_3.2.6'!$E61,Basisblatt!$A$22:$B$35,2,FALSE)),"")</f>
        <v/>
      </c>
    </row>
    <row r="62" spans="1:16" ht="15.75" thickBot="1" x14ac:dyDescent="0.3">
      <c r="A62" s="121" t="str">
        <f t="shared" si="2"/>
        <v/>
      </c>
      <c r="B62" s="95"/>
      <c r="C62" s="143"/>
      <c r="D62" s="144"/>
      <c r="E62" s="144"/>
      <c r="F62" s="145"/>
      <c r="G62" s="145"/>
      <c r="H62" s="145"/>
      <c r="I62" s="147"/>
      <c r="J62" s="98"/>
      <c r="K62" s="108" t="str">
        <f t="shared" si="3"/>
        <v>x2</v>
      </c>
      <c r="L62" s="113"/>
      <c r="M62" s="95"/>
      <c r="N62" s="121" t="str">
        <f>IFERROR(VLOOKUP($G62,Basisblatt!$A$10:$B$17,2,FALSE),"")</f>
        <v/>
      </c>
      <c r="O62" s="95"/>
      <c r="P62" s="138" t="str">
        <f>IF($K62="x1",IF(OR($F62&lt;&gt;Basisblatt!$A$2,'EMob_Segmente 3.2.5_3.2.6'!H62=Basisblatt!$A$64)=TRUE,5,VLOOKUP('EMob_Segmente 3.2.5_3.2.6'!$E62,Basisblatt!$A$22:$B$35,2,FALSE)),"")</f>
        <v/>
      </c>
    </row>
    <row r="63" spans="1:16" ht="15.75" thickBot="1" x14ac:dyDescent="0.3">
      <c r="A63" s="121" t="str">
        <f t="shared" si="2"/>
        <v/>
      </c>
      <c r="B63" s="95"/>
      <c r="C63" s="143"/>
      <c r="D63" s="144"/>
      <c r="E63" s="144"/>
      <c r="F63" s="145"/>
      <c r="G63" s="145"/>
      <c r="H63" s="145"/>
      <c r="I63" s="147"/>
      <c r="J63" s="98"/>
      <c r="K63" s="108" t="str">
        <f t="shared" si="3"/>
        <v>x2</v>
      </c>
      <c r="L63" s="113"/>
      <c r="M63" s="95"/>
      <c r="N63" s="121" t="str">
        <f>IFERROR(VLOOKUP($G63,Basisblatt!$A$10:$B$17,2,FALSE),"")</f>
        <v/>
      </c>
      <c r="O63" s="95"/>
      <c r="P63" s="138" t="str">
        <f>IF($K63="x1",IF(OR($F63&lt;&gt;Basisblatt!$A$2,'EMob_Segmente 3.2.5_3.2.6'!H63=Basisblatt!$A$64)=TRUE,5,VLOOKUP('EMob_Segmente 3.2.5_3.2.6'!$E63,Basisblatt!$A$22:$B$35,2,FALSE)),"")</f>
        <v/>
      </c>
    </row>
    <row r="64" spans="1:16" ht="15.75" thickBot="1" x14ac:dyDescent="0.3">
      <c r="A64" s="121" t="str">
        <f t="shared" si="2"/>
        <v/>
      </c>
      <c r="B64" s="95"/>
      <c r="C64" s="143"/>
      <c r="D64" s="144"/>
      <c r="E64" s="144"/>
      <c r="F64" s="145"/>
      <c r="G64" s="145"/>
      <c r="H64" s="145"/>
      <c r="I64" s="147"/>
      <c r="J64" s="98"/>
      <c r="K64" s="108" t="str">
        <f t="shared" si="3"/>
        <v>x2</v>
      </c>
      <c r="L64" s="113"/>
      <c r="M64" s="95"/>
      <c r="N64" s="121" t="str">
        <f>IFERROR(VLOOKUP($G64,Basisblatt!$A$10:$B$17,2,FALSE),"")</f>
        <v/>
      </c>
      <c r="O64" s="95"/>
      <c r="P64" s="138" t="str">
        <f>IF($K64="x1",IF(OR($F64&lt;&gt;Basisblatt!$A$2,'EMob_Segmente 3.2.5_3.2.6'!H64=Basisblatt!$A$64)=TRUE,5,VLOOKUP('EMob_Segmente 3.2.5_3.2.6'!$E64,Basisblatt!$A$22:$B$35,2,FALSE)),"")</f>
        <v/>
      </c>
    </row>
    <row r="65" spans="1:16" ht="15.75" thickBot="1" x14ac:dyDescent="0.3">
      <c r="A65" s="121" t="str">
        <f t="shared" si="2"/>
        <v/>
      </c>
      <c r="B65" s="95"/>
      <c r="C65" s="143"/>
      <c r="D65" s="144"/>
      <c r="E65" s="144"/>
      <c r="F65" s="145"/>
      <c r="G65" s="145"/>
      <c r="H65" s="145"/>
      <c r="I65" s="147"/>
      <c r="J65" s="98"/>
      <c r="K65" s="108" t="str">
        <f t="shared" si="3"/>
        <v>x2</v>
      </c>
      <c r="L65" s="113"/>
      <c r="M65" s="95"/>
      <c r="N65" s="121" t="str">
        <f>IFERROR(VLOOKUP($G65,Basisblatt!$A$10:$B$17,2,FALSE),"")</f>
        <v/>
      </c>
      <c r="O65" s="95"/>
      <c r="P65" s="138" t="str">
        <f>IF($K65="x1",IF(OR($F65&lt;&gt;Basisblatt!$A$2,'EMob_Segmente 3.2.5_3.2.6'!H65=Basisblatt!$A$64)=TRUE,5,VLOOKUP('EMob_Segmente 3.2.5_3.2.6'!$E65,Basisblatt!$A$22:$B$35,2,FALSE)),"")</f>
        <v/>
      </c>
    </row>
    <row r="66" spans="1:16" ht="15.75" thickBot="1" x14ac:dyDescent="0.3">
      <c r="A66" s="121" t="str">
        <f t="shared" si="2"/>
        <v/>
      </c>
      <c r="B66" s="95"/>
      <c r="C66" s="143"/>
      <c r="D66" s="144"/>
      <c r="E66" s="144"/>
      <c r="F66" s="145"/>
      <c r="G66" s="145"/>
      <c r="H66" s="145"/>
      <c r="I66" s="147"/>
      <c r="J66" s="98"/>
      <c r="K66" s="108" t="str">
        <f t="shared" si="3"/>
        <v>x2</v>
      </c>
      <c r="L66" s="113"/>
      <c r="M66" s="95"/>
      <c r="N66" s="121" t="str">
        <f>IFERROR(VLOOKUP($G66,Basisblatt!$A$10:$B$17,2,FALSE),"")</f>
        <v/>
      </c>
      <c r="O66" s="95"/>
      <c r="P66" s="138" t="str">
        <f>IF($K66="x1",IF(OR($F66&lt;&gt;Basisblatt!$A$2,'EMob_Segmente 3.2.5_3.2.6'!H66=Basisblatt!$A$64)=TRUE,5,VLOOKUP('EMob_Segmente 3.2.5_3.2.6'!$E66,Basisblatt!$A$22:$B$35,2,FALSE)),"")</f>
        <v/>
      </c>
    </row>
    <row r="67" spans="1:16" ht="15.75" thickBot="1" x14ac:dyDescent="0.3">
      <c r="A67" s="121" t="str">
        <f t="shared" si="2"/>
        <v/>
      </c>
      <c r="B67" s="95"/>
      <c r="C67" s="143"/>
      <c r="D67" s="144"/>
      <c r="E67" s="144"/>
      <c r="F67" s="145"/>
      <c r="G67" s="145"/>
      <c r="H67" s="145"/>
      <c r="I67" s="147"/>
      <c r="J67" s="98"/>
      <c r="K67" s="108" t="str">
        <f t="shared" si="3"/>
        <v>x2</v>
      </c>
      <c r="L67" s="113"/>
      <c r="M67" s="95"/>
      <c r="N67" s="121" t="str">
        <f>IFERROR(VLOOKUP($G67,Basisblatt!$A$10:$B$17,2,FALSE),"")</f>
        <v/>
      </c>
      <c r="O67" s="95"/>
      <c r="P67" s="138" t="str">
        <f>IF($K67="x1",IF(OR($F67&lt;&gt;Basisblatt!$A$2,'EMob_Segmente 3.2.5_3.2.6'!H67=Basisblatt!$A$64)=TRUE,5,VLOOKUP('EMob_Segmente 3.2.5_3.2.6'!$E67,Basisblatt!$A$22:$B$35,2,FALSE)),"")</f>
        <v/>
      </c>
    </row>
    <row r="68" spans="1:16" ht="15.75" thickBot="1" x14ac:dyDescent="0.3">
      <c r="A68" s="121" t="str">
        <f t="shared" si="2"/>
        <v/>
      </c>
      <c r="B68" s="95"/>
      <c r="C68" s="143"/>
      <c r="D68" s="144"/>
      <c r="E68" s="144"/>
      <c r="F68" s="145"/>
      <c r="G68" s="145"/>
      <c r="H68" s="145"/>
      <c r="I68" s="147"/>
      <c r="J68" s="98"/>
      <c r="K68" s="108" t="str">
        <f t="shared" si="3"/>
        <v>x2</v>
      </c>
      <c r="L68" s="113"/>
      <c r="M68" s="95"/>
      <c r="N68" s="121" t="str">
        <f>IFERROR(VLOOKUP($G68,Basisblatt!$A$10:$B$17,2,FALSE),"")</f>
        <v/>
      </c>
      <c r="O68" s="95"/>
      <c r="P68" s="138" t="str">
        <f>IF($K68="x1",IF(OR($F68&lt;&gt;Basisblatt!$A$2,'EMob_Segmente 3.2.5_3.2.6'!H68=Basisblatt!$A$64)=TRUE,5,VLOOKUP('EMob_Segmente 3.2.5_3.2.6'!$E68,Basisblatt!$A$22:$B$35,2,FALSE)),"")</f>
        <v/>
      </c>
    </row>
    <row r="69" spans="1:16" ht="15.75" thickBot="1" x14ac:dyDescent="0.3">
      <c r="A69" s="121" t="str">
        <f t="shared" si="2"/>
        <v/>
      </c>
      <c r="B69" s="95"/>
      <c r="C69" s="143"/>
      <c r="D69" s="144"/>
      <c r="E69" s="144"/>
      <c r="F69" s="145"/>
      <c r="G69" s="145"/>
      <c r="H69" s="145"/>
      <c r="I69" s="147"/>
      <c r="J69" s="98"/>
      <c r="K69" s="108" t="str">
        <f t="shared" si="3"/>
        <v>x2</v>
      </c>
      <c r="L69" s="113"/>
      <c r="M69" s="95"/>
      <c r="N69" s="121" t="str">
        <f>IFERROR(VLOOKUP($G69,Basisblatt!$A$10:$B$17,2,FALSE),"")</f>
        <v/>
      </c>
      <c r="O69" s="95"/>
      <c r="P69" s="138" t="str">
        <f>IF($K69="x1",IF(OR($F69&lt;&gt;Basisblatt!$A$2,'EMob_Segmente 3.2.5_3.2.6'!H69=Basisblatt!$A$64)=TRUE,5,VLOOKUP('EMob_Segmente 3.2.5_3.2.6'!$E69,Basisblatt!$A$22:$B$35,2,FALSE)),"")</f>
        <v/>
      </c>
    </row>
    <row r="70" spans="1:16" ht="15.75" thickBot="1" x14ac:dyDescent="0.3">
      <c r="A70" s="121" t="str">
        <f t="shared" si="2"/>
        <v/>
      </c>
      <c r="B70" s="95"/>
      <c r="C70" s="143"/>
      <c r="D70" s="144"/>
      <c r="E70" s="144"/>
      <c r="F70" s="145"/>
      <c r="G70" s="145"/>
      <c r="H70" s="145"/>
      <c r="I70" s="147"/>
      <c r="J70" s="98"/>
      <c r="K70" s="108" t="str">
        <f t="shared" si="3"/>
        <v>x2</v>
      </c>
      <c r="L70" s="113"/>
      <c r="M70" s="95"/>
      <c r="N70" s="121" t="str">
        <f>IFERROR(VLOOKUP($G70,Basisblatt!$A$10:$B$17,2,FALSE),"")</f>
        <v/>
      </c>
      <c r="O70" s="95"/>
      <c r="P70" s="138" t="str">
        <f>IF($K70="x1",IF(OR($F70&lt;&gt;Basisblatt!$A$2,'EMob_Segmente 3.2.5_3.2.6'!H70=Basisblatt!$A$64)=TRUE,5,VLOOKUP('EMob_Segmente 3.2.5_3.2.6'!$E70,Basisblatt!$A$22:$B$35,2,FALSE)),"")</f>
        <v/>
      </c>
    </row>
    <row r="71" spans="1:16" ht="15.75" thickBot="1" x14ac:dyDescent="0.3">
      <c r="A71" s="121" t="str">
        <f t="shared" si="2"/>
        <v/>
      </c>
      <c r="B71" s="95"/>
      <c r="C71" s="143"/>
      <c r="D71" s="144"/>
      <c r="E71" s="144"/>
      <c r="F71" s="145"/>
      <c r="G71" s="145"/>
      <c r="H71" s="145"/>
      <c r="I71" s="147"/>
      <c r="J71" s="98"/>
      <c r="K71" s="108" t="str">
        <f t="shared" si="3"/>
        <v>x2</v>
      </c>
      <c r="L71" s="113"/>
      <c r="M71" s="95"/>
      <c r="N71" s="121" t="str">
        <f>IFERROR(VLOOKUP($G71,Basisblatt!$A$10:$B$17,2,FALSE),"")</f>
        <v/>
      </c>
      <c r="O71" s="95"/>
      <c r="P71" s="138" t="str">
        <f>IF($K71="x1",IF(OR($F71&lt;&gt;Basisblatt!$A$2,'EMob_Segmente 3.2.5_3.2.6'!H71=Basisblatt!$A$64)=TRUE,5,VLOOKUP('EMob_Segmente 3.2.5_3.2.6'!$E71,Basisblatt!$A$22:$B$35,2,FALSE)),"")</f>
        <v/>
      </c>
    </row>
    <row r="72" spans="1:16" ht="15.75" thickBot="1" x14ac:dyDescent="0.3">
      <c r="A72" s="121" t="str">
        <f t="shared" si="2"/>
        <v/>
      </c>
      <c r="B72" s="95"/>
      <c r="C72" s="143"/>
      <c r="D72" s="144"/>
      <c r="E72" s="144"/>
      <c r="F72" s="145"/>
      <c r="G72" s="145"/>
      <c r="H72" s="145"/>
      <c r="I72" s="147"/>
      <c r="J72" s="98"/>
      <c r="K72" s="108" t="str">
        <f t="shared" si="3"/>
        <v>x2</v>
      </c>
      <c r="L72" s="113"/>
      <c r="M72" s="95"/>
      <c r="N72" s="121" t="str">
        <f>IFERROR(VLOOKUP($G72,Basisblatt!$A$10:$B$17,2,FALSE),"")</f>
        <v/>
      </c>
      <c r="O72" s="95"/>
      <c r="P72" s="138" t="str">
        <f>IF($K72="x1",IF(OR($F72&lt;&gt;Basisblatt!$A$2,'EMob_Segmente 3.2.5_3.2.6'!H72=Basisblatt!$A$64)=TRUE,5,VLOOKUP('EMob_Segmente 3.2.5_3.2.6'!$E72,Basisblatt!$A$22:$B$35,2,FALSE)),"")</f>
        <v/>
      </c>
    </row>
    <row r="73" spans="1:16" ht="15.75" thickBot="1" x14ac:dyDescent="0.3">
      <c r="A73" s="121" t="str">
        <f t="shared" si="2"/>
        <v/>
      </c>
      <c r="B73" s="95"/>
      <c r="C73" s="143"/>
      <c r="D73" s="144"/>
      <c r="E73" s="144"/>
      <c r="F73" s="145"/>
      <c r="G73" s="145"/>
      <c r="H73" s="145"/>
      <c r="I73" s="147"/>
      <c r="J73" s="98"/>
      <c r="K73" s="108" t="str">
        <f t="shared" si="3"/>
        <v>x2</v>
      </c>
      <c r="L73" s="113"/>
      <c r="M73" s="95"/>
      <c r="N73" s="121" t="str">
        <f>IFERROR(VLOOKUP($G73,Basisblatt!$A$10:$B$17,2,FALSE),"")</f>
        <v/>
      </c>
      <c r="O73" s="95"/>
      <c r="P73" s="138" t="str">
        <f>IF($K73="x1",IF(OR($F73&lt;&gt;Basisblatt!$A$2,'EMob_Segmente 3.2.5_3.2.6'!H73=Basisblatt!$A$64)=TRUE,5,VLOOKUP('EMob_Segmente 3.2.5_3.2.6'!$E73,Basisblatt!$A$22:$B$35,2,FALSE)),"")</f>
        <v/>
      </c>
    </row>
    <row r="74" spans="1:16" ht="15.75" thickBot="1" x14ac:dyDescent="0.3">
      <c r="A74" s="121" t="str">
        <f t="shared" si="2"/>
        <v/>
      </c>
      <c r="B74" s="95"/>
      <c r="C74" s="143"/>
      <c r="D74" s="144"/>
      <c r="E74" s="144"/>
      <c r="F74" s="145"/>
      <c r="G74" s="145"/>
      <c r="H74" s="145"/>
      <c r="I74" s="147"/>
      <c r="J74" s="98"/>
      <c r="K74" s="108" t="str">
        <f t="shared" si="3"/>
        <v>x2</v>
      </c>
      <c r="L74" s="113"/>
      <c r="M74" s="95"/>
      <c r="N74" s="121" t="str">
        <f>IFERROR(VLOOKUP($G74,Basisblatt!$A$10:$B$17,2,FALSE),"")</f>
        <v/>
      </c>
      <c r="O74" s="95"/>
      <c r="P74" s="138" t="str">
        <f>IF($K74="x1",IF(OR($F74&lt;&gt;Basisblatt!$A$2,'EMob_Segmente 3.2.5_3.2.6'!H74=Basisblatt!$A$64)=TRUE,5,VLOOKUP('EMob_Segmente 3.2.5_3.2.6'!$E74,Basisblatt!$A$22:$B$35,2,FALSE)),"")</f>
        <v/>
      </c>
    </row>
    <row r="75" spans="1:16" ht="15.75" thickBot="1" x14ac:dyDescent="0.3">
      <c r="A75" s="121" t="str">
        <f t="shared" si="2"/>
        <v/>
      </c>
      <c r="B75" s="95"/>
      <c r="C75" s="143"/>
      <c r="D75" s="144"/>
      <c r="E75" s="144"/>
      <c r="F75" s="145"/>
      <c r="G75" s="145"/>
      <c r="H75" s="145"/>
      <c r="I75" s="147"/>
      <c r="J75" s="98"/>
      <c r="K75" s="108" t="str">
        <f t="shared" si="3"/>
        <v>x2</v>
      </c>
      <c r="L75" s="113"/>
      <c r="M75" s="95"/>
      <c r="N75" s="121" t="str">
        <f>IFERROR(VLOOKUP($G75,Basisblatt!$A$10:$B$17,2,FALSE),"")</f>
        <v/>
      </c>
      <c r="O75" s="95"/>
      <c r="P75" s="138" t="str">
        <f>IF($K75="x1",IF(OR($F75&lt;&gt;Basisblatt!$A$2,'EMob_Segmente 3.2.5_3.2.6'!H75=Basisblatt!$A$64)=TRUE,5,VLOOKUP('EMob_Segmente 3.2.5_3.2.6'!$E75,Basisblatt!$A$22:$B$35,2,FALSE)),"")</f>
        <v/>
      </c>
    </row>
    <row r="76" spans="1:16" ht="15.75" thickBot="1" x14ac:dyDescent="0.3">
      <c r="A76" s="121" t="str">
        <f t="shared" si="2"/>
        <v/>
      </c>
      <c r="B76" s="95"/>
      <c r="C76" s="143"/>
      <c r="D76" s="144"/>
      <c r="E76" s="144"/>
      <c r="F76" s="145"/>
      <c r="G76" s="145"/>
      <c r="H76" s="145"/>
      <c r="I76" s="147"/>
      <c r="J76" s="98"/>
      <c r="K76" s="108" t="str">
        <f t="shared" si="3"/>
        <v>x2</v>
      </c>
      <c r="L76" s="113"/>
      <c r="M76" s="95"/>
      <c r="N76" s="121" t="str">
        <f>IFERROR(VLOOKUP($G76,Basisblatt!$A$10:$B$17,2,FALSE),"")</f>
        <v/>
      </c>
      <c r="O76" s="95"/>
      <c r="P76" s="138" t="str">
        <f>IF($K76="x1",IF(OR($F76&lt;&gt;Basisblatt!$A$2,'EMob_Segmente 3.2.5_3.2.6'!H76=Basisblatt!$A$64)=TRUE,5,VLOOKUP('EMob_Segmente 3.2.5_3.2.6'!$E76,Basisblatt!$A$22:$B$35,2,FALSE)),"")</f>
        <v/>
      </c>
    </row>
    <row r="77" spans="1:16" ht="15.75" thickBot="1" x14ac:dyDescent="0.3">
      <c r="A77" s="121" t="str">
        <f t="shared" si="2"/>
        <v/>
      </c>
      <c r="B77" s="95"/>
      <c r="C77" s="143"/>
      <c r="D77" s="144"/>
      <c r="E77" s="144"/>
      <c r="F77" s="145"/>
      <c r="G77" s="145"/>
      <c r="H77" s="145"/>
      <c r="I77" s="147"/>
      <c r="J77" s="98"/>
      <c r="K77" s="108" t="str">
        <f t="shared" si="3"/>
        <v>x2</v>
      </c>
      <c r="L77" s="113"/>
      <c r="M77" s="95"/>
      <c r="N77" s="121" t="str">
        <f>IFERROR(VLOOKUP($G77,Basisblatt!$A$10:$B$17,2,FALSE),"")</f>
        <v/>
      </c>
      <c r="O77" s="95"/>
      <c r="P77" s="138" t="str">
        <f>IF($K77="x1",IF(OR($F77&lt;&gt;Basisblatt!$A$2,'EMob_Segmente 3.2.5_3.2.6'!H77=Basisblatt!$A$64)=TRUE,5,VLOOKUP('EMob_Segmente 3.2.5_3.2.6'!$E77,Basisblatt!$A$22:$B$35,2,FALSE)),"")</f>
        <v/>
      </c>
    </row>
    <row r="78" spans="1:16" ht="15.75" thickBot="1" x14ac:dyDescent="0.3">
      <c r="A78" s="121" t="str">
        <f t="shared" si="2"/>
        <v/>
      </c>
      <c r="B78" s="95"/>
      <c r="C78" s="143"/>
      <c r="D78" s="144"/>
      <c r="E78" s="144"/>
      <c r="F78" s="145"/>
      <c r="G78" s="145"/>
      <c r="H78" s="145"/>
      <c r="I78" s="147"/>
      <c r="J78" s="98"/>
      <c r="K78" s="108" t="str">
        <f t="shared" si="3"/>
        <v>x2</v>
      </c>
      <c r="L78" s="113"/>
      <c r="M78" s="95"/>
      <c r="N78" s="121" t="str">
        <f>IFERROR(VLOOKUP($G78,Basisblatt!$A$10:$B$17,2,FALSE),"")</f>
        <v/>
      </c>
      <c r="O78" s="95"/>
      <c r="P78" s="138" t="str">
        <f>IF($K78="x1",IF(OR($F78&lt;&gt;Basisblatt!$A$2,'EMob_Segmente 3.2.5_3.2.6'!H78=Basisblatt!$A$64)=TRUE,5,VLOOKUP('EMob_Segmente 3.2.5_3.2.6'!$E78,Basisblatt!$A$22:$B$35,2,FALSE)),"")</f>
        <v/>
      </c>
    </row>
    <row r="79" spans="1:16" ht="15.75" thickBot="1" x14ac:dyDescent="0.3">
      <c r="A79" s="121" t="str">
        <f t="shared" si="2"/>
        <v/>
      </c>
      <c r="B79" s="95"/>
      <c r="C79" s="143"/>
      <c r="D79" s="144"/>
      <c r="E79" s="144"/>
      <c r="F79" s="145"/>
      <c r="G79" s="145"/>
      <c r="H79" s="145"/>
      <c r="I79" s="147"/>
      <c r="J79" s="98"/>
      <c r="K79" s="108" t="str">
        <f t="shared" si="3"/>
        <v>x2</v>
      </c>
      <c r="L79" s="113"/>
      <c r="M79" s="95"/>
      <c r="N79" s="121" t="str">
        <f>IFERROR(VLOOKUP($G79,Basisblatt!$A$10:$B$17,2,FALSE),"")</f>
        <v/>
      </c>
      <c r="O79" s="95"/>
      <c r="P79" s="138" t="str">
        <f>IF($K79="x1",IF(OR($F79&lt;&gt;Basisblatt!$A$2,'EMob_Segmente 3.2.5_3.2.6'!H79=Basisblatt!$A$64)=TRUE,5,VLOOKUP('EMob_Segmente 3.2.5_3.2.6'!$E79,Basisblatt!$A$22:$B$35,2,FALSE)),"")</f>
        <v/>
      </c>
    </row>
    <row r="80" spans="1:16" ht="15.75" thickBot="1" x14ac:dyDescent="0.3">
      <c r="A80" s="121" t="str">
        <f t="shared" si="2"/>
        <v/>
      </c>
      <c r="B80" s="95"/>
      <c r="C80" s="143"/>
      <c r="D80" s="144"/>
      <c r="E80" s="144"/>
      <c r="F80" s="145"/>
      <c r="G80" s="145"/>
      <c r="H80" s="145"/>
      <c r="I80" s="147"/>
      <c r="J80" s="98"/>
      <c r="K80" s="108" t="str">
        <f t="shared" si="3"/>
        <v>x2</v>
      </c>
      <c r="L80" s="113"/>
      <c r="M80" s="95"/>
      <c r="N80" s="121" t="str">
        <f>IFERROR(VLOOKUP($G80,Basisblatt!$A$10:$B$17,2,FALSE),"")</f>
        <v/>
      </c>
      <c r="O80" s="95"/>
      <c r="P80" s="138" t="str">
        <f>IF($K80="x1",IF(OR($F80&lt;&gt;Basisblatt!$A$2,'EMob_Segmente 3.2.5_3.2.6'!H80=Basisblatt!$A$64)=TRUE,5,VLOOKUP('EMob_Segmente 3.2.5_3.2.6'!$E80,Basisblatt!$A$22:$B$35,2,FALSE)),"")</f>
        <v/>
      </c>
    </row>
    <row r="81" spans="1:16" ht="15.75" thickBot="1" x14ac:dyDescent="0.3">
      <c r="A81" s="121" t="str">
        <f t="shared" si="2"/>
        <v/>
      </c>
      <c r="B81" s="95"/>
      <c r="C81" s="143"/>
      <c r="D81" s="144"/>
      <c r="E81" s="144"/>
      <c r="F81" s="145"/>
      <c r="G81" s="145"/>
      <c r="H81" s="145"/>
      <c r="I81" s="147"/>
      <c r="J81" s="98"/>
      <c r="K81" s="108" t="str">
        <f t="shared" si="3"/>
        <v>x2</v>
      </c>
      <c r="L81" s="113"/>
      <c r="M81" s="95"/>
      <c r="N81" s="121" t="str">
        <f>IFERROR(VLOOKUP($G81,Basisblatt!$A$10:$B$17,2,FALSE),"")</f>
        <v/>
      </c>
      <c r="O81" s="95"/>
      <c r="P81" s="138" t="str">
        <f>IF($K81="x1",IF(OR($F81&lt;&gt;Basisblatt!$A$2,'EMob_Segmente 3.2.5_3.2.6'!H81=Basisblatt!$A$64)=TRUE,5,VLOOKUP('EMob_Segmente 3.2.5_3.2.6'!$E81,Basisblatt!$A$22:$B$35,2,FALSE)),"")</f>
        <v/>
      </c>
    </row>
    <row r="82" spans="1:16" ht="15.75" thickBot="1" x14ac:dyDescent="0.3">
      <c r="A82" s="121" t="str">
        <f t="shared" si="2"/>
        <v/>
      </c>
      <c r="B82" s="95"/>
      <c r="C82" s="143"/>
      <c r="D82" s="144"/>
      <c r="E82" s="144"/>
      <c r="F82" s="145"/>
      <c r="G82" s="145"/>
      <c r="H82" s="145"/>
      <c r="I82" s="147"/>
      <c r="J82" s="98"/>
      <c r="K82" s="108" t="str">
        <f t="shared" si="3"/>
        <v>x2</v>
      </c>
      <c r="L82" s="113"/>
      <c r="M82" s="95"/>
      <c r="N82" s="121" t="str">
        <f>IFERROR(VLOOKUP($G82,Basisblatt!$A$10:$B$17,2,FALSE),"")</f>
        <v/>
      </c>
      <c r="O82" s="95"/>
      <c r="P82" s="138" t="str">
        <f>IF($K82="x1",IF(OR($F82&lt;&gt;Basisblatt!$A$2,'EMob_Segmente 3.2.5_3.2.6'!H82=Basisblatt!$A$64)=TRUE,5,VLOOKUP('EMob_Segmente 3.2.5_3.2.6'!$E82,Basisblatt!$A$22:$B$35,2,FALSE)),"")</f>
        <v/>
      </c>
    </row>
    <row r="83" spans="1:16" ht="15.75" thickBot="1" x14ac:dyDescent="0.3">
      <c r="A83" s="121" t="str">
        <f t="shared" si="2"/>
        <v/>
      </c>
      <c r="B83" s="95"/>
      <c r="C83" s="143"/>
      <c r="D83" s="144"/>
      <c r="E83" s="144"/>
      <c r="F83" s="145"/>
      <c r="G83" s="145"/>
      <c r="H83" s="145"/>
      <c r="I83" s="147"/>
      <c r="J83" s="98"/>
      <c r="K83" s="108" t="str">
        <f t="shared" si="3"/>
        <v>x2</v>
      </c>
      <c r="L83" s="113"/>
      <c r="M83" s="95"/>
      <c r="N83" s="121" t="str">
        <f>IFERROR(VLOOKUP($G83,Basisblatt!$A$10:$B$17,2,FALSE),"")</f>
        <v/>
      </c>
      <c r="O83" s="95"/>
      <c r="P83" s="138" t="str">
        <f>IF($K83="x1",IF(OR($F83&lt;&gt;Basisblatt!$A$2,'EMob_Segmente 3.2.5_3.2.6'!H83=Basisblatt!$A$64)=TRUE,5,VLOOKUP('EMob_Segmente 3.2.5_3.2.6'!$E83,Basisblatt!$A$22:$B$35,2,FALSE)),"")</f>
        <v/>
      </c>
    </row>
    <row r="84" spans="1:16" ht="15.75" thickBot="1" x14ac:dyDescent="0.3">
      <c r="A84" s="121" t="str">
        <f t="shared" si="2"/>
        <v/>
      </c>
      <c r="B84" s="95"/>
      <c r="C84" s="143"/>
      <c r="D84" s="144"/>
      <c r="E84" s="144"/>
      <c r="F84" s="145"/>
      <c r="G84" s="145"/>
      <c r="H84" s="145"/>
      <c r="I84" s="147"/>
      <c r="J84" s="98"/>
      <c r="K84" s="108" t="str">
        <f t="shared" si="3"/>
        <v>x2</v>
      </c>
      <c r="L84" s="113"/>
      <c r="M84" s="95"/>
      <c r="N84" s="121" t="str">
        <f>IFERROR(VLOOKUP($G84,Basisblatt!$A$10:$B$17,2,FALSE),"")</f>
        <v/>
      </c>
      <c r="O84" s="95"/>
      <c r="P84" s="138" t="str">
        <f>IF($K84="x1",IF(OR($F84&lt;&gt;Basisblatt!$A$2,'EMob_Segmente 3.2.5_3.2.6'!H84=Basisblatt!$A$64)=TRUE,5,VLOOKUP('EMob_Segmente 3.2.5_3.2.6'!$E84,Basisblatt!$A$22:$B$35,2,FALSE)),"")</f>
        <v/>
      </c>
    </row>
    <row r="85" spans="1:16" ht="15.75" thickBot="1" x14ac:dyDescent="0.3">
      <c r="A85" s="121" t="str">
        <f t="shared" si="2"/>
        <v/>
      </c>
      <c r="B85" s="95"/>
      <c r="C85" s="143"/>
      <c r="D85" s="144"/>
      <c r="E85" s="144"/>
      <c r="F85" s="145"/>
      <c r="G85" s="145"/>
      <c r="H85" s="145"/>
      <c r="I85" s="147"/>
      <c r="J85" s="98"/>
      <c r="K85" s="108" t="str">
        <f t="shared" si="3"/>
        <v>x2</v>
      </c>
      <c r="L85" s="113"/>
      <c r="M85" s="95"/>
      <c r="N85" s="121" t="str">
        <f>IFERROR(VLOOKUP($G85,Basisblatt!$A$10:$B$17,2,FALSE),"")</f>
        <v/>
      </c>
      <c r="O85" s="95"/>
      <c r="P85" s="138" t="str">
        <f>IF($K85="x1",IF(OR($F85&lt;&gt;Basisblatt!$A$2,'EMob_Segmente 3.2.5_3.2.6'!H85=Basisblatt!$A$64)=TRUE,5,VLOOKUP('EMob_Segmente 3.2.5_3.2.6'!$E85,Basisblatt!$A$22:$B$35,2,FALSE)),"")</f>
        <v/>
      </c>
    </row>
    <row r="86" spans="1:16" ht="15.75" thickBot="1" x14ac:dyDescent="0.3">
      <c r="A86" s="121" t="str">
        <f t="shared" si="2"/>
        <v/>
      </c>
      <c r="B86" s="95"/>
      <c r="C86" s="143"/>
      <c r="D86" s="144"/>
      <c r="E86" s="144"/>
      <c r="F86" s="145"/>
      <c r="G86" s="145"/>
      <c r="H86" s="145"/>
      <c r="I86" s="147"/>
      <c r="J86" s="98"/>
      <c r="K86" s="108" t="str">
        <f t="shared" si="3"/>
        <v>x2</v>
      </c>
      <c r="L86" s="113"/>
      <c r="M86" s="95"/>
      <c r="N86" s="121" t="str">
        <f>IFERROR(VLOOKUP($G86,Basisblatt!$A$10:$B$17,2,FALSE),"")</f>
        <v/>
      </c>
      <c r="O86" s="95"/>
      <c r="P86" s="138" t="str">
        <f>IF($K86="x1",IF(OR($F86&lt;&gt;Basisblatt!$A$2,'EMob_Segmente 3.2.5_3.2.6'!H86=Basisblatt!$A$64)=TRUE,5,VLOOKUP('EMob_Segmente 3.2.5_3.2.6'!$E86,Basisblatt!$A$22:$B$35,2,FALSE)),"")</f>
        <v/>
      </c>
    </row>
    <row r="87" spans="1:16" ht="15.75" thickBot="1" x14ac:dyDescent="0.3">
      <c r="A87" s="121" t="str">
        <f t="shared" si="2"/>
        <v/>
      </c>
      <c r="B87" s="95"/>
      <c r="C87" s="143"/>
      <c r="D87" s="144"/>
      <c r="E87" s="144"/>
      <c r="F87" s="145"/>
      <c r="G87" s="145"/>
      <c r="H87" s="145"/>
      <c r="I87" s="147"/>
      <c r="J87" s="98"/>
      <c r="K87" s="108" t="str">
        <f t="shared" si="3"/>
        <v>x2</v>
      </c>
      <c r="L87" s="113"/>
      <c r="M87" s="95"/>
      <c r="N87" s="121" t="str">
        <f>IFERROR(VLOOKUP($G87,Basisblatt!$A$10:$B$17,2,FALSE),"")</f>
        <v/>
      </c>
      <c r="O87" s="95"/>
      <c r="P87" s="138" t="str">
        <f>IF($K87="x1",IF(OR($F87&lt;&gt;Basisblatt!$A$2,'EMob_Segmente 3.2.5_3.2.6'!H87=Basisblatt!$A$64)=TRUE,5,VLOOKUP('EMob_Segmente 3.2.5_3.2.6'!$E87,Basisblatt!$A$22:$B$35,2,FALSE)),"")</f>
        <v/>
      </c>
    </row>
    <row r="88" spans="1:16" ht="15.75" thickBot="1" x14ac:dyDescent="0.3">
      <c r="A88" s="121" t="str">
        <f t="shared" si="2"/>
        <v/>
      </c>
      <c r="B88" s="95"/>
      <c r="C88" s="143"/>
      <c r="D88" s="144"/>
      <c r="E88" s="144"/>
      <c r="F88" s="145"/>
      <c r="G88" s="145"/>
      <c r="H88" s="145"/>
      <c r="I88" s="147"/>
      <c r="J88" s="98"/>
      <c r="K88" s="108" t="str">
        <f t="shared" si="3"/>
        <v>x2</v>
      </c>
      <c r="L88" s="113"/>
      <c r="M88" s="95"/>
      <c r="N88" s="121" t="str">
        <f>IFERROR(VLOOKUP($G88,Basisblatt!$A$10:$B$17,2,FALSE),"")</f>
        <v/>
      </c>
      <c r="O88" s="95"/>
      <c r="P88" s="138" t="str">
        <f>IF($K88="x1",IF(OR($F88&lt;&gt;Basisblatt!$A$2,'EMob_Segmente 3.2.5_3.2.6'!H88=Basisblatt!$A$64)=TRUE,5,VLOOKUP('EMob_Segmente 3.2.5_3.2.6'!$E88,Basisblatt!$A$22:$B$35,2,FALSE)),"")</f>
        <v/>
      </c>
    </row>
    <row r="89" spans="1:16" ht="15.75" thickBot="1" x14ac:dyDescent="0.3">
      <c r="A89" s="121" t="str">
        <f t="shared" si="2"/>
        <v/>
      </c>
      <c r="B89" s="95"/>
      <c r="C89" s="143"/>
      <c r="D89" s="144"/>
      <c r="E89" s="144"/>
      <c r="F89" s="145"/>
      <c r="G89" s="145"/>
      <c r="H89" s="145"/>
      <c r="I89" s="147"/>
      <c r="J89" s="98"/>
      <c r="K89" s="108" t="str">
        <f t="shared" si="3"/>
        <v>x2</v>
      </c>
      <c r="L89" s="113"/>
      <c r="M89" s="95"/>
      <c r="N89" s="121" t="str">
        <f>IFERROR(VLOOKUP($G89,Basisblatt!$A$10:$B$17,2,FALSE),"")</f>
        <v/>
      </c>
      <c r="O89" s="95"/>
      <c r="P89" s="138" t="str">
        <f>IF($K89="x1",IF(OR($F89&lt;&gt;Basisblatt!$A$2,'EMob_Segmente 3.2.5_3.2.6'!H89=Basisblatt!$A$64)=TRUE,5,VLOOKUP('EMob_Segmente 3.2.5_3.2.6'!$E89,Basisblatt!$A$22:$B$35,2,FALSE)),"")</f>
        <v/>
      </c>
    </row>
    <row r="90" spans="1:16" ht="15.75" thickBot="1" x14ac:dyDescent="0.3">
      <c r="A90" s="121" t="str">
        <f t="shared" ref="A90:A153" si="4">IF($K90="x2","",IF($K90="x1","ja","N/A"))</f>
        <v/>
      </c>
      <c r="B90" s="95"/>
      <c r="C90" s="143"/>
      <c r="D90" s="144"/>
      <c r="E90" s="144"/>
      <c r="F90" s="145"/>
      <c r="G90" s="145"/>
      <c r="H90" s="145"/>
      <c r="I90" s="147"/>
      <c r="J90" s="98"/>
      <c r="K90" s="108" t="str">
        <f t="shared" si="3"/>
        <v>x2</v>
      </c>
      <c r="L90" s="113"/>
      <c r="M90" s="95"/>
      <c r="N90" s="121" t="str">
        <f>IFERROR(VLOOKUP($G90,Basisblatt!$A$10:$B$17,2,FALSE),"")</f>
        <v/>
      </c>
      <c r="O90" s="95"/>
      <c r="P90" s="138" t="str">
        <f>IF($K90="x1",IF(OR($F90&lt;&gt;Basisblatt!$A$2,'EMob_Segmente 3.2.5_3.2.6'!H90=Basisblatt!$A$64)=TRUE,5,VLOOKUP('EMob_Segmente 3.2.5_3.2.6'!$E90,Basisblatt!$A$22:$B$35,2,FALSE)),"")</f>
        <v/>
      </c>
    </row>
    <row r="91" spans="1:16" ht="15.75" thickBot="1" x14ac:dyDescent="0.3">
      <c r="A91" s="121" t="str">
        <f t="shared" si="4"/>
        <v/>
      </c>
      <c r="B91" s="95"/>
      <c r="C91" s="143"/>
      <c r="D91" s="144"/>
      <c r="E91" s="144"/>
      <c r="F91" s="145"/>
      <c r="G91" s="145"/>
      <c r="H91" s="145"/>
      <c r="I91" s="147"/>
      <c r="J91" s="98"/>
      <c r="K91" s="108" t="str">
        <f t="shared" ref="K91:K154" si="5">IF(COUNTA($C91:$I91)=7,"x1",IF(COUNTA($C91:$I91)=0,"x2","o"))</f>
        <v>x2</v>
      </c>
      <c r="L91" s="113"/>
      <c r="M91" s="95"/>
      <c r="N91" s="121" t="str">
        <f>IFERROR(VLOOKUP($G91,Basisblatt!$A$10:$B$17,2,FALSE),"")</f>
        <v/>
      </c>
      <c r="O91" s="95"/>
      <c r="P91" s="138" t="str">
        <f>IF($K91="x1",IF(OR($F91&lt;&gt;Basisblatt!$A$2,'EMob_Segmente 3.2.5_3.2.6'!H91=Basisblatt!$A$64)=TRUE,5,VLOOKUP('EMob_Segmente 3.2.5_3.2.6'!$E91,Basisblatt!$A$22:$B$35,2,FALSE)),"")</f>
        <v/>
      </c>
    </row>
    <row r="92" spans="1:16" ht="15.75" thickBot="1" x14ac:dyDescent="0.3">
      <c r="A92" s="121" t="str">
        <f t="shared" si="4"/>
        <v/>
      </c>
      <c r="B92" s="95"/>
      <c r="C92" s="143"/>
      <c r="D92" s="144"/>
      <c r="E92" s="144"/>
      <c r="F92" s="145"/>
      <c r="G92" s="145"/>
      <c r="H92" s="145"/>
      <c r="I92" s="147"/>
      <c r="J92" s="98"/>
      <c r="K92" s="108" t="str">
        <f t="shared" si="5"/>
        <v>x2</v>
      </c>
      <c r="L92" s="113"/>
      <c r="M92" s="95"/>
      <c r="N92" s="121" t="str">
        <f>IFERROR(VLOOKUP($G92,Basisblatt!$A$10:$B$17,2,FALSE),"")</f>
        <v/>
      </c>
      <c r="O92" s="95"/>
      <c r="P92" s="138" t="str">
        <f>IF($K92="x1",IF(OR($F92&lt;&gt;Basisblatt!$A$2,'EMob_Segmente 3.2.5_3.2.6'!H92=Basisblatt!$A$64)=TRUE,5,VLOOKUP('EMob_Segmente 3.2.5_3.2.6'!$E92,Basisblatt!$A$22:$B$35,2,FALSE)),"")</f>
        <v/>
      </c>
    </row>
    <row r="93" spans="1:16" ht="15.75" thickBot="1" x14ac:dyDescent="0.3">
      <c r="A93" s="121" t="str">
        <f t="shared" si="4"/>
        <v/>
      </c>
      <c r="B93" s="95"/>
      <c r="C93" s="143"/>
      <c r="D93" s="144"/>
      <c r="E93" s="144"/>
      <c r="F93" s="145"/>
      <c r="G93" s="145"/>
      <c r="H93" s="145"/>
      <c r="I93" s="147"/>
      <c r="J93" s="98"/>
      <c r="K93" s="108" t="str">
        <f t="shared" si="5"/>
        <v>x2</v>
      </c>
      <c r="L93" s="113"/>
      <c r="M93" s="95"/>
      <c r="N93" s="121" t="str">
        <f>IFERROR(VLOOKUP($G93,Basisblatt!$A$10:$B$17,2,FALSE),"")</f>
        <v/>
      </c>
      <c r="O93" s="95"/>
      <c r="P93" s="138" t="str">
        <f>IF($K93="x1",IF(OR($F93&lt;&gt;Basisblatt!$A$2,'EMob_Segmente 3.2.5_3.2.6'!H93=Basisblatt!$A$64)=TRUE,5,VLOOKUP('EMob_Segmente 3.2.5_3.2.6'!$E93,Basisblatt!$A$22:$B$35,2,FALSE)),"")</f>
        <v/>
      </c>
    </row>
    <row r="94" spans="1:16" ht="15.75" thickBot="1" x14ac:dyDescent="0.3">
      <c r="A94" s="121" t="str">
        <f t="shared" si="4"/>
        <v/>
      </c>
      <c r="B94" s="95"/>
      <c r="C94" s="143"/>
      <c r="D94" s="144"/>
      <c r="E94" s="144"/>
      <c r="F94" s="145"/>
      <c r="G94" s="145"/>
      <c r="H94" s="145"/>
      <c r="I94" s="147"/>
      <c r="J94" s="98"/>
      <c r="K94" s="108" t="str">
        <f t="shared" si="5"/>
        <v>x2</v>
      </c>
      <c r="L94" s="113"/>
      <c r="M94" s="95"/>
      <c r="N94" s="121" t="str">
        <f>IFERROR(VLOOKUP($G94,Basisblatt!$A$10:$B$17,2,FALSE),"")</f>
        <v/>
      </c>
      <c r="O94" s="95"/>
      <c r="P94" s="138" t="str">
        <f>IF($K94="x1",IF(OR($F94&lt;&gt;Basisblatt!$A$2,'EMob_Segmente 3.2.5_3.2.6'!H94=Basisblatt!$A$64)=TRUE,5,VLOOKUP('EMob_Segmente 3.2.5_3.2.6'!$E94,Basisblatt!$A$22:$B$35,2,FALSE)),"")</f>
        <v/>
      </c>
    </row>
    <row r="95" spans="1:16" ht="15.75" thickBot="1" x14ac:dyDescent="0.3">
      <c r="A95" s="121" t="str">
        <f t="shared" si="4"/>
        <v/>
      </c>
      <c r="B95" s="95"/>
      <c r="C95" s="143"/>
      <c r="D95" s="144"/>
      <c r="E95" s="144"/>
      <c r="F95" s="145"/>
      <c r="G95" s="145"/>
      <c r="H95" s="145"/>
      <c r="I95" s="147"/>
      <c r="J95" s="98"/>
      <c r="K95" s="108" t="str">
        <f t="shared" si="5"/>
        <v>x2</v>
      </c>
      <c r="L95" s="113"/>
      <c r="M95" s="95"/>
      <c r="N95" s="121" t="str">
        <f>IFERROR(VLOOKUP($G95,Basisblatt!$A$10:$B$17,2,FALSE),"")</f>
        <v/>
      </c>
      <c r="O95" s="95"/>
      <c r="P95" s="138" t="str">
        <f>IF($K95="x1",IF(OR($F95&lt;&gt;Basisblatt!$A$2,'EMob_Segmente 3.2.5_3.2.6'!H95=Basisblatt!$A$64)=TRUE,5,VLOOKUP('EMob_Segmente 3.2.5_3.2.6'!$E95,Basisblatt!$A$22:$B$35,2,FALSE)),"")</f>
        <v/>
      </c>
    </row>
    <row r="96" spans="1:16" ht="15.75" thickBot="1" x14ac:dyDescent="0.3">
      <c r="A96" s="121" t="str">
        <f t="shared" si="4"/>
        <v/>
      </c>
      <c r="B96" s="95"/>
      <c r="C96" s="143"/>
      <c r="D96" s="144"/>
      <c r="E96" s="144"/>
      <c r="F96" s="145"/>
      <c r="G96" s="145"/>
      <c r="H96" s="145"/>
      <c r="I96" s="147"/>
      <c r="J96" s="98"/>
      <c r="K96" s="108" t="str">
        <f t="shared" si="5"/>
        <v>x2</v>
      </c>
      <c r="L96" s="113"/>
      <c r="M96" s="95"/>
      <c r="N96" s="121" t="str">
        <f>IFERROR(VLOOKUP($G96,Basisblatt!$A$10:$B$17,2,FALSE),"")</f>
        <v/>
      </c>
      <c r="O96" s="95"/>
      <c r="P96" s="138" t="str">
        <f>IF($K96="x1",IF(OR($F96&lt;&gt;Basisblatt!$A$2,'EMob_Segmente 3.2.5_3.2.6'!H96=Basisblatt!$A$64)=TRUE,5,VLOOKUP('EMob_Segmente 3.2.5_3.2.6'!$E96,Basisblatt!$A$22:$B$35,2,FALSE)),"")</f>
        <v/>
      </c>
    </row>
    <row r="97" spans="1:16" ht="15.75" thickBot="1" x14ac:dyDescent="0.3">
      <c r="A97" s="121" t="str">
        <f t="shared" si="4"/>
        <v/>
      </c>
      <c r="B97" s="95"/>
      <c r="C97" s="143"/>
      <c r="D97" s="144"/>
      <c r="E97" s="144"/>
      <c r="F97" s="145"/>
      <c r="G97" s="145"/>
      <c r="H97" s="145"/>
      <c r="I97" s="147"/>
      <c r="J97" s="98"/>
      <c r="K97" s="108" t="str">
        <f t="shared" si="5"/>
        <v>x2</v>
      </c>
      <c r="L97" s="113"/>
      <c r="M97" s="95"/>
      <c r="N97" s="121" t="str">
        <f>IFERROR(VLOOKUP($G97,Basisblatt!$A$10:$B$17,2,FALSE),"")</f>
        <v/>
      </c>
      <c r="O97" s="95"/>
      <c r="P97" s="138" t="str">
        <f>IF($K97="x1",IF(OR($F97&lt;&gt;Basisblatt!$A$2,'EMob_Segmente 3.2.5_3.2.6'!H97=Basisblatt!$A$64)=TRUE,5,VLOOKUP('EMob_Segmente 3.2.5_3.2.6'!$E97,Basisblatt!$A$22:$B$35,2,FALSE)),"")</f>
        <v/>
      </c>
    </row>
    <row r="98" spans="1:16" ht="15.75" thickBot="1" x14ac:dyDescent="0.3">
      <c r="A98" s="121" t="str">
        <f t="shared" si="4"/>
        <v/>
      </c>
      <c r="B98" s="95"/>
      <c r="C98" s="143"/>
      <c r="D98" s="144"/>
      <c r="E98" s="144"/>
      <c r="F98" s="145"/>
      <c r="G98" s="145"/>
      <c r="H98" s="145"/>
      <c r="I98" s="147"/>
      <c r="J98" s="98"/>
      <c r="K98" s="108" t="str">
        <f t="shared" si="5"/>
        <v>x2</v>
      </c>
      <c r="L98" s="113"/>
      <c r="M98" s="95"/>
      <c r="N98" s="121" t="str">
        <f>IFERROR(VLOOKUP($G98,Basisblatt!$A$10:$B$17,2,FALSE),"")</f>
        <v/>
      </c>
      <c r="O98" s="95"/>
      <c r="P98" s="138" t="str">
        <f>IF($K98="x1",IF(OR($F98&lt;&gt;Basisblatt!$A$2,'EMob_Segmente 3.2.5_3.2.6'!H98=Basisblatt!$A$64)=TRUE,5,VLOOKUP('EMob_Segmente 3.2.5_3.2.6'!$E98,Basisblatt!$A$22:$B$35,2,FALSE)),"")</f>
        <v/>
      </c>
    </row>
    <row r="99" spans="1:16" ht="15.75" thickBot="1" x14ac:dyDescent="0.3">
      <c r="A99" s="121" t="str">
        <f t="shared" si="4"/>
        <v/>
      </c>
      <c r="B99" s="95"/>
      <c r="C99" s="143"/>
      <c r="D99" s="144"/>
      <c r="E99" s="144"/>
      <c r="F99" s="145"/>
      <c r="G99" s="145"/>
      <c r="H99" s="145"/>
      <c r="I99" s="147"/>
      <c r="J99" s="98"/>
      <c r="K99" s="108" t="str">
        <f t="shared" si="5"/>
        <v>x2</v>
      </c>
      <c r="L99" s="113"/>
      <c r="M99" s="95"/>
      <c r="N99" s="121" t="str">
        <f>IFERROR(VLOOKUP($G99,Basisblatt!$A$10:$B$17,2,FALSE),"")</f>
        <v/>
      </c>
      <c r="O99" s="95"/>
      <c r="P99" s="138" t="str">
        <f>IF($K99="x1",IF(OR($F99&lt;&gt;Basisblatt!$A$2,'EMob_Segmente 3.2.5_3.2.6'!H99=Basisblatt!$A$64)=TRUE,5,VLOOKUP('EMob_Segmente 3.2.5_3.2.6'!$E99,Basisblatt!$A$22:$B$35,2,FALSE)),"")</f>
        <v/>
      </c>
    </row>
    <row r="100" spans="1:16" ht="15.75" thickBot="1" x14ac:dyDescent="0.3">
      <c r="A100" s="121" t="str">
        <f t="shared" si="4"/>
        <v/>
      </c>
      <c r="B100" s="95"/>
      <c r="C100" s="143"/>
      <c r="D100" s="144"/>
      <c r="E100" s="144"/>
      <c r="F100" s="145"/>
      <c r="G100" s="145"/>
      <c r="H100" s="145"/>
      <c r="I100" s="147"/>
      <c r="J100" s="98"/>
      <c r="K100" s="108" t="str">
        <f t="shared" si="5"/>
        <v>x2</v>
      </c>
      <c r="L100" s="113"/>
      <c r="M100" s="95"/>
      <c r="N100" s="121" t="str">
        <f>IFERROR(VLOOKUP($G100,Basisblatt!$A$10:$B$17,2,FALSE),"")</f>
        <v/>
      </c>
      <c r="O100" s="95"/>
      <c r="P100" s="138" t="str">
        <f>IF($K100="x1",IF(OR($F100&lt;&gt;Basisblatt!$A$2,'EMob_Segmente 3.2.5_3.2.6'!H100=Basisblatt!$A$64)=TRUE,5,VLOOKUP('EMob_Segmente 3.2.5_3.2.6'!$E100,Basisblatt!$A$22:$B$35,2,FALSE)),"")</f>
        <v/>
      </c>
    </row>
    <row r="101" spans="1:16" ht="15.75" thickBot="1" x14ac:dyDescent="0.3">
      <c r="A101" s="121" t="str">
        <f t="shared" si="4"/>
        <v/>
      </c>
      <c r="B101" s="95"/>
      <c r="C101" s="143"/>
      <c r="D101" s="144"/>
      <c r="E101" s="144"/>
      <c r="F101" s="145"/>
      <c r="G101" s="145"/>
      <c r="H101" s="145"/>
      <c r="I101" s="147"/>
      <c r="J101" s="98"/>
      <c r="K101" s="108" t="str">
        <f t="shared" si="5"/>
        <v>x2</v>
      </c>
      <c r="L101" s="113"/>
      <c r="M101" s="95"/>
      <c r="N101" s="121" t="str">
        <f>IFERROR(VLOOKUP($G101,Basisblatt!$A$10:$B$17,2,FALSE),"")</f>
        <v/>
      </c>
      <c r="O101" s="95"/>
      <c r="P101" s="138" t="str">
        <f>IF($K101="x1",IF(OR($F101&lt;&gt;Basisblatt!$A$2,'EMob_Segmente 3.2.5_3.2.6'!H101=Basisblatt!$A$64)=TRUE,5,VLOOKUP('EMob_Segmente 3.2.5_3.2.6'!$E101,Basisblatt!$A$22:$B$35,2,FALSE)),"")</f>
        <v/>
      </c>
    </row>
    <row r="102" spans="1:16" ht="15.75" thickBot="1" x14ac:dyDescent="0.3">
      <c r="A102" s="121" t="str">
        <f t="shared" si="4"/>
        <v/>
      </c>
      <c r="B102" s="95"/>
      <c r="C102" s="143"/>
      <c r="D102" s="144"/>
      <c r="E102" s="144"/>
      <c r="F102" s="145"/>
      <c r="G102" s="145"/>
      <c r="H102" s="145"/>
      <c r="I102" s="147"/>
      <c r="J102" s="98"/>
      <c r="K102" s="108" t="str">
        <f t="shared" si="5"/>
        <v>x2</v>
      </c>
      <c r="L102" s="113"/>
      <c r="M102" s="95"/>
      <c r="N102" s="121" t="str">
        <f>IFERROR(VLOOKUP($G102,Basisblatt!$A$10:$B$17,2,FALSE),"")</f>
        <v/>
      </c>
      <c r="O102" s="95"/>
      <c r="P102" s="138" t="str">
        <f>IF($K102="x1",IF(OR($F102&lt;&gt;Basisblatt!$A$2,'EMob_Segmente 3.2.5_3.2.6'!H102=Basisblatt!$A$64)=TRUE,5,VLOOKUP('EMob_Segmente 3.2.5_3.2.6'!$E102,Basisblatt!$A$22:$B$35,2,FALSE)),"")</f>
        <v/>
      </c>
    </row>
    <row r="103" spans="1:16" ht="15.75" thickBot="1" x14ac:dyDescent="0.3">
      <c r="A103" s="121" t="str">
        <f t="shared" si="4"/>
        <v/>
      </c>
      <c r="B103" s="95"/>
      <c r="C103" s="143"/>
      <c r="D103" s="144"/>
      <c r="E103" s="144"/>
      <c r="F103" s="145"/>
      <c r="G103" s="145"/>
      <c r="H103" s="145"/>
      <c r="I103" s="147"/>
      <c r="J103" s="98"/>
      <c r="K103" s="108" t="str">
        <f t="shared" si="5"/>
        <v>x2</v>
      </c>
      <c r="L103" s="113"/>
      <c r="M103" s="95"/>
      <c r="N103" s="121" t="str">
        <f>IFERROR(VLOOKUP($G103,Basisblatt!$A$10:$B$17,2,FALSE),"")</f>
        <v/>
      </c>
      <c r="O103" s="95"/>
      <c r="P103" s="138" t="str">
        <f>IF($K103="x1",IF(OR($F103&lt;&gt;Basisblatt!$A$2,'EMob_Segmente 3.2.5_3.2.6'!H103=Basisblatt!$A$64)=TRUE,5,VLOOKUP('EMob_Segmente 3.2.5_3.2.6'!$E103,Basisblatt!$A$22:$B$35,2,FALSE)),"")</f>
        <v/>
      </c>
    </row>
    <row r="104" spans="1:16" ht="15.75" thickBot="1" x14ac:dyDescent="0.3">
      <c r="A104" s="121" t="str">
        <f t="shared" si="4"/>
        <v/>
      </c>
      <c r="B104" s="95"/>
      <c r="C104" s="143"/>
      <c r="D104" s="144"/>
      <c r="E104" s="144"/>
      <c r="F104" s="145"/>
      <c r="G104" s="145"/>
      <c r="H104" s="145"/>
      <c r="I104" s="147"/>
      <c r="J104" s="98"/>
      <c r="K104" s="108" t="str">
        <f t="shared" si="5"/>
        <v>x2</v>
      </c>
      <c r="L104" s="113"/>
      <c r="M104" s="95"/>
      <c r="N104" s="121" t="str">
        <f>IFERROR(VLOOKUP($G104,Basisblatt!$A$10:$B$17,2,FALSE),"")</f>
        <v/>
      </c>
      <c r="O104" s="95"/>
      <c r="P104" s="138" t="str">
        <f>IF($K104="x1",IF(OR($F104&lt;&gt;Basisblatt!$A$2,'EMob_Segmente 3.2.5_3.2.6'!H104=Basisblatt!$A$64)=TRUE,5,VLOOKUP('EMob_Segmente 3.2.5_3.2.6'!$E104,Basisblatt!$A$22:$B$35,2,FALSE)),"")</f>
        <v/>
      </c>
    </row>
    <row r="105" spans="1:16" ht="15.75" thickBot="1" x14ac:dyDescent="0.3">
      <c r="A105" s="121" t="str">
        <f t="shared" si="4"/>
        <v/>
      </c>
      <c r="B105" s="95"/>
      <c r="C105" s="143"/>
      <c r="D105" s="144"/>
      <c r="E105" s="144"/>
      <c r="F105" s="145"/>
      <c r="G105" s="145"/>
      <c r="H105" s="145"/>
      <c r="I105" s="147"/>
      <c r="J105" s="98"/>
      <c r="K105" s="108" t="str">
        <f t="shared" si="5"/>
        <v>x2</v>
      </c>
      <c r="L105" s="113"/>
      <c r="M105" s="95"/>
      <c r="N105" s="121" t="str">
        <f>IFERROR(VLOOKUP($G105,Basisblatt!$A$10:$B$17,2,FALSE),"")</f>
        <v/>
      </c>
      <c r="O105" s="95"/>
      <c r="P105" s="138" t="str">
        <f>IF($K105="x1",IF(OR($F105&lt;&gt;Basisblatt!$A$2,'EMob_Segmente 3.2.5_3.2.6'!H105=Basisblatt!$A$64)=TRUE,5,VLOOKUP('EMob_Segmente 3.2.5_3.2.6'!$E105,Basisblatt!$A$22:$B$35,2,FALSE)),"")</f>
        <v/>
      </c>
    </row>
    <row r="106" spans="1:16" ht="15.75" thickBot="1" x14ac:dyDescent="0.3">
      <c r="A106" s="121" t="str">
        <f t="shared" si="4"/>
        <v/>
      </c>
      <c r="B106" s="95"/>
      <c r="C106" s="143"/>
      <c r="D106" s="144"/>
      <c r="E106" s="144"/>
      <c r="F106" s="145"/>
      <c r="G106" s="145"/>
      <c r="H106" s="145"/>
      <c r="I106" s="147"/>
      <c r="J106" s="98"/>
      <c r="K106" s="108" t="str">
        <f t="shared" si="5"/>
        <v>x2</v>
      </c>
      <c r="L106" s="113"/>
      <c r="M106" s="95"/>
      <c r="N106" s="121" t="str">
        <f>IFERROR(VLOOKUP($G106,Basisblatt!$A$10:$B$17,2,FALSE),"")</f>
        <v/>
      </c>
      <c r="O106" s="95"/>
      <c r="P106" s="138" t="str">
        <f>IF($K106="x1",IF(OR($F106&lt;&gt;Basisblatt!$A$2,'EMob_Segmente 3.2.5_3.2.6'!H106=Basisblatt!$A$64)=TRUE,5,VLOOKUP('EMob_Segmente 3.2.5_3.2.6'!$E106,Basisblatt!$A$22:$B$35,2,FALSE)),"")</f>
        <v/>
      </c>
    </row>
    <row r="107" spans="1:16" ht="15.75" thickBot="1" x14ac:dyDescent="0.3">
      <c r="A107" s="121" t="str">
        <f t="shared" si="4"/>
        <v/>
      </c>
      <c r="B107" s="95"/>
      <c r="C107" s="143"/>
      <c r="D107" s="144"/>
      <c r="E107" s="144"/>
      <c r="F107" s="145"/>
      <c r="G107" s="145"/>
      <c r="H107" s="145"/>
      <c r="I107" s="147"/>
      <c r="J107" s="98"/>
      <c r="K107" s="108" t="str">
        <f t="shared" si="5"/>
        <v>x2</v>
      </c>
      <c r="L107" s="113"/>
      <c r="M107" s="95"/>
      <c r="N107" s="121" t="str">
        <f>IFERROR(VLOOKUP($G107,Basisblatt!$A$10:$B$17,2,FALSE),"")</f>
        <v/>
      </c>
      <c r="O107" s="95"/>
      <c r="P107" s="138" t="str">
        <f>IF($K107="x1",IF(OR($F107&lt;&gt;Basisblatt!$A$2,'EMob_Segmente 3.2.5_3.2.6'!H107=Basisblatt!$A$64)=TRUE,5,VLOOKUP('EMob_Segmente 3.2.5_3.2.6'!$E107,Basisblatt!$A$22:$B$35,2,FALSE)),"")</f>
        <v/>
      </c>
    </row>
    <row r="108" spans="1:16" ht="15.75" thickBot="1" x14ac:dyDescent="0.3">
      <c r="A108" s="121" t="str">
        <f t="shared" si="4"/>
        <v/>
      </c>
      <c r="B108" s="95"/>
      <c r="C108" s="143"/>
      <c r="D108" s="144"/>
      <c r="E108" s="144"/>
      <c r="F108" s="145"/>
      <c r="G108" s="145"/>
      <c r="H108" s="145"/>
      <c r="I108" s="147"/>
      <c r="J108" s="98"/>
      <c r="K108" s="108" t="str">
        <f t="shared" si="5"/>
        <v>x2</v>
      </c>
      <c r="L108" s="113"/>
      <c r="M108" s="95"/>
      <c r="N108" s="121" t="str">
        <f>IFERROR(VLOOKUP($G108,Basisblatt!$A$10:$B$17,2,FALSE),"")</f>
        <v/>
      </c>
      <c r="O108" s="95"/>
      <c r="P108" s="138" t="str">
        <f>IF($K108="x1",IF(OR($F108&lt;&gt;Basisblatt!$A$2,'EMob_Segmente 3.2.5_3.2.6'!H108=Basisblatt!$A$64)=TRUE,5,VLOOKUP('EMob_Segmente 3.2.5_3.2.6'!$E108,Basisblatt!$A$22:$B$35,2,FALSE)),"")</f>
        <v/>
      </c>
    </row>
    <row r="109" spans="1:16" ht="15.75" thickBot="1" x14ac:dyDescent="0.3">
      <c r="A109" s="121" t="str">
        <f t="shared" si="4"/>
        <v/>
      </c>
      <c r="B109" s="95"/>
      <c r="C109" s="143"/>
      <c r="D109" s="144"/>
      <c r="E109" s="144"/>
      <c r="F109" s="145"/>
      <c r="G109" s="145"/>
      <c r="H109" s="145"/>
      <c r="I109" s="147"/>
      <c r="J109" s="98"/>
      <c r="K109" s="108" t="str">
        <f t="shared" si="5"/>
        <v>x2</v>
      </c>
      <c r="L109" s="113"/>
      <c r="M109" s="95"/>
      <c r="N109" s="121" t="str">
        <f>IFERROR(VLOOKUP($G109,Basisblatt!$A$10:$B$17,2,FALSE),"")</f>
        <v/>
      </c>
      <c r="O109" s="95"/>
      <c r="P109" s="138" t="str">
        <f>IF($K109="x1",IF(OR($F109&lt;&gt;Basisblatt!$A$2,'EMob_Segmente 3.2.5_3.2.6'!H109=Basisblatt!$A$64)=TRUE,5,VLOOKUP('EMob_Segmente 3.2.5_3.2.6'!$E109,Basisblatt!$A$22:$B$35,2,FALSE)),"")</f>
        <v/>
      </c>
    </row>
    <row r="110" spans="1:16" ht="15.75" thickBot="1" x14ac:dyDescent="0.3">
      <c r="A110" s="121" t="str">
        <f t="shared" si="4"/>
        <v/>
      </c>
      <c r="B110" s="95"/>
      <c r="C110" s="143"/>
      <c r="D110" s="144"/>
      <c r="E110" s="144"/>
      <c r="F110" s="145"/>
      <c r="G110" s="145"/>
      <c r="H110" s="145"/>
      <c r="I110" s="147"/>
      <c r="J110" s="98"/>
      <c r="K110" s="108" t="str">
        <f t="shared" si="5"/>
        <v>x2</v>
      </c>
      <c r="L110" s="113"/>
      <c r="M110" s="95"/>
      <c r="N110" s="121" t="str">
        <f>IFERROR(VLOOKUP($G110,Basisblatt!$A$10:$B$17,2,FALSE),"")</f>
        <v/>
      </c>
      <c r="O110" s="95"/>
      <c r="P110" s="138" t="str">
        <f>IF($K110="x1",IF(OR($F110&lt;&gt;Basisblatt!$A$2,'EMob_Segmente 3.2.5_3.2.6'!H110=Basisblatt!$A$64)=TRUE,5,VLOOKUP('EMob_Segmente 3.2.5_3.2.6'!$E110,Basisblatt!$A$22:$B$35,2,FALSE)),"")</f>
        <v/>
      </c>
    </row>
    <row r="111" spans="1:16" ht="15.75" thickBot="1" x14ac:dyDescent="0.3">
      <c r="A111" s="121" t="str">
        <f t="shared" si="4"/>
        <v/>
      </c>
      <c r="B111" s="95"/>
      <c r="C111" s="143"/>
      <c r="D111" s="144"/>
      <c r="E111" s="144"/>
      <c r="F111" s="145"/>
      <c r="G111" s="145"/>
      <c r="H111" s="145"/>
      <c r="I111" s="147"/>
      <c r="J111" s="98"/>
      <c r="K111" s="108" t="str">
        <f t="shared" si="5"/>
        <v>x2</v>
      </c>
      <c r="L111" s="113"/>
      <c r="M111" s="95"/>
      <c r="N111" s="121" t="str">
        <f>IFERROR(VLOOKUP($G111,Basisblatt!$A$10:$B$17,2,FALSE),"")</f>
        <v/>
      </c>
      <c r="O111" s="95"/>
      <c r="P111" s="138" t="str">
        <f>IF($K111="x1",IF(OR($F111&lt;&gt;Basisblatt!$A$2,'EMob_Segmente 3.2.5_3.2.6'!H111=Basisblatt!$A$64)=TRUE,5,VLOOKUP('EMob_Segmente 3.2.5_3.2.6'!$E111,Basisblatt!$A$22:$B$35,2,FALSE)),"")</f>
        <v/>
      </c>
    </row>
    <row r="112" spans="1:16" ht="15.75" thickBot="1" x14ac:dyDescent="0.3">
      <c r="A112" s="121" t="str">
        <f t="shared" si="4"/>
        <v/>
      </c>
      <c r="B112" s="95"/>
      <c r="C112" s="143"/>
      <c r="D112" s="144"/>
      <c r="E112" s="144"/>
      <c r="F112" s="145"/>
      <c r="G112" s="145"/>
      <c r="H112" s="145"/>
      <c r="I112" s="147"/>
      <c r="J112" s="98"/>
      <c r="K112" s="108" t="str">
        <f t="shared" si="5"/>
        <v>x2</v>
      </c>
      <c r="L112" s="113"/>
      <c r="M112" s="95"/>
      <c r="N112" s="121" t="str">
        <f>IFERROR(VLOOKUP($G112,Basisblatt!$A$10:$B$17,2,FALSE),"")</f>
        <v/>
      </c>
      <c r="O112" s="95"/>
      <c r="P112" s="138" t="str">
        <f>IF($K112="x1",IF(OR($F112&lt;&gt;Basisblatt!$A$2,'EMob_Segmente 3.2.5_3.2.6'!H112=Basisblatt!$A$64)=TRUE,5,VLOOKUP('EMob_Segmente 3.2.5_3.2.6'!$E112,Basisblatt!$A$22:$B$35,2,FALSE)),"")</f>
        <v/>
      </c>
    </row>
    <row r="113" spans="1:16" ht="15.75" thickBot="1" x14ac:dyDescent="0.3">
      <c r="A113" s="121" t="str">
        <f t="shared" si="4"/>
        <v/>
      </c>
      <c r="B113" s="95"/>
      <c r="C113" s="143"/>
      <c r="D113" s="144"/>
      <c r="E113" s="144"/>
      <c r="F113" s="145"/>
      <c r="G113" s="145"/>
      <c r="H113" s="145"/>
      <c r="I113" s="147"/>
      <c r="J113" s="98"/>
      <c r="K113" s="108" t="str">
        <f t="shared" si="5"/>
        <v>x2</v>
      </c>
      <c r="L113" s="113"/>
      <c r="M113" s="95"/>
      <c r="N113" s="121" t="str">
        <f>IFERROR(VLOOKUP($G113,Basisblatt!$A$10:$B$17,2,FALSE),"")</f>
        <v/>
      </c>
      <c r="O113" s="95"/>
      <c r="P113" s="138" t="str">
        <f>IF($K113="x1",IF(OR($F113&lt;&gt;Basisblatt!$A$2,'EMob_Segmente 3.2.5_3.2.6'!H113=Basisblatt!$A$64)=TRUE,5,VLOOKUP('EMob_Segmente 3.2.5_3.2.6'!$E113,Basisblatt!$A$22:$B$35,2,FALSE)),"")</f>
        <v/>
      </c>
    </row>
    <row r="114" spans="1:16" ht="15.75" thickBot="1" x14ac:dyDescent="0.3">
      <c r="A114" s="121" t="str">
        <f t="shared" si="4"/>
        <v/>
      </c>
      <c r="B114" s="95"/>
      <c r="C114" s="143"/>
      <c r="D114" s="144"/>
      <c r="E114" s="144"/>
      <c r="F114" s="145"/>
      <c r="G114" s="145"/>
      <c r="H114" s="145"/>
      <c r="I114" s="147"/>
      <c r="J114" s="98"/>
      <c r="K114" s="108" t="str">
        <f t="shared" si="5"/>
        <v>x2</v>
      </c>
      <c r="L114" s="113"/>
      <c r="M114" s="95"/>
      <c r="N114" s="121" t="str">
        <f>IFERROR(VLOOKUP($G114,Basisblatt!$A$10:$B$17,2,FALSE),"")</f>
        <v/>
      </c>
      <c r="O114" s="95"/>
      <c r="P114" s="138" t="str">
        <f>IF($K114="x1",IF(OR($F114&lt;&gt;Basisblatt!$A$2,'EMob_Segmente 3.2.5_3.2.6'!H114=Basisblatt!$A$64)=TRUE,5,VLOOKUP('EMob_Segmente 3.2.5_3.2.6'!$E114,Basisblatt!$A$22:$B$35,2,FALSE)),"")</f>
        <v/>
      </c>
    </row>
    <row r="115" spans="1:16" ht="15.75" thickBot="1" x14ac:dyDescent="0.3">
      <c r="A115" s="121" t="str">
        <f t="shared" si="4"/>
        <v/>
      </c>
      <c r="B115" s="95"/>
      <c r="C115" s="143"/>
      <c r="D115" s="144"/>
      <c r="E115" s="144"/>
      <c r="F115" s="145"/>
      <c r="G115" s="145"/>
      <c r="H115" s="145"/>
      <c r="I115" s="147"/>
      <c r="J115" s="98"/>
      <c r="K115" s="108" t="str">
        <f t="shared" si="5"/>
        <v>x2</v>
      </c>
      <c r="L115" s="113"/>
      <c r="M115" s="95"/>
      <c r="N115" s="121" t="str">
        <f>IFERROR(VLOOKUP($G115,Basisblatt!$A$10:$B$17,2,FALSE),"")</f>
        <v/>
      </c>
      <c r="O115" s="95"/>
      <c r="P115" s="138" t="str">
        <f>IF($K115="x1",IF(OR($F115&lt;&gt;Basisblatt!$A$2,'EMob_Segmente 3.2.5_3.2.6'!H115=Basisblatt!$A$64)=TRUE,5,VLOOKUP('EMob_Segmente 3.2.5_3.2.6'!$E115,Basisblatt!$A$22:$B$35,2,FALSE)),"")</f>
        <v/>
      </c>
    </row>
    <row r="116" spans="1:16" ht="15.75" thickBot="1" x14ac:dyDescent="0.3">
      <c r="A116" s="121" t="str">
        <f t="shared" si="4"/>
        <v/>
      </c>
      <c r="B116" s="95"/>
      <c r="C116" s="143"/>
      <c r="D116" s="144"/>
      <c r="E116" s="144"/>
      <c r="F116" s="145"/>
      <c r="G116" s="145"/>
      <c r="H116" s="145"/>
      <c r="I116" s="147"/>
      <c r="J116" s="98"/>
      <c r="K116" s="108" t="str">
        <f t="shared" si="5"/>
        <v>x2</v>
      </c>
      <c r="L116" s="113"/>
      <c r="M116" s="95"/>
      <c r="N116" s="121" t="str">
        <f>IFERROR(VLOOKUP($G116,Basisblatt!$A$10:$B$17,2,FALSE),"")</f>
        <v/>
      </c>
      <c r="O116" s="95"/>
      <c r="P116" s="138" t="str">
        <f>IF($K116="x1",IF(OR($F116&lt;&gt;Basisblatt!$A$2,'EMob_Segmente 3.2.5_3.2.6'!H116=Basisblatt!$A$64)=TRUE,5,VLOOKUP('EMob_Segmente 3.2.5_3.2.6'!$E116,Basisblatt!$A$22:$B$35,2,FALSE)),"")</f>
        <v/>
      </c>
    </row>
    <row r="117" spans="1:16" ht="15.75" thickBot="1" x14ac:dyDescent="0.3">
      <c r="A117" s="121" t="str">
        <f t="shared" si="4"/>
        <v/>
      </c>
      <c r="B117" s="95"/>
      <c r="C117" s="143"/>
      <c r="D117" s="144"/>
      <c r="E117" s="144"/>
      <c r="F117" s="145"/>
      <c r="G117" s="145"/>
      <c r="H117" s="145"/>
      <c r="I117" s="147"/>
      <c r="J117" s="98"/>
      <c r="K117" s="108" t="str">
        <f t="shared" si="5"/>
        <v>x2</v>
      </c>
      <c r="L117" s="113"/>
      <c r="M117" s="95"/>
      <c r="N117" s="121" t="str">
        <f>IFERROR(VLOOKUP($G117,Basisblatt!$A$10:$B$17,2,FALSE),"")</f>
        <v/>
      </c>
      <c r="O117" s="95"/>
      <c r="P117" s="138" t="str">
        <f>IF($K117="x1",IF(OR($F117&lt;&gt;Basisblatt!$A$2,'EMob_Segmente 3.2.5_3.2.6'!H117=Basisblatt!$A$64)=TRUE,5,VLOOKUP('EMob_Segmente 3.2.5_3.2.6'!$E117,Basisblatt!$A$22:$B$35,2,FALSE)),"")</f>
        <v/>
      </c>
    </row>
    <row r="118" spans="1:16" ht="15.75" thickBot="1" x14ac:dyDescent="0.3">
      <c r="A118" s="121" t="str">
        <f t="shared" si="4"/>
        <v/>
      </c>
      <c r="B118" s="95"/>
      <c r="C118" s="143"/>
      <c r="D118" s="144"/>
      <c r="E118" s="144"/>
      <c r="F118" s="145"/>
      <c r="G118" s="145"/>
      <c r="H118" s="145"/>
      <c r="I118" s="147"/>
      <c r="J118" s="98"/>
      <c r="K118" s="108" t="str">
        <f t="shared" si="5"/>
        <v>x2</v>
      </c>
      <c r="L118" s="113"/>
      <c r="M118" s="95"/>
      <c r="N118" s="121" t="str">
        <f>IFERROR(VLOOKUP($G118,Basisblatt!$A$10:$B$17,2,FALSE),"")</f>
        <v/>
      </c>
      <c r="O118" s="95"/>
      <c r="P118" s="138" t="str">
        <f>IF($K118="x1",IF(OR($F118&lt;&gt;Basisblatt!$A$2,'EMob_Segmente 3.2.5_3.2.6'!H118=Basisblatt!$A$64)=TRUE,5,VLOOKUP('EMob_Segmente 3.2.5_3.2.6'!$E118,Basisblatt!$A$22:$B$35,2,FALSE)),"")</f>
        <v/>
      </c>
    </row>
    <row r="119" spans="1:16" ht="15.75" thickBot="1" x14ac:dyDescent="0.3">
      <c r="A119" s="121" t="str">
        <f t="shared" si="4"/>
        <v/>
      </c>
      <c r="B119" s="95"/>
      <c r="C119" s="143"/>
      <c r="D119" s="144"/>
      <c r="E119" s="144"/>
      <c r="F119" s="145"/>
      <c r="G119" s="145"/>
      <c r="H119" s="145"/>
      <c r="I119" s="147"/>
      <c r="J119" s="98"/>
      <c r="K119" s="108" t="str">
        <f t="shared" si="5"/>
        <v>x2</v>
      </c>
      <c r="L119" s="113"/>
      <c r="M119" s="95"/>
      <c r="N119" s="121" t="str">
        <f>IFERROR(VLOOKUP($G119,Basisblatt!$A$10:$B$17,2,FALSE),"")</f>
        <v/>
      </c>
      <c r="O119" s="95"/>
      <c r="P119" s="138" t="str">
        <f>IF($K119="x1",IF(OR($F119&lt;&gt;Basisblatt!$A$2,'EMob_Segmente 3.2.5_3.2.6'!H119=Basisblatt!$A$64)=TRUE,5,VLOOKUP('EMob_Segmente 3.2.5_3.2.6'!$E119,Basisblatt!$A$22:$B$35,2,FALSE)),"")</f>
        <v/>
      </c>
    </row>
    <row r="120" spans="1:16" ht="15.75" thickBot="1" x14ac:dyDescent="0.3">
      <c r="A120" s="121" t="str">
        <f t="shared" si="4"/>
        <v/>
      </c>
      <c r="B120" s="95"/>
      <c r="C120" s="143"/>
      <c r="D120" s="144"/>
      <c r="E120" s="144"/>
      <c r="F120" s="145"/>
      <c r="G120" s="145"/>
      <c r="H120" s="145"/>
      <c r="I120" s="147"/>
      <c r="J120" s="98"/>
      <c r="K120" s="108" t="str">
        <f t="shared" si="5"/>
        <v>x2</v>
      </c>
      <c r="L120" s="113"/>
      <c r="M120" s="95"/>
      <c r="N120" s="121" t="str">
        <f>IFERROR(VLOOKUP($G120,Basisblatt!$A$10:$B$17,2,FALSE),"")</f>
        <v/>
      </c>
      <c r="O120" s="95"/>
      <c r="P120" s="138" t="str">
        <f>IF($K120="x1",IF(OR($F120&lt;&gt;Basisblatt!$A$2,'EMob_Segmente 3.2.5_3.2.6'!H120=Basisblatt!$A$64)=TRUE,5,VLOOKUP('EMob_Segmente 3.2.5_3.2.6'!$E120,Basisblatt!$A$22:$B$35,2,FALSE)),"")</f>
        <v/>
      </c>
    </row>
    <row r="121" spans="1:16" ht="15.75" thickBot="1" x14ac:dyDescent="0.3">
      <c r="A121" s="121" t="str">
        <f t="shared" si="4"/>
        <v/>
      </c>
      <c r="B121" s="95"/>
      <c r="C121" s="143"/>
      <c r="D121" s="144"/>
      <c r="E121" s="144"/>
      <c r="F121" s="145"/>
      <c r="G121" s="145"/>
      <c r="H121" s="145"/>
      <c r="I121" s="147"/>
      <c r="J121" s="98"/>
      <c r="K121" s="108" t="str">
        <f t="shared" si="5"/>
        <v>x2</v>
      </c>
      <c r="L121" s="113"/>
      <c r="M121" s="95"/>
      <c r="N121" s="121" t="str">
        <f>IFERROR(VLOOKUP($G121,Basisblatt!$A$10:$B$17,2,FALSE),"")</f>
        <v/>
      </c>
      <c r="O121" s="95"/>
      <c r="P121" s="138" t="str">
        <f>IF($K121="x1",IF(OR($F121&lt;&gt;Basisblatt!$A$2,'EMob_Segmente 3.2.5_3.2.6'!H121=Basisblatt!$A$64)=TRUE,5,VLOOKUP('EMob_Segmente 3.2.5_3.2.6'!$E121,Basisblatt!$A$22:$B$35,2,FALSE)),"")</f>
        <v/>
      </c>
    </row>
    <row r="122" spans="1:16" ht="15.75" thickBot="1" x14ac:dyDescent="0.3">
      <c r="A122" s="121" t="str">
        <f t="shared" si="4"/>
        <v/>
      </c>
      <c r="B122" s="95"/>
      <c r="C122" s="143"/>
      <c r="D122" s="144"/>
      <c r="E122" s="144"/>
      <c r="F122" s="145"/>
      <c r="G122" s="145"/>
      <c r="H122" s="145"/>
      <c r="I122" s="147"/>
      <c r="J122" s="98"/>
      <c r="K122" s="108" t="str">
        <f t="shared" si="5"/>
        <v>x2</v>
      </c>
      <c r="L122" s="113"/>
      <c r="M122" s="95"/>
      <c r="N122" s="121" t="str">
        <f>IFERROR(VLOOKUP($G122,Basisblatt!$A$10:$B$17,2,FALSE),"")</f>
        <v/>
      </c>
      <c r="O122" s="95"/>
      <c r="P122" s="138" t="str">
        <f>IF($K122="x1",IF(OR($F122&lt;&gt;Basisblatt!$A$2,'EMob_Segmente 3.2.5_3.2.6'!H122=Basisblatt!$A$64)=TRUE,5,VLOOKUP('EMob_Segmente 3.2.5_3.2.6'!$E122,Basisblatt!$A$22:$B$35,2,FALSE)),"")</f>
        <v/>
      </c>
    </row>
    <row r="123" spans="1:16" ht="15.75" thickBot="1" x14ac:dyDescent="0.3">
      <c r="A123" s="121" t="str">
        <f t="shared" si="4"/>
        <v/>
      </c>
      <c r="B123" s="95"/>
      <c r="C123" s="143"/>
      <c r="D123" s="144"/>
      <c r="E123" s="144"/>
      <c r="F123" s="145"/>
      <c r="G123" s="145"/>
      <c r="H123" s="145"/>
      <c r="I123" s="147"/>
      <c r="J123" s="98"/>
      <c r="K123" s="108" t="str">
        <f t="shared" si="5"/>
        <v>x2</v>
      </c>
      <c r="L123" s="113"/>
      <c r="M123" s="95"/>
      <c r="N123" s="121" t="str">
        <f>IFERROR(VLOOKUP($G123,Basisblatt!$A$10:$B$17,2,FALSE),"")</f>
        <v/>
      </c>
      <c r="O123" s="95"/>
      <c r="P123" s="138" t="str">
        <f>IF($K123="x1",IF(OR($F123&lt;&gt;Basisblatt!$A$2,'EMob_Segmente 3.2.5_3.2.6'!H123=Basisblatt!$A$64)=TRUE,5,VLOOKUP('EMob_Segmente 3.2.5_3.2.6'!$E123,Basisblatt!$A$22:$B$35,2,FALSE)),"")</f>
        <v/>
      </c>
    </row>
    <row r="124" spans="1:16" ht="15.75" thickBot="1" x14ac:dyDescent="0.3">
      <c r="A124" s="121" t="str">
        <f t="shared" si="4"/>
        <v/>
      </c>
      <c r="B124" s="95"/>
      <c r="C124" s="143"/>
      <c r="D124" s="144"/>
      <c r="E124" s="144"/>
      <c r="F124" s="145"/>
      <c r="G124" s="145"/>
      <c r="H124" s="145"/>
      <c r="I124" s="147"/>
      <c r="J124" s="98"/>
      <c r="K124" s="108" t="str">
        <f t="shared" si="5"/>
        <v>x2</v>
      </c>
      <c r="L124" s="113"/>
      <c r="M124" s="95"/>
      <c r="N124" s="121" t="str">
        <f>IFERROR(VLOOKUP($G124,Basisblatt!$A$10:$B$17,2,FALSE),"")</f>
        <v/>
      </c>
      <c r="O124" s="95"/>
      <c r="P124" s="138" t="str">
        <f>IF($K124="x1",IF(OR($F124&lt;&gt;Basisblatt!$A$2,'EMob_Segmente 3.2.5_3.2.6'!H124=Basisblatt!$A$64)=TRUE,5,VLOOKUP('EMob_Segmente 3.2.5_3.2.6'!$E124,Basisblatt!$A$22:$B$35,2,FALSE)),"")</f>
        <v/>
      </c>
    </row>
    <row r="125" spans="1:16" ht="15.75" thickBot="1" x14ac:dyDescent="0.3">
      <c r="A125" s="121" t="str">
        <f t="shared" si="4"/>
        <v/>
      </c>
      <c r="B125" s="95"/>
      <c r="C125" s="143"/>
      <c r="D125" s="144"/>
      <c r="E125" s="144"/>
      <c r="F125" s="145"/>
      <c r="G125" s="145"/>
      <c r="H125" s="145"/>
      <c r="I125" s="147"/>
      <c r="J125" s="98"/>
      <c r="K125" s="108" t="str">
        <f t="shared" si="5"/>
        <v>x2</v>
      </c>
      <c r="L125" s="113"/>
      <c r="M125" s="95"/>
      <c r="N125" s="121" t="str">
        <f>IFERROR(VLOOKUP($G125,Basisblatt!$A$10:$B$17,2,FALSE),"")</f>
        <v/>
      </c>
      <c r="O125" s="95"/>
      <c r="P125" s="138" t="str">
        <f>IF($K125="x1",IF(OR($F125&lt;&gt;Basisblatt!$A$2,'EMob_Segmente 3.2.5_3.2.6'!H125=Basisblatt!$A$64)=TRUE,5,VLOOKUP('EMob_Segmente 3.2.5_3.2.6'!$E125,Basisblatt!$A$22:$B$35,2,FALSE)),"")</f>
        <v/>
      </c>
    </row>
    <row r="126" spans="1:16" ht="15.75" thickBot="1" x14ac:dyDescent="0.3">
      <c r="A126" s="121" t="str">
        <f t="shared" si="4"/>
        <v/>
      </c>
      <c r="B126" s="95"/>
      <c r="C126" s="143"/>
      <c r="D126" s="144"/>
      <c r="E126" s="144"/>
      <c r="F126" s="145"/>
      <c r="G126" s="145"/>
      <c r="H126" s="145"/>
      <c r="I126" s="147"/>
      <c r="J126" s="98"/>
      <c r="K126" s="108" t="str">
        <f t="shared" si="5"/>
        <v>x2</v>
      </c>
      <c r="L126" s="113"/>
      <c r="M126" s="95"/>
      <c r="N126" s="121" t="str">
        <f>IFERROR(VLOOKUP($G126,Basisblatt!$A$10:$B$17,2,FALSE),"")</f>
        <v/>
      </c>
      <c r="O126" s="95"/>
      <c r="P126" s="138" t="str">
        <f>IF($K126="x1",IF(OR($F126&lt;&gt;Basisblatt!$A$2,'EMob_Segmente 3.2.5_3.2.6'!H126=Basisblatt!$A$64)=TRUE,5,VLOOKUP('EMob_Segmente 3.2.5_3.2.6'!$E126,Basisblatt!$A$22:$B$35,2,FALSE)),"")</f>
        <v/>
      </c>
    </row>
    <row r="127" spans="1:16" ht="15.75" thickBot="1" x14ac:dyDescent="0.3">
      <c r="A127" s="121" t="str">
        <f t="shared" si="4"/>
        <v/>
      </c>
      <c r="B127" s="95"/>
      <c r="C127" s="143"/>
      <c r="D127" s="144"/>
      <c r="E127" s="144"/>
      <c r="F127" s="145"/>
      <c r="G127" s="145"/>
      <c r="H127" s="145"/>
      <c r="I127" s="147"/>
      <c r="J127" s="98"/>
      <c r="K127" s="108" t="str">
        <f t="shared" si="5"/>
        <v>x2</v>
      </c>
      <c r="L127" s="113"/>
      <c r="M127" s="95"/>
      <c r="N127" s="121" t="str">
        <f>IFERROR(VLOOKUP($G127,Basisblatt!$A$10:$B$17,2,FALSE),"")</f>
        <v/>
      </c>
      <c r="O127" s="95"/>
      <c r="P127" s="138" t="str">
        <f>IF($K127="x1",IF(OR($F127&lt;&gt;Basisblatt!$A$2,'EMob_Segmente 3.2.5_3.2.6'!H127=Basisblatt!$A$64)=TRUE,5,VLOOKUP('EMob_Segmente 3.2.5_3.2.6'!$E127,Basisblatt!$A$22:$B$35,2,FALSE)),"")</f>
        <v/>
      </c>
    </row>
    <row r="128" spans="1:16" ht="15.75" thickBot="1" x14ac:dyDescent="0.3">
      <c r="A128" s="121" t="str">
        <f t="shared" si="4"/>
        <v/>
      </c>
      <c r="B128" s="95"/>
      <c r="C128" s="143"/>
      <c r="D128" s="144"/>
      <c r="E128" s="144"/>
      <c r="F128" s="145"/>
      <c r="G128" s="145"/>
      <c r="H128" s="145"/>
      <c r="I128" s="147"/>
      <c r="J128" s="98"/>
      <c r="K128" s="108" t="str">
        <f t="shared" si="5"/>
        <v>x2</v>
      </c>
      <c r="L128" s="113"/>
      <c r="M128" s="95"/>
      <c r="N128" s="121" t="str">
        <f>IFERROR(VLOOKUP($G128,Basisblatt!$A$10:$B$17,2,FALSE),"")</f>
        <v/>
      </c>
      <c r="O128" s="95"/>
      <c r="P128" s="138" t="str">
        <f>IF($K128="x1",IF(OR($F128&lt;&gt;Basisblatt!$A$2,'EMob_Segmente 3.2.5_3.2.6'!H128=Basisblatt!$A$64)=TRUE,5,VLOOKUP('EMob_Segmente 3.2.5_3.2.6'!$E128,Basisblatt!$A$22:$B$35,2,FALSE)),"")</f>
        <v/>
      </c>
    </row>
    <row r="129" spans="1:16" ht="15.75" thickBot="1" x14ac:dyDescent="0.3">
      <c r="A129" s="121" t="str">
        <f t="shared" si="4"/>
        <v/>
      </c>
      <c r="B129" s="95"/>
      <c r="C129" s="143"/>
      <c r="D129" s="144"/>
      <c r="E129" s="144"/>
      <c r="F129" s="145"/>
      <c r="G129" s="145"/>
      <c r="H129" s="145"/>
      <c r="I129" s="147"/>
      <c r="J129" s="98"/>
      <c r="K129" s="108" t="str">
        <f t="shared" si="5"/>
        <v>x2</v>
      </c>
      <c r="L129" s="113"/>
      <c r="M129" s="95"/>
      <c r="N129" s="121" t="str">
        <f>IFERROR(VLOOKUP($G129,Basisblatt!$A$10:$B$17,2,FALSE),"")</f>
        <v/>
      </c>
      <c r="O129" s="95"/>
      <c r="P129" s="138" t="str">
        <f>IF($K129="x1",IF(OR($F129&lt;&gt;Basisblatt!$A$2,'EMob_Segmente 3.2.5_3.2.6'!H129=Basisblatt!$A$64)=TRUE,5,VLOOKUP('EMob_Segmente 3.2.5_3.2.6'!$E129,Basisblatt!$A$22:$B$35,2,FALSE)),"")</f>
        <v/>
      </c>
    </row>
    <row r="130" spans="1:16" ht="15.75" thickBot="1" x14ac:dyDescent="0.3">
      <c r="A130" s="121" t="str">
        <f t="shared" si="4"/>
        <v/>
      </c>
      <c r="B130" s="95"/>
      <c r="C130" s="143"/>
      <c r="D130" s="144"/>
      <c r="E130" s="144"/>
      <c r="F130" s="145"/>
      <c r="G130" s="145"/>
      <c r="H130" s="145"/>
      <c r="I130" s="147"/>
      <c r="J130" s="98"/>
      <c r="K130" s="108" t="str">
        <f t="shared" si="5"/>
        <v>x2</v>
      </c>
      <c r="L130" s="113"/>
      <c r="M130" s="95"/>
      <c r="N130" s="121" t="str">
        <f>IFERROR(VLOOKUP($G130,Basisblatt!$A$10:$B$17,2,FALSE),"")</f>
        <v/>
      </c>
      <c r="O130" s="95"/>
      <c r="P130" s="138" t="str">
        <f>IF($K130="x1",IF(OR($F130&lt;&gt;Basisblatt!$A$2,'EMob_Segmente 3.2.5_3.2.6'!H130=Basisblatt!$A$64)=TRUE,5,VLOOKUP('EMob_Segmente 3.2.5_3.2.6'!$E130,Basisblatt!$A$22:$B$35,2,FALSE)),"")</f>
        <v/>
      </c>
    </row>
    <row r="131" spans="1:16" ht="15.75" thickBot="1" x14ac:dyDescent="0.3">
      <c r="A131" s="121" t="str">
        <f t="shared" si="4"/>
        <v/>
      </c>
      <c r="B131" s="95"/>
      <c r="C131" s="143"/>
      <c r="D131" s="144"/>
      <c r="E131" s="144"/>
      <c r="F131" s="145"/>
      <c r="G131" s="145"/>
      <c r="H131" s="145"/>
      <c r="I131" s="147"/>
      <c r="J131" s="98"/>
      <c r="K131" s="108" t="str">
        <f t="shared" si="5"/>
        <v>x2</v>
      </c>
      <c r="L131" s="113"/>
      <c r="M131" s="95"/>
      <c r="N131" s="121" t="str">
        <f>IFERROR(VLOOKUP($G131,Basisblatt!$A$10:$B$17,2,FALSE),"")</f>
        <v/>
      </c>
      <c r="O131" s="95"/>
      <c r="P131" s="138" t="str">
        <f>IF($K131="x1",IF(OR($F131&lt;&gt;Basisblatt!$A$2,'EMob_Segmente 3.2.5_3.2.6'!H131=Basisblatt!$A$64)=TRUE,5,VLOOKUP('EMob_Segmente 3.2.5_3.2.6'!$E131,Basisblatt!$A$22:$B$35,2,FALSE)),"")</f>
        <v/>
      </c>
    </row>
    <row r="132" spans="1:16" ht="15.75" thickBot="1" x14ac:dyDescent="0.3">
      <c r="A132" s="121" t="str">
        <f t="shared" si="4"/>
        <v/>
      </c>
      <c r="B132" s="95"/>
      <c r="C132" s="143"/>
      <c r="D132" s="144"/>
      <c r="E132" s="144"/>
      <c r="F132" s="145"/>
      <c r="G132" s="145"/>
      <c r="H132" s="145"/>
      <c r="I132" s="147"/>
      <c r="J132" s="98"/>
      <c r="K132" s="108" t="str">
        <f t="shared" si="5"/>
        <v>x2</v>
      </c>
      <c r="L132" s="113"/>
      <c r="M132" s="95"/>
      <c r="N132" s="121" t="str">
        <f>IFERROR(VLOOKUP($G132,Basisblatt!$A$10:$B$17,2,FALSE),"")</f>
        <v/>
      </c>
      <c r="O132" s="95"/>
      <c r="P132" s="138" t="str">
        <f>IF($K132="x1",IF(OR($F132&lt;&gt;Basisblatt!$A$2,'EMob_Segmente 3.2.5_3.2.6'!H132=Basisblatt!$A$64)=TRUE,5,VLOOKUP('EMob_Segmente 3.2.5_3.2.6'!$E132,Basisblatt!$A$22:$B$35,2,FALSE)),"")</f>
        <v/>
      </c>
    </row>
    <row r="133" spans="1:16" ht="15.75" thickBot="1" x14ac:dyDescent="0.3">
      <c r="A133" s="121" t="str">
        <f t="shared" si="4"/>
        <v/>
      </c>
      <c r="B133" s="95"/>
      <c r="C133" s="143"/>
      <c r="D133" s="144"/>
      <c r="E133" s="144"/>
      <c r="F133" s="145"/>
      <c r="G133" s="145"/>
      <c r="H133" s="145"/>
      <c r="I133" s="147"/>
      <c r="J133" s="98"/>
      <c r="K133" s="108" t="str">
        <f t="shared" si="5"/>
        <v>x2</v>
      </c>
      <c r="L133" s="113"/>
      <c r="M133" s="95"/>
      <c r="N133" s="121" t="str">
        <f>IFERROR(VLOOKUP($G133,Basisblatt!$A$10:$B$17,2,FALSE),"")</f>
        <v/>
      </c>
      <c r="O133" s="95"/>
      <c r="P133" s="138" t="str">
        <f>IF($K133="x1",IF(OR($F133&lt;&gt;Basisblatt!$A$2,'EMob_Segmente 3.2.5_3.2.6'!H133=Basisblatt!$A$64)=TRUE,5,VLOOKUP('EMob_Segmente 3.2.5_3.2.6'!$E133,Basisblatt!$A$22:$B$35,2,FALSE)),"")</f>
        <v/>
      </c>
    </row>
    <row r="134" spans="1:16" ht="15.75" thickBot="1" x14ac:dyDescent="0.3">
      <c r="A134" s="121" t="str">
        <f t="shared" si="4"/>
        <v/>
      </c>
      <c r="B134" s="95"/>
      <c r="C134" s="143"/>
      <c r="D134" s="144"/>
      <c r="E134" s="144"/>
      <c r="F134" s="145"/>
      <c r="G134" s="145"/>
      <c r="H134" s="145"/>
      <c r="I134" s="147"/>
      <c r="J134" s="98"/>
      <c r="K134" s="108" t="str">
        <f t="shared" si="5"/>
        <v>x2</v>
      </c>
      <c r="L134" s="113"/>
      <c r="M134" s="95"/>
      <c r="N134" s="121" t="str">
        <f>IFERROR(VLOOKUP($G134,Basisblatt!$A$10:$B$17,2,FALSE),"")</f>
        <v/>
      </c>
      <c r="O134" s="95"/>
      <c r="P134" s="138" t="str">
        <f>IF($K134="x1",IF(OR($F134&lt;&gt;Basisblatt!$A$2,'EMob_Segmente 3.2.5_3.2.6'!H134=Basisblatt!$A$64)=TRUE,5,VLOOKUP('EMob_Segmente 3.2.5_3.2.6'!$E134,Basisblatt!$A$22:$B$35,2,FALSE)),"")</f>
        <v/>
      </c>
    </row>
    <row r="135" spans="1:16" ht="15.75" thickBot="1" x14ac:dyDescent="0.3">
      <c r="A135" s="121" t="str">
        <f t="shared" si="4"/>
        <v/>
      </c>
      <c r="B135" s="95"/>
      <c r="C135" s="143"/>
      <c r="D135" s="144"/>
      <c r="E135" s="144"/>
      <c r="F135" s="145"/>
      <c r="G135" s="145"/>
      <c r="H135" s="145"/>
      <c r="I135" s="147"/>
      <c r="J135" s="98"/>
      <c r="K135" s="108" t="str">
        <f t="shared" si="5"/>
        <v>x2</v>
      </c>
      <c r="L135" s="113"/>
      <c r="M135" s="95"/>
      <c r="N135" s="121" t="str">
        <f>IFERROR(VLOOKUP($G135,Basisblatt!$A$10:$B$17,2,FALSE),"")</f>
        <v/>
      </c>
      <c r="O135" s="95"/>
      <c r="P135" s="138" t="str">
        <f>IF($K135="x1",IF(OR($F135&lt;&gt;Basisblatt!$A$2,'EMob_Segmente 3.2.5_3.2.6'!H135=Basisblatt!$A$64)=TRUE,5,VLOOKUP('EMob_Segmente 3.2.5_3.2.6'!$E135,Basisblatt!$A$22:$B$35,2,FALSE)),"")</f>
        <v/>
      </c>
    </row>
    <row r="136" spans="1:16" ht="15.75" thickBot="1" x14ac:dyDescent="0.3">
      <c r="A136" s="121" t="str">
        <f t="shared" si="4"/>
        <v/>
      </c>
      <c r="B136" s="95"/>
      <c r="C136" s="143"/>
      <c r="D136" s="144"/>
      <c r="E136" s="144"/>
      <c r="F136" s="145"/>
      <c r="G136" s="145"/>
      <c r="H136" s="145"/>
      <c r="I136" s="147"/>
      <c r="J136" s="98"/>
      <c r="K136" s="108" t="str">
        <f t="shared" si="5"/>
        <v>x2</v>
      </c>
      <c r="L136" s="113"/>
      <c r="M136" s="95"/>
      <c r="N136" s="121" t="str">
        <f>IFERROR(VLOOKUP($G136,Basisblatt!$A$10:$B$17,2,FALSE),"")</f>
        <v/>
      </c>
      <c r="O136" s="95"/>
      <c r="P136" s="138" t="str">
        <f>IF($K136="x1",IF(OR($F136&lt;&gt;Basisblatt!$A$2,'EMob_Segmente 3.2.5_3.2.6'!H136=Basisblatt!$A$64)=TRUE,5,VLOOKUP('EMob_Segmente 3.2.5_3.2.6'!$E136,Basisblatt!$A$22:$B$35,2,FALSE)),"")</f>
        <v/>
      </c>
    </row>
    <row r="137" spans="1:16" ht="15.75" thickBot="1" x14ac:dyDescent="0.3">
      <c r="A137" s="121" t="str">
        <f t="shared" si="4"/>
        <v/>
      </c>
      <c r="B137" s="95"/>
      <c r="C137" s="143"/>
      <c r="D137" s="144"/>
      <c r="E137" s="144"/>
      <c r="F137" s="145"/>
      <c r="G137" s="145"/>
      <c r="H137" s="145"/>
      <c r="I137" s="147"/>
      <c r="J137" s="98"/>
      <c r="K137" s="108" t="str">
        <f t="shared" si="5"/>
        <v>x2</v>
      </c>
      <c r="L137" s="113"/>
      <c r="M137" s="95"/>
      <c r="N137" s="121" t="str">
        <f>IFERROR(VLOOKUP($G137,Basisblatt!$A$10:$B$17,2,FALSE),"")</f>
        <v/>
      </c>
      <c r="O137" s="95"/>
      <c r="P137" s="138" t="str">
        <f>IF($K137="x1",IF(OR($F137&lt;&gt;Basisblatt!$A$2,'EMob_Segmente 3.2.5_3.2.6'!H137=Basisblatt!$A$64)=TRUE,5,VLOOKUP('EMob_Segmente 3.2.5_3.2.6'!$E137,Basisblatt!$A$22:$B$35,2,FALSE)),"")</f>
        <v/>
      </c>
    </row>
    <row r="138" spans="1:16" ht="15.75" thickBot="1" x14ac:dyDescent="0.3">
      <c r="A138" s="121" t="str">
        <f t="shared" si="4"/>
        <v/>
      </c>
      <c r="B138" s="95"/>
      <c r="C138" s="143"/>
      <c r="D138" s="144"/>
      <c r="E138" s="144"/>
      <c r="F138" s="145"/>
      <c r="G138" s="145"/>
      <c r="H138" s="145"/>
      <c r="I138" s="147"/>
      <c r="J138" s="98"/>
      <c r="K138" s="108" t="str">
        <f t="shared" si="5"/>
        <v>x2</v>
      </c>
      <c r="L138" s="113"/>
      <c r="M138" s="95"/>
      <c r="N138" s="121" t="str">
        <f>IFERROR(VLOOKUP($G138,Basisblatt!$A$10:$B$17,2,FALSE),"")</f>
        <v/>
      </c>
      <c r="O138" s="95"/>
      <c r="P138" s="138" t="str">
        <f>IF($K138="x1",IF(OR($F138&lt;&gt;Basisblatt!$A$2,'EMob_Segmente 3.2.5_3.2.6'!H138=Basisblatt!$A$64)=TRUE,5,VLOOKUP('EMob_Segmente 3.2.5_3.2.6'!$E138,Basisblatt!$A$22:$B$35,2,FALSE)),"")</f>
        <v/>
      </c>
    </row>
    <row r="139" spans="1:16" ht="15.75" thickBot="1" x14ac:dyDescent="0.3">
      <c r="A139" s="121" t="str">
        <f t="shared" si="4"/>
        <v/>
      </c>
      <c r="B139" s="95"/>
      <c r="C139" s="143"/>
      <c r="D139" s="144"/>
      <c r="E139" s="144"/>
      <c r="F139" s="145"/>
      <c r="G139" s="145"/>
      <c r="H139" s="145"/>
      <c r="I139" s="147"/>
      <c r="J139" s="98"/>
      <c r="K139" s="108" t="str">
        <f t="shared" si="5"/>
        <v>x2</v>
      </c>
      <c r="L139" s="113"/>
      <c r="M139" s="95"/>
      <c r="N139" s="121" t="str">
        <f>IFERROR(VLOOKUP($G139,Basisblatt!$A$10:$B$17,2,FALSE),"")</f>
        <v/>
      </c>
      <c r="O139" s="95"/>
      <c r="P139" s="138" t="str">
        <f>IF($K139="x1",IF(OR($F139&lt;&gt;Basisblatt!$A$2,'EMob_Segmente 3.2.5_3.2.6'!H139=Basisblatt!$A$64)=TRUE,5,VLOOKUP('EMob_Segmente 3.2.5_3.2.6'!$E139,Basisblatt!$A$22:$B$35,2,FALSE)),"")</f>
        <v/>
      </c>
    </row>
    <row r="140" spans="1:16" ht="15.75" thickBot="1" x14ac:dyDescent="0.3">
      <c r="A140" s="121" t="str">
        <f t="shared" si="4"/>
        <v/>
      </c>
      <c r="B140" s="95"/>
      <c r="C140" s="143"/>
      <c r="D140" s="144"/>
      <c r="E140" s="144"/>
      <c r="F140" s="145"/>
      <c r="G140" s="145"/>
      <c r="H140" s="145"/>
      <c r="I140" s="147"/>
      <c r="J140" s="98"/>
      <c r="K140" s="108" t="str">
        <f t="shared" si="5"/>
        <v>x2</v>
      </c>
      <c r="L140" s="113"/>
      <c r="M140" s="95"/>
      <c r="N140" s="121" t="str">
        <f>IFERROR(VLOOKUP($G140,Basisblatt!$A$10:$B$17,2,FALSE),"")</f>
        <v/>
      </c>
      <c r="O140" s="95"/>
      <c r="P140" s="138" t="str">
        <f>IF($K140="x1",IF(OR($F140&lt;&gt;Basisblatt!$A$2,'EMob_Segmente 3.2.5_3.2.6'!H140=Basisblatt!$A$64)=TRUE,5,VLOOKUP('EMob_Segmente 3.2.5_3.2.6'!$E140,Basisblatt!$A$22:$B$35,2,FALSE)),"")</f>
        <v/>
      </c>
    </row>
    <row r="141" spans="1:16" ht="15.75" thickBot="1" x14ac:dyDescent="0.3">
      <c r="A141" s="121" t="str">
        <f t="shared" si="4"/>
        <v/>
      </c>
      <c r="B141" s="95"/>
      <c r="C141" s="143"/>
      <c r="D141" s="144"/>
      <c r="E141" s="144"/>
      <c r="F141" s="145"/>
      <c r="G141" s="145"/>
      <c r="H141" s="145"/>
      <c r="I141" s="147"/>
      <c r="J141" s="98"/>
      <c r="K141" s="108" t="str">
        <f t="shared" si="5"/>
        <v>x2</v>
      </c>
      <c r="L141" s="113"/>
      <c r="M141" s="95"/>
      <c r="N141" s="121" t="str">
        <f>IFERROR(VLOOKUP($G141,Basisblatt!$A$10:$B$17,2,FALSE),"")</f>
        <v/>
      </c>
      <c r="O141" s="95"/>
      <c r="P141" s="138" t="str">
        <f>IF($K141="x1",IF(OR($F141&lt;&gt;Basisblatt!$A$2,'EMob_Segmente 3.2.5_3.2.6'!H141=Basisblatt!$A$64)=TRUE,5,VLOOKUP('EMob_Segmente 3.2.5_3.2.6'!$E141,Basisblatt!$A$22:$B$35,2,FALSE)),"")</f>
        <v/>
      </c>
    </row>
    <row r="142" spans="1:16" ht="15.75" thickBot="1" x14ac:dyDescent="0.3">
      <c r="A142" s="121" t="str">
        <f t="shared" si="4"/>
        <v/>
      </c>
      <c r="B142" s="95"/>
      <c r="C142" s="143"/>
      <c r="D142" s="144"/>
      <c r="E142" s="144"/>
      <c r="F142" s="145"/>
      <c r="G142" s="145"/>
      <c r="H142" s="145"/>
      <c r="I142" s="147"/>
      <c r="J142" s="98"/>
      <c r="K142" s="108" t="str">
        <f t="shared" si="5"/>
        <v>x2</v>
      </c>
      <c r="L142" s="113"/>
      <c r="M142" s="95"/>
      <c r="N142" s="121" t="str">
        <f>IFERROR(VLOOKUP($G142,Basisblatt!$A$10:$B$17,2,FALSE),"")</f>
        <v/>
      </c>
      <c r="O142" s="95"/>
      <c r="P142" s="138" t="str">
        <f>IF($K142="x1",IF(OR($F142&lt;&gt;Basisblatt!$A$2,'EMob_Segmente 3.2.5_3.2.6'!H142=Basisblatt!$A$64)=TRUE,5,VLOOKUP('EMob_Segmente 3.2.5_3.2.6'!$E142,Basisblatt!$A$22:$B$35,2,FALSE)),"")</f>
        <v/>
      </c>
    </row>
    <row r="143" spans="1:16" ht="15.75" thickBot="1" x14ac:dyDescent="0.3">
      <c r="A143" s="121" t="str">
        <f t="shared" si="4"/>
        <v/>
      </c>
      <c r="B143" s="95"/>
      <c r="C143" s="143"/>
      <c r="D143" s="144"/>
      <c r="E143" s="144"/>
      <c r="F143" s="145"/>
      <c r="G143" s="145"/>
      <c r="H143" s="145"/>
      <c r="I143" s="147"/>
      <c r="J143" s="98"/>
      <c r="K143" s="108" t="str">
        <f t="shared" si="5"/>
        <v>x2</v>
      </c>
      <c r="L143" s="113"/>
      <c r="M143" s="95"/>
      <c r="N143" s="121" t="str">
        <f>IFERROR(VLOOKUP($G143,Basisblatt!$A$10:$B$17,2,FALSE),"")</f>
        <v/>
      </c>
      <c r="O143" s="95"/>
      <c r="P143" s="138" t="str">
        <f>IF($K143="x1",IF(OR($F143&lt;&gt;Basisblatt!$A$2,'EMob_Segmente 3.2.5_3.2.6'!H143=Basisblatt!$A$64)=TRUE,5,VLOOKUP('EMob_Segmente 3.2.5_3.2.6'!$E143,Basisblatt!$A$22:$B$35,2,FALSE)),"")</f>
        <v/>
      </c>
    </row>
    <row r="144" spans="1:16" ht="15.75" thickBot="1" x14ac:dyDescent="0.3">
      <c r="A144" s="121" t="str">
        <f t="shared" si="4"/>
        <v/>
      </c>
      <c r="B144" s="95"/>
      <c r="C144" s="143"/>
      <c r="D144" s="144"/>
      <c r="E144" s="144"/>
      <c r="F144" s="145"/>
      <c r="G144" s="145"/>
      <c r="H144" s="145"/>
      <c r="I144" s="147"/>
      <c r="J144" s="98"/>
      <c r="K144" s="108" t="str">
        <f t="shared" si="5"/>
        <v>x2</v>
      </c>
      <c r="L144" s="113"/>
      <c r="M144" s="95"/>
      <c r="N144" s="121" t="str">
        <f>IFERROR(VLOOKUP($G144,Basisblatt!$A$10:$B$17,2,FALSE),"")</f>
        <v/>
      </c>
      <c r="O144" s="95"/>
      <c r="P144" s="138" t="str">
        <f>IF($K144="x1",IF(OR($F144&lt;&gt;Basisblatt!$A$2,'EMob_Segmente 3.2.5_3.2.6'!H144=Basisblatt!$A$64)=TRUE,5,VLOOKUP('EMob_Segmente 3.2.5_3.2.6'!$E144,Basisblatt!$A$22:$B$35,2,FALSE)),"")</f>
        <v/>
      </c>
    </row>
    <row r="145" spans="1:16" ht="15.75" thickBot="1" x14ac:dyDescent="0.3">
      <c r="A145" s="121" t="str">
        <f t="shared" si="4"/>
        <v/>
      </c>
      <c r="B145" s="95"/>
      <c r="C145" s="143"/>
      <c r="D145" s="144"/>
      <c r="E145" s="144"/>
      <c r="F145" s="145"/>
      <c r="G145" s="145"/>
      <c r="H145" s="145"/>
      <c r="I145" s="147"/>
      <c r="J145" s="98"/>
      <c r="K145" s="108" t="str">
        <f t="shared" si="5"/>
        <v>x2</v>
      </c>
      <c r="L145" s="113"/>
      <c r="M145" s="95"/>
      <c r="N145" s="121" t="str">
        <f>IFERROR(VLOOKUP($G145,Basisblatt!$A$10:$B$17,2,FALSE),"")</f>
        <v/>
      </c>
      <c r="O145" s="95"/>
      <c r="P145" s="138" t="str">
        <f>IF($K145="x1",IF(OR($F145&lt;&gt;Basisblatt!$A$2,'EMob_Segmente 3.2.5_3.2.6'!H145=Basisblatt!$A$64)=TRUE,5,VLOOKUP('EMob_Segmente 3.2.5_3.2.6'!$E145,Basisblatt!$A$22:$B$35,2,FALSE)),"")</f>
        <v/>
      </c>
    </row>
    <row r="146" spans="1:16" ht="15.75" thickBot="1" x14ac:dyDescent="0.3">
      <c r="A146" s="121" t="str">
        <f t="shared" si="4"/>
        <v/>
      </c>
      <c r="B146" s="95"/>
      <c r="C146" s="143"/>
      <c r="D146" s="144"/>
      <c r="E146" s="144"/>
      <c r="F146" s="145"/>
      <c r="G146" s="145"/>
      <c r="H146" s="145"/>
      <c r="I146" s="147"/>
      <c r="J146" s="98"/>
      <c r="K146" s="108" t="str">
        <f t="shared" si="5"/>
        <v>x2</v>
      </c>
      <c r="L146" s="113"/>
      <c r="M146" s="95"/>
      <c r="N146" s="121" t="str">
        <f>IFERROR(VLOOKUP($G146,Basisblatt!$A$10:$B$17,2,FALSE),"")</f>
        <v/>
      </c>
      <c r="O146" s="95"/>
      <c r="P146" s="138" t="str">
        <f>IF($K146="x1",IF(OR($F146&lt;&gt;Basisblatt!$A$2,'EMob_Segmente 3.2.5_3.2.6'!H146=Basisblatt!$A$64)=TRUE,5,VLOOKUP('EMob_Segmente 3.2.5_3.2.6'!$E146,Basisblatt!$A$22:$B$35,2,FALSE)),"")</f>
        <v/>
      </c>
    </row>
    <row r="147" spans="1:16" ht="15.75" thickBot="1" x14ac:dyDescent="0.3">
      <c r="A147" s="121" t="str">
        <f t="shared" si="4"/>
        <v/>
      </c>
      <c r="B147" s="95"/>
      <c r="C147" s="143"/>
      <c r="D147" s="144"/>
      <c r="E147" s="144"/>
      <c r="F147" s="145"/>
      <c r="G147" s="145"/>
      <c r="H147" s="145"/>
      <c r="I147" s="147"/>
      <c r="J147" s="98"/>
      <c r="K147" s="108" t="str">
        <f t="shared" si="5"/>
        <v>x2</v>
      </c>
      <c r="L147" s="113"/>
      <c r="M147" s="95"/>
      <c r="N147" s="121" t="str">
        <f>IFERROR(VLOOKUP($G147,Basisblatt!$A$10:$B$17,2,FALSE),"")</f>
        <v/>
      </c>
      <c r="O147" s="95"/>
      <c r="P147" s="138" t="str">
        <f>IF($K147="x1",IF(OR($F147&lt;&gt;Basisblatt!$A$2,'EMob_Segmente 3.2.5_3.2.6'!H147=Basisblatt!$A$64)=TRUE,5,VLOOKUP('EMob_Segmente 3.2.5_3.2.6'!$E147,Basisblatt!$A$22:$B$35,2,FALSE)),"")</f>
        <v/>
      </c>
    </row>
    <row r="148" spans="1:16" ht="15.75" thickBot="1" x14ac:dyDescent="0.3">
      <c r="A148" s="121" t="str">
        <f t="shared" si="4"/>
        <v/>
      </c>
      <c r="B148" s="95"/>
      <c r="C148" s="143"/>
      <c r="D148" s="144"/>
      <c r="E148" s="144"/>
      <c r="F148" s="145"/>
      <c r="G148" s="145"/>
      <c r="H148" s="145"/>
      <c r="I148" s="147"/>
      <c r="J148" s="98"/>
      <c r="K148" s="108" t="str">
        <f t="shared" si="5"/>
        <v>x2</v>
      </c>
      <c r="L148" s="113"/>
      <c r="M148" s="95"/>
      <c r="N148" s="121" t="str">
        <f>IFERROR(VLOOKUP($G148,Basisblatt!$A$10:$B$17,2,FALSE),"")</f>
        <v/>
      </c>
      <c r="O148" s="95"/>
      <c r="P148" s="138" t="str">
        <f>IF($K148="x1",IF(OR($F148&lt;&gt;Basisblatt!$A$2,'EMob_Segmente 3.2.5_3.2.6'!H148=Basisblatt!$A$64)=TRUE,5,VLOOKUP('EMob_Segmente 3.2.5_3.2.6'!$E148,Basisblatt!$A$22:$B$35,2,FALSE)),"")</f>
        <v/>
      </c>
    </row>
    <row r="149" spans="1:16" ht="15.75" thickBot="1" x14ac:dyDescent="0.3">
      <c r="A149" s="121" t="str">
        <f t="shared" si="4"/>
        <v/>
      </c>
      <c r="B149" s="95"/>
      <c r="C149" s="143"/>
      <c r="D149" s="144"/>
      <c r="E149" s="144"/>
      <c r="F149" s="145"/>
      <c r="G149" s="145"/>
      <c r="H149" s="145"/>
      <c r="I149" s="147"/>
      <c r="J149" s="98"/>
      <c r="K149" s="108" t="str">
        <f t="shared" si="5"/>
        <v>x2</v>
      </c>
      <c r="L149" s="113"/>
      <c r="M149" s="95"/>
      <c r="N149" s="121" t="str">
        <f>IFERROR(VLOOKUP($G149,Basisblatt!$A$10:$B$17,2,FALSE),"")</f>
        <v/>
      </c>
      <c r="O149" s="95"/>
      <c r="P149" s="138" t="str">
        <f>IF($K149="x1",IF(OR($F149&lt;&gt;Basisblatt!$A$2,'EMob_Segmente 3.2.5_3.2.6'!H149=Basisblatt!$A$64)=TRUE,5,VLOOKUP('EMob_Segmente 3.2.5_3.2.6'!$E149,Basisblatt!$A$22:$B$35,2,FALSE)),"")</f>
        <v/>
      </c>
    </row>
    <row r="150" spans="1:16" ht="15.75" thickBot="1" x14ac:dyDescent="0.3">
      <c r="A150" s="121" t="str">
        <f t="shared" si="4"/>
        <v/>
      </c>
      <c r="B150" s="95"/>
      <c r="C150" s="143"/>
      <c r="D150" s="144"/>
      <c r="E150" s="144"/>
      <c r="F150" s="145"/>
      <c r="G150" s="145"/>
      <c r="H150" s="145"/>
      <c r="I150" s="147"/>
      <c r="J150" s="98"/>
      <c r="K150" s="108" t="str">
        <f t="shared" si="5"/>
        <v>x2</v>
      </c>
      <c r="L150" s="113"/>
      <c r="M150" s="95"/>
      <c r="N150" s="121" t="str">
        <f>IFERROR(VLOOKUP($G150,Basisblatt!$A$10:$B$17,2,FALSE),"")</f>
        <v/>
      </c>
      <c r="O150" s="95"/>
      <c r="P150" s="138" t="str">
        <f>IF($K150="x1",IF(OR($F150&lt;&gt;Basisblatt!$A$2,'EMob_Segmente 3.2.5_3.2.6'!H150=Basisblatt!$A$64)=TRUE,5,VLOOKUP('EMob_Segmente 3.2.5_3.2.6'!$E150,Basisblatt!$A$22:$B$35,2,FALSE)),"")</f>
        <v/>
      </c>
    </row>
    <row r="151" spans="1:16" ht="15.75" thickBot="1" x14ac:dyDescent="0.3">
      <c r="A151" s="121" t="str">
        <f t="shared" si="4"/>
        <v/>
      </c>
      <c r="B151" s="95"/>
      <c r="C151" s="143"/>
      <c r="D151" s="144"/>
      <c r="E151" s="144"/>
      <c r="F151" s="145"/>
      <c r="G151" s="145"/>
      <c r="H151" s="145"/>
      <c r="I151" s="147"/>
      <c r="J151" s="98"/>
      <c r="K151" s="108" t="str">
        <f t="shared" si="5"/>
        <v>x2</v>
      </c>
      <c r="L151" s="113"/>
      <c r="M151" s="95"/>
      <c r="N151" s="121" t="str">
        <f>IFERROR(VLOOKUP($G151,Basisblatt!$A$10:$B$17,2,FALSE),"")</f>
        <v/>
      </c>
      <c r="O151" s="95"/>
      <c r="P151" s="138" t="str">
        <f>IF($K151="x1",IF(OR($F151&lt;&gt;Basisblatt!$A$2,'EMob_Segmente 3.2.5_3.2.6'!H151=Basisblatt!$A$64)=TRUE,5,VLOOKUP('EMob_Segmente 3.2.5_3.2.6'!$E151,Basisblatt!$A$22:$B$35,2,FALSE)),"")</f>
        <v/>
      </c>
    </row>
    <row r="152" spans="1:16" ht="15.75" thickBot="1" x14ac:dyDescent="0.3">
      <c r="A152" s="121" t="str">
        <f t="shared" si="4"/>
        <v/>
      </c>
      <c r="B152" s="95"/>
      <c r="C152" s="143"/>
      <c r="D152" s="144"/>
      <c r="E152" s="144"/>
      <c r="F152" s="145"/>
      <c r="G152" s="145"/>
      <c r="H152" s="145"/>
      <c r="I152" s="147"/>
      <c r="J152" s="98"/>
      <c r="K152" s="108" t="str">
        <f t="shared" si="5"/>
        <v>x2</v>
      </c>
      <c r="L152" s="113"/>
      <c r="M152" s="95"/>
      <c r="N152" s="121" t="str">
        <f>IFERROR(VLOOKUP($G152,Basisblatt!$A$10:$B$17,2,FALSE),"")</f>
        <v/>
      </c>
      <c r="O152" s="95"/>
      <c r="P152" s="138" t="str">
        <f>IF($K152="x1",IF(OR($F152&lt;&gt;Basisblatt!$A$2,'EMob_Segmente 3.2.5_3.2.6'!H152=Basisblatt!$A$64)=TRUE,5,VLOOKUP('EMob_Segmente 3.2.5_3.2.6'!$E152,Basisblatt!$A$22:$B$35,2,FALSE)),"")</f>
        <v/>
      </c>
    </row>
    <row r="153" spans="1:16" ht="15.75" thickBot="1" x14ac:dyDescent="0.3">
      <c r="A153" s="121" t="str">
        <f t="shared" si="4"/>
        <v/>
      </c>
      <c r="B153" s="95"/>
      <c r="C153" s="143"/>
      <c r="D153" s="144"/>
      <c r="E153" s="144"/>
      <c r="F153" s="145"/>
      <c r="G153" s="145"/>
      <c r="H153" s="145"/>
      <c r="I153" s="147"/>
      <c r="J153" s="98"/>
      <c r="K153" s="108" t="str">
        <f t="shared" si="5"/>
        <v>x2</v>
      </c>
      <c r="L153" s="113"/>
      <c r="M153" s="95"/>
      <c r="N153" s="121" t="str">
        <f>IFERROR(VLOOKUP($G153,Basisblatt!$A$10:$B$17,2,FALSE),"")</f>
        <v/>
      </c>
      <c r="O153" s="95"/>
      <c r="P153" s="138" t="str">
        <f>IF($K153="x1",IF(OR($F153&lt;&gt;Basisblatt!$A$2,'EMob_Segmente 3.2.5_3.2.6'!H153=Basisblatt!$A$64)=TRUE,5,VLOOKUP('EMob_Segmente 3.2.5_3.2.6'!$E153,Basisblatt!$A$22:$B$35,2,FALSE)),"")</f>
        <v/>
      </c>
    </row>
    <row r="154" spans="1:16" ht="15.75" thickBot="1" x14ac:dyDescent="0.3">
      <c r="A154" s="121" t="str">
        <f t="shared" ref="A154:A217" si="6">IF($K154="x2","",IF($K154="x1","ja","N/A"))</f>
        <v/>
      </c>
      <c r="B154" s="95"/>
      <c r="C154" s="143"/>
      <c r="D154" s="144"/>
      <c r="E154" s="144"/>
      <c r="F154" s="145"/>
      <c r="G154" s="145"/>
      <c r="H154" s="145"/>
      <c r="I154" s="147"/>
      <c r="J154" s="98"/>
      <c r="K154" s="108" t="str">
        <f t="shared" si="5"/>
        <v>x2</v>
      </c>
      <c r="L154" s="113"/>
      <c r="M154" s="95"/>
      <c r="N154" s="121" t="str">
        <f>IFERROR(VLOOKUP($G154,Basisblatt!$A$10:$B$17,2,FALSE),"")</f>
        <v/>
      </c>
      <c r="O154" s="95"/>
      <c r="P154" s="138" t="str">
        <f>IF($K154="x1",IF(OR($F154&lt;&gt;Basisblatt!$A$2,'EMob_Segmente 3.2.5_3.2.6'!H154=Basisblatt!$A$64)=TRUE,5,VLOOKUP('EMob_Segmente 3.2.5_3.2.6'!$E154,Basisblatt!$A$22:$B$35,2,FALSE)),"")</f>
        <v/>
      </c>
    </row>
    <row r="155" spans="1:16" ht="15.75" thickBot="1" x14ac:dyDescent="0.3">
      <c r="A155" s="121" t="str">
        <f t="shared" si="6"/>
        <v/>
      </c>
      <c r="B155" s="95"/>
      <c r="C155" s="143"/>
      <c r="D155" s="144"/>
      <c r="E155" s="144"/>
      <c r="F155" s="145"/>
      <c r="G155" s="145"/>
      <c r="H155" s="145"/>
      <c r="I155" s="147"/>
      <c r="J155" s="98"/>
      <c r="K155" s="108" t="str">
        <f t="shared" ref="K155:K218" si="7">IF(COUNTA($C155:$I155)=7,"x1",IF(COUNTA($C155:$I155)=0,"x2","o"))</f>
        <v>x2</v>
      </c>
      <c r="L155" s="113"/>
      <c r="M155" s="95"/>
      <c r="N155" s="121" t="str">
        <f>IFERROR(VLOOKUP($G155,Basisblatt!$A$10:$B$17,2,FALSE),"")</f>
        <v/>
      </c>
      <c r="O155" s="95"/>
      <c r="P155" s="138" t="str">
        <f>IF($K155="x1",IF(OR($F155&lt;&gt;Basisblatt!$A$2,'EMob_Segmente 3.2.5_3.2.6'!H155=Basisblatt!$A$64)=TRUE,5,VLOOKUP('EMob_Segmente 3.2.5_3.2.6'!$E155,Basisblatt!$A$22:$B$35,2,FALSE)),"")</f>
        <v/>
      </c>
    </row>
    <row r="156" spans="1:16" ht="15.75" thickBot="1" x14ac:dyDescent="0.3">
      <c r="A156" s="121" t="str">
        <f t="shared" si="6"/>
        <v/>
      </c>
      <c r="B156" s="95"/>
      <c r="C156" s="143"/>
      <c r="D156" s="144"/>
      <c r="E156" s="144"/>
      <c r="F156" s="145"/>
      <c r="G156" s="145"/>
      <c r="H156" s="145"/>
      <c r="I156" s="147"/>
      <c r="J156" s="98"/>
      <c r="K156" s="108" t="str">
        <f t="shared" si="7"/>
        <v>x2</v>
      </c>
      <c r="L156" s="113"/>
      <c r="M156" s="95"/>
      <c r="N156" s="121" t="str">
        <f>IFERROR(VLOOKUP($G156,Basisblatt!$A$10:$B$17,2,FALSE),"")</f>
        <v/>
      </c>
      <c r="O156" s="95"/>
      <c r="P156" s="138" t="str">
        <f>IF($K156="x1",IF(OR($F156&lt;&gt;Basisblatt!$A$2,'EMob_Segmente 3.2.5_3.2.6'!H156=Basisblatt!$A$64)=TRUE,5,VLOOKUP('EMob_Segmente 3.2.5_3.2.6'!$E156,Basisblatt!$A$22:$B$35,2,FALSE)),"")</f>
        <v/>
      </c>
    </row>
    <row r="157" spans="1:16" ht="15.75" thickBot="1" x14ac:dyDescent="0.3">
      <c r="A157" s="121" t="str">
        <f t="shared" si="6"/>
        <v/>
      </c>
      <c r="B157" s="95"/>
      <c r="C157" s="143"/>
      <c r="D157" s="144"/>
      <c r="E157" s="144"/>
      <c r="F157" s="145"/>
      <c r="G157" s="145"/>
      <c r="H157" s="145"/>
      <c r="I157" s="147"/>
      <c r="J157" s="98"/>
      <c r="K157" s="108" t="str">
        <f t="shared" si="7"/>
        <v>x2</v>
      </c>
      <c r="L157" s="113"/>
      <c r="M157" s="95"/>
      <c r="N157" s="121" t="str">
        <f>IFERROR(VLOOKUP($G157,Basisblatt!$A$10:$B$17,2,FALSE),"")</f>
        <v/>
      </c>
      <c r="O157" s="95"/>
      <c r="P157" s="138" t="str">
        <f>IF($K157="x1",IF(OR($F157&lt;&gt;Basisblatt!$A$2,'EMob_Segmente 3.2.5_3.2.6'!H157=Basisblatt!$A$64)=TRUE,5,VLOOKUP('EMob_Segmente 3.2.5_3.2.6'!$E157,Basisblatt!$A$22:$B$35,2,FALSE)),"")</f>
        <v/>
      </c>
    </row>
    <row r="158" spans="1:16" ht="15.75" thickBot="1" x14ac:dyDescent="0.3">
      <c r="A158" s="121" t="str">
        <f t="shared" si="6"/>
        <v/>
      </c>
      <c r="B158" s="95"/>
      <c r="C158" s="143"/>
      <c r="D158" s="144"/>
      <c r="E158" s="144"/>
      <c r="F158" s="145"/>
      <c r="G158" s="145"/>
      <c r="H158" s="145"/>
      <c r="I158" s="147"/>
      <c r="J158" s="98"/>
      <c r="K158" s="108" t="str">
        <f t="shared" si="7"/>
        <v>x2</v>
      </c>
      <c r="L158" s="113"/>
      <c r="M158" s="95"/>
      <c r="N158" s="121" t="str">
        <f>IFERROR(VLOOKUP($G158,Basisblatt!$A$10:$B$17,2,FALSE),"")</f>
        <v/>
      </c>
      <c r="O158" s="95"/>
      <c r="P158" s="138" t="str">
        <f>IF($K158="x1",IF(OR($F158&lt;&gt;Basisblatt!$A$2,'EMob_Segmente 3.2.5_3.2.6'!H158=Basisblatt!$A$64)=TRUE,5,VLOOKUP('EMob_Segmente 3.2.5_3.2.6'!$E158,Basisblatt!$A$22:$B$35,2,FALSE)),"")</f>
        <v/>
      </c>
    </row>
    <row r="159" spans="1:16" ht="15.75" thickBot="1" x14ac:dyDescent="0.3">
      <c r="A159" s="121" t="str">
        <f t="shared" si="6"/>
        <v/>
      </c>
      <c r="B159" s="95"/>
      <c r="C159" s="143"/>
      <c r="D159" s="144"/>
      <c r="E159" s="144"/>
      <c r="F159" s="145"/>
      <c r="G159" s="145"/>
      <c r="H159" s="145"/>
      <c r="I159" s="147"/>
      <c r="J159" s="98"/>
      <c r="K159" s="108" t="str">
        <f t="shared" si="7"/>
        <v>x2</v>
      </c>
      <c r="L159" s="113"/>
      <c r="M159" s="95"/>
      <c r="N159" s="121" t="str">
        <f>IFERROR(VLOOKUP($G159,Basisblatt!$A$10:$B$17,2,FALSE),"")</f>
        <v/>
      </c>
      <c r="O159" s="95"/>
      <c r="P159" s="138" t="str">
        <f>IF($K159="x1",IF(OR($F159&lt;&gt;Basisblatt!$A$2,'EMob_Segmente 3.2.5_3.2.6'!H159=Basisblatt!$A$64)=TRUE,5,VLOOKUP('EMob_Segmente 3.2.5_3.2.6'!$E159,Basisblatt!$A$22:$B$35,2,FALSE)),"")</f>
        <v/>
      </c>
    </row>
    <row r="160" spans="1:16" ht="15.75" thickBot="1" x14ac:dyDescent="0.3">
      <c r="A160" s="121" t="str">
        <f t="shared" si="6"/>
        <v/>
      </c>
      <c r="B160" s="95"/>
      <c r="C160" s="143"/>
      <c r="D160" s="144"/>
      <c r="E160" s="144"/>
      <c r="F160" s="145"/>
      <c r="G160" s="145"/>
      <c r="H160" s="145"/>
      <c r="I160" s="147"/>
      <c r="J160" s="98"/>
      <c r="K160" s="108" t="str">
        <f t="shared" si="7"/>
        <v>x2</v>
      </c>
      <c r="L160" s="113"/>
      <c r="M160" s="95"/>
      <c r="N160" s="121" t="str">
        <f>IFERROR(VLOOKUP($G160,Basisblatt!$A$10:$B$17,2,FALSE),"")</f>
        <v/>
      </c>
      <c r="O160" s="95"/>
      <c r="P160" s="138" t="str">
        <f>IF($K160="x1",IF(OR($F160&lt;&gt;Basisblatt!$A$2,'EMob_Segmente 3.2.5_3.2.6'!H160=Basisblatt!$A$64)=TRUE,5,VLOOKUP('EMob_Segmente 3.2.5_3.2.6'!$E160,Basisblatt!$A$22:$B$35,2,FALSE)),"")</f>
        <v/>
      </c>
    </row>
    <row r="161" spans="1:16" ht="15.75" thickBot="1" x14ac:dyDescent="0.3">
      <c r="A161" s="121" t="str">
        <f t="shared" si="6"/>
        <v/>
      </c>
      <c r="B161" s="95"/>
      <c r="C161" s="143"/>
      <c r="D161" s="144"/>
      <c r="E161" s="144"/>
      <c r="F161" s="145"/>
      <c r="G161" s="145"/>
      <c r="H161" s="145"/>
      <c r="I161" s="147"/>
      <c r="J161" s="98"/>
      <c r="K161" s="108" t="str">
        <f t="shared" si="7"/>
        <v>x2</v>
      </c>
      <c r="L161" s="113"/>
      <c r="M161" s="95"/>
      <c r="N161" s="121" t="str">
        <f>IFERROR(VLOOKUP($G161,Basisblatt!$A$10:$B$17,2,FALSE),"")</f>
        <v/>
      </c>
      <c r="O161" s="95"/>
      <c r="P161" s="138" t="str">
        <f>IF($K161="x1",IF(OR($F161&lt;&gt;Basisblatt!$A$2,'EMob_Segmente 3.2.5_3.2.6'!H161=Basisblatt!$A$64)=TRUE,5,VLOOKUP('EMob_Segmente 3.2.5_3.2.6'!$E161,Basisblatt!$A$22:$B$35,2,FALSE)),"")</f>
        <v/>
      </c>
    </row>
    <row r="162" spans="1:16" ht="15.75" thickBot="1" x14ac:dyDescent="0.3">
      <c r="A162" s="121" t="str">
        <f t="shared" si="6"/>
        <v/>
      </c>
      <c r="B162" s="95"/>
      <c r="C162" s="143"/>
      <c r="D162" s="144"/>
      <c r="E162" s="144"/>
      <c r="F162" s="145"/>
      <c r="G162" s="145"/>
      <c r="H162" s="145"/>
      <c r="I162" s="147"/>
      <c r="J162" s="98"/>
      <c r="K162" s="108" t="str">
        <f t="shared" si="7"/>
        <v>x2</v>
      </c>
      <c r="L162" s="113"/>
      <c r="M162" s="95"/>
      <c r="N162" s="121" t="str">
        <f>IFERROR(VLOOKUP($G162,Basisblatt!$A$10:$B$17,2,FALSE),"")</f>
        <v/>
      </c>
      <c r="O162" s="95"/>
      <c r="P162" s="138" t="str">
        <f>IF($K162="x1",IF(OR($F162&lt;&gt;Basisblatt!$A$2,'EMob_Segmente 3.2.5_3.2.6'!H162=Basisblatt!$A$64)=TRUE,5,VLOOKUP('EMob_Segmente 3.2.5_3.2.6'!$E162,Basisblatt!$A$22:$B$35,2,FALSE)),"")</f>
        <v/>
      </c>
    </row>
    <row r="163" spans="1:16" ht="15.75" thickBot="1" x14ac:dyDescent="0.3">
      <c r="A163" s="121" t="str">
        <f t="shared" si="6"/>
        <v/>
      </c>
      <c r="B163" s="95"/>
      <c r="C163" s="143"/>
      <c r="D163" s="144"/>
      <c r="E163" s="144"/>
      <c r="F163" s="145"/>
      <c r="G163" s="145"/>
      <c r="H163" s="145"/>
      <c r="I163" s="147"/>
      <c r="J163" s="98"/>
      <c r="K163" s="108" t="str">
        <f t="shared" si="7"/>
        <v>x2</v>
      </c>
      <c r="L163" s="113"/>
      <c r="M163" s="95"/>
      <c r="N163" s="121" t="str">
        <f>IFERROR(VLOOKUP($G163,Basisblatt!$A$10:$B$17,2,FALSE),"")</f>
        <v/>
      </c>
      <c r="O163" s="95"/>
      <c r="P163" s="138" t="str">
        <f>IF($K163="x1",IF(OR($F163&lt;&gt;Basisblatt!$A$2,'EMob_Segmente 3.2.5_3.2.6'!H163=Basisblatt!$A$64)=TRUE,5,VLOOKUP('EMob_Segmente 3.2.5_3.2.6'!$E163,Basisblatt!$A$22:$B$35,2,FALSE)),"")</f>
        <v/>
      </c>
    </row>
    <row r="164" spans="1:16" ht="15.75" thickBot="1" x14ac:dyDescent="0.3">
      <c r="A164" s="121" t="str">
        <f t="shared" si="6"/>
        <v/>
      </c>
      <c r="B164" s="95"/>
      <c r="C164" s="143"/>
      <c r="D164" s="144"/>
      <c r="E164" s="144"/>
      <c r="F164" s="145"/>
      <c r="G164" s="145"/>
      <c r="H164" s="145"/>
      <c r="I164" s="147"/>
      <c r="J164" s="98"/>
      <c r="K164" s="108" t="str">
        <f t="shared" si="7"/>
        <v>x2</v>
      </c>
      <c r="L164" s="113"/>
      <c r="M164" s="95"/>
      <c r="N164" s="121" t="str">
        <f>IFERROR(VLOOKUP($G164,Basisblatt!$A$10:$B$17,2,FALSE),"")</f>
        <v/>
      </c>
      <c r="O164" s="95"/>
      <c r="P164" s="138" t="str">
        <f>IF($K164="x1",IF(OR($F164&lt;&gt;Basisblatt!$A$2,'EMob_Segmente 3.2.5_3.2.6'!H164=Basisblatt!$A$64)=TRUE,5,VLOOKUP('EMob_Segmente 3.2.5_3.2.6'!$E164,Basisblatt!$A$22:$B$35,2,FALSE)),"")</f>
        <v/>
      </c>
    </row>
    <row r="165" spans="1:16" ht="15.75" thickBot="1" x14ac:dyDescent="0.3">
      <c r="A165" s="121" t="str">
        <f t="shared" si="6"/>
        <v/>
      </c>
      <c r="B165" s="95"/>
      <c r="C165" s="143"/>
      <c r="D165" s="144"/>
      <c r="E165" s="144"/>
      <c r="F165" s="145"/>
      <c r="G165" s="145"/>
      <c r="H165" s="145"/>
      <c r="I165" s="147"/>
      <c r="J165" s="98"/>
      <c r="K165" s="108" t="str">
        <f t="shared" si="7"/>
        <v>x2</v>
      </c>
      <c r="L165" s="113"/>
      <c r="M165" s="95"/>
      <c r="N165" s="121" t="str">
        <f>IFERROR(VLOOKUP($G165,Basisblatt!$A$10:$B$17,2,FALSE),"")</f>
        <v/>
      </c>
      <c r="O165" s="95"/>
      <c r="P165" s="138" t="str">
        <f>IF($K165="x1",IF(OR($F165&lt;&gt;Basisblatt!$A$2,'EMob_Segmente 3.2.5_3.2.6'!H165=Basisblatt!$A$64)=TRUE,5,VLOOKUP('EMob_Segmente 3.2.5_3.2.6'!$E165,Basisblatt!$A$22:$B$35,2,FALSE)),"")</f>
        <v/>
      </c>
    </row>
    <row r="166" spans="1:16" ht="15.75" thickBot="1" x14ac:dyDescent="0.3">
      <c r="A166" s="121" t="str">
        <f t="shared" si="6"/>
        <v/>
      </c>
      <c r="B166" s="95"/>
      <c r="C166" s="143"/>
      <c r="D166" s="144"/>
      <c r="E166" s="144"/>
      <c r="F166" s="145"/>
      <c r="G166" s="145"/>
      <c r="H166" s="145"/>
      <c r="I166" s="147"/>
      <c r="J166" s="98"/>
      <c r="K166" s="108" t="str">
        <f t="shared" si="7"/>
        <v>x2</v>
      </c>
      <c r="L166" s="113"/>
      <c r="M166" s="95"/>
      <c r="N166" s="121" t="str">
        <f>IFERROR(VLOOKUP($G166,Basisblatt!$A$10:$B$17,2,FALSE),"")</f>
        <v/>
      </c>
      <c r="O166" s="95"/>
      <c r="P166" s="138" t="str">
        <f>IF($K166="x1",IF(OR($F166&lt;&gt;Basisblatt!$A$2,'EMob_Segmente 3.2.5_3.2.6'!H166=Basisblatt!$A$64)=TRUE,5,VLOOKUP('EMob_Segmente 3.2.5_3.2.6'!$E166,Basisblatt!$A$22:$B$35,2,FALSE)),"")</f>
        <v/>
      </c>
    </row>
    <row r="167" spans="1:16" ht="15.75" thickBot="1" x14ac:dyDescent="0.3">
      <c r="A167" s="121" t="str">
        <f t="shared" si="6"/>
        <v/>
      </c>
      <c r="B167" s="95"/>
      <c r="C167" s="143"/>
      <c r="D167" s="144"/>
      <c r="E167" s="144"/>
      <c r="F167" s="145"/>
      <c r="G167" s="145"/>
      <c r="H167" s="145"/>
      <c r="I167" s="147"/>
      <c r="J167" s="98"/>
      <c r="K167" s="108" t="str">
        <f t="shared" si="7"/>
        <v>x2</v>
      </c>
      <c r="L167" s="113"/>
      <c r="M167" s="95"/>
      <c r="N167" s="121" t="str">
        <f>IFERROR(VLOOKUP($G167,Basisblatt!$A$10:$B$17,2,FALSE),"")</f>
        <v/>
      </c>
      <c r="O167" s="95"/>
      <c r="P167" s="138" t="str">
        <f>IF($K167="x1",IF(OR($F167&lt;&gt;Basisblatt!$A$2,'EMob_Segmente 3.2.5_3.2.6'!H167=Basisblatt!$A$64)=TRUE,5,VLOOKUP('EMob_Segmente 3.2.5_3.2.6'!$E167,Basisblatt!$A$22:$B$35,2,FALSE)),"")</f>
        <v/>
      </c>
    </row>
    <row r="168" spans="1:16" ht="15.75" thickBot="1" x14ac:dyDescent="0.3">
      <c r="A168" s="121" t="str">
        <f t="shared" si="6"/>
        <v/>
      </c>
      <c r="B168" s="95"/>
      <c r="C168" s="143"/>
      <c r="D168" s="144"/>
      <c r="E168" s="144"/>
      <c r="F168" s="145"/>
      <c r="G168" s="145"/>
      <c r="H168" s="145"/>
      <c r="I168" s="147"/>
      <c r="J168" s="98"/>
      <c r="K168" s="108" t="str">
        <f t="shared" si="7"/>
        <v>x2</v>
      </c>
      <c r="L168" s="113"/>
      <c r="M168" s="95"/>
      <c r="N168" s="121" t="str">
        <f>IFERROR(VLOOKUP($G168,Basisblatt!$A$10:$B$17,2,FALSE),"")</f>
        <v/>
      </c>
      <c r="O168" s="95"/>
      <c r="P168" s="138" t="str">
        <f>IF($K168="x1",IF(OR($F168&lt;&gt;Basisblatt!$A$2,'EMob_Segmente 3.2.5_3.2.6'!H168=Basisblatt!$A$64)=TRUE,5,VLOOKUP('EMob_Segmente 3.2.5_3.2.6'!$E168,Basisblatt!$A$22:$B$35,2,FALSE)),"")</f>
        <v/>
      </c>
    </row>
    <row r="169" spans="1:16" ht="15.75" thickBot="1" x14ac:dyDescent="0.3">
      <c r="A169" s="121" t="str">
        <f t="shared" si="6"/>
        <v/>
      </c>
      <c r="B169" s="95"/>
      <c r="C169" s="143"/>
      <c r="D169" s="144"/>
      <c r="E169" s="144"/>
      <c r="F169" s="145"/>
      <c r="G169" s="145"/>
      <c r="H169" s="145"/>
      <c r="I169" s="147"/>
      <c r="J169" s="98"/>
      <c r="K169" s="108" t="str">
        <f t="shared" si="7"/>
        <v>x2</v>
      </c>
      <c r="L169" s="113"/>
      <c r="M169" s="95"/>
      <c r="N169" s="121" t="str">
        <f>IFERROR(VLOOKUP($G169,Basisblatt!$A$10:$B$17,2,FALSE),"")</f>
        <v/>
      </c>
      <c r="O169" s="95"/>
      <c r="P169" s="138" t="str">
        <f>IF($K169="x1",IF(OR($F169&lt;&gt;Basisblatt!$A$2,'EMob_Segmente 3.2.5_3.2.6'!H169=Basisblatt!$A$64)=TRUE,5,VLOOKUP('EMob_Segmente 3.2.5_3.2.6'!$E169,Basisblatt!$A$22:$B$35,2,FALSE)),"")</f>
        <v/>
      </c>
    </row>
    <row r="170" spans="1:16" ht="15.75" thickBot="1" x14ac:dyDescent="0.3">
      <c r="A170" s="121" t="str">
        <f t="shared" si="6"/>
        <v/>
      </c>
      <c r="B170" s="95"/>
      <c r="C170" s="143"/>
      <c r="D170" s="144"/>
      <c r="E170" s="144"/>
      <c r="F170" s="145"/>
      <c r="G170" s="145"/>
      <c r="H170" s="145"/>
      <c r="I170" s="147"/>
      <c r="J170" s="98"/>
      <c r="K170" s="108" t="str">
        <f t="shared" si="7"/>
        <v>x2</v>
      </c>
      <c r="L170" s="113"/>
      <c r="M170" s="95"/>
      <c r="N170" s="121" t="str">
        <f>IFERROR(VLOOKUP($G170,Basisblatt!$A$10:$B$17,2,FALSE),"")</f>
        <v/>
      </c>
      <c r="O170" s="95"/>
      <c r="P170" s="138" t="str">
        <f>IF($K170="x1",IF(OR($F170&lt;&gt;Basisblatt!$A$2,'EMob_Segmente 3.2.5_3.2.6'!H170=Basisblatt!$A$64)=TRUE,5,VLOOKUP('EMob_Segmente 3.2.5_3.2.6'!$E170,Basisblatt!$A$22:$B$35,2,FALSE)),"")</f>
        <v/>
      </c>
    </row>
    <row r="171" spans="1:16" ht="15.75" thickBot="1" x14ac:dyDescent="0.3">
      <c r="A171" s="121" t="str">
        <f t="shared" si="6"/>
        <v/>
      </c>
      <c r="B171" s="95"/>
      <c r="C171" s="143"/>
      <c r="D171" s="144"/>
      <c r="E171" s="144"/>
      <c r="F171" s="145"/>
      <c r="G171" s="145"/>
      <c r="H171" s="145"/>
      <c r="I171" s="147"/>
      <c r="J171" s="98"/>
      <c r="K171" s="108" t="str">
        <f t="shared" si="7"/>
        <v>x2</v>
      </c>
      <c r="L171" s="113"/>
      <c r="M171" s="95"/>
      <c r="N171" s="121" t="str">
        <f>IFERROR(VLOOKUP($G171,Basisblatt!$A$10:$B$17,2,FALSE),"")</f>
        <v/>
      </c>
      <c r="O171" s="95"/>
      <c r="P171" s="138" t="str">
        <f>IF($K171="x1",IF(OR($F171&lt;&gt;Basisblatt!$A$2,'EMob_Segmente 3.2.5_3.2.6'!H171=Basisblatt!$A$64)=TRUE,5,VLOOKUP('EMob_Segmente 3.2.5_3.2.6'!$E171,Basisblatt!$A$22:$B$35,2,FALSE)),"")</f>
        <v/>
      </c>
    </row>
    <row r="172" spans="1:16" ht="15.75" thickBot="1" x14ac:dyDescent="0.3">
      <c r="A172" s="121" t="str">
        <f t="shared" si="6"/>
        <v/>
      </c>
      <c r="B172" s="95"/>
      <c r="C172" s="143"/>
      <c r="D172" s="144"/>
      <c r="E172" s="144"/>
      <c r="F172" s="145"/>
      <c r="G172" s="145"/>
      <c r="H172" s="145"/>
      <c r="I172" s="147"/>
      <c r="J172" s="98"/>
      <c r="K172" s="108" t="str">
        <f t="shared" si="7"/>
        <v>x2</v>
      </c>
      <c r="L172" s="113"/>
      <c r="M172" s="95"/>
      <c r="N172" s="121" t="str">
        <f>IFERROR(VLOOKUP($G172,Basisblatt!$A$10:$B$17,2,FALSE),"")</f>
        <v/>
      </c>
      <c r="O172" s="95"/>
      <c r="P172" s="138" t="str">
        <f>IF($K172="x1",IF(OR($F172&lt;&gt;Basisblatt!$A$2,'EMob_Segmente 3.2.5_3.2.6'!H172=Basisblatt!$A$64)=TRUE,5,VLOOKUP('EMob_Segmente 3.2.5_3.2.6'!$E172,Basisblatt!$A$22:$B$35,2,FALSE)),"")</f>
        <v/>
      </c>
    </row>
    <row r="173" spans="1:16" ht="15.75" thickBot="1" x14ac:dyDescent="0.3">
      <c r="A173" s="121" t="str">
        <f t="shared" si="6"/>
        <v/>
      </c>
      <c r="B173" s="95"/>
      <c r="C173" s="143"/>
      <c r="D173" s="144"/>
      <c r="E173" s="144"/>
      <c r="F173" s="145"/>
      <c r="G173" s="145"/>
      <c r="H173" s="145"/>
      <c r="I173" s="147"/>
      <c r="J173" s="98"/>
      <c r="K173" s="108" t="str">
        <f t="shared" si="7"/>
        <v>x2</v>
      </c>
      <c r="L173" s="113"/>
      <c r="M173" s="95"/>
      <c r="N173" s="121" t="str">
        <f>IFERROR(VLOOKUP($G173,Basisblatt!$A$10:$B$17,2,FALSE),"")</f>
        <v/>
      </c>
      <c r="O173" s="95"/>
      <c r="P173" s="138" t="str">
        <f>IF($K173="x1",IF(OR($F173&lt;&gt;Basisblatt!$A$2,'EMob_Segmente 3.2.5_3.2.6'!H173=Basisblatt!$A$64)=TRUE,5,VLOOKUP('EMob_Segmente 3.2.5_3.2.6'!$E173,Basisblatt!$A$22:$B$35,2,FALSE)),"")</f>
        <v/>
      </c>
    </row>
    <row r="174" spans="1:16" ht="15.75" thickBot="1" x14ac:dyDescent="0.3">
      <c r="A174" s="121" t="str">
        <f t="shared" si="6"/>
        <v/>
      </c>
      <c r="B174" s="95"/>
      <c r="C174" s="143"/>
      <c r="D174" s="144"/>
      <c r="E174" s="144"/>
      <c r="F174" s="145"/>
      <c r="G174" s="145"/>
      <c r="H174" s="145"/>
      <c r="I174" s="147"/>
      <c r="J174" s="98"/>
      <c r="K174" s="108" t="str">
        <f t="shared" si="7"/>
        <v>x2</v>
      </c>
      <c r="L174" s="113"/>
      <c r="M174" s="95"/>
      <c r="N174" s="121" t="str">
        <f>IFERROR(VLOOKUP($G174,Basisblatt!$A$10:$B$17,2,FALSE),"")</f>
        <v/>
      </c>
      <c r="O174" s="95"/>
      <c r="P174" s="138" t="str">
        <f>IF($K174="x1",IF(OR($F174&lt;&gt;Basisblatt!$A$2,'EMob_Segmente 3.2.5_3.2.6'!H174=Basisblatt!$A$64)=TRUE,5,VLOOKUP('EMob_Segmente 3.2.5_3.2.6'!$E174,Basisblatt!$A$22:$B$35,2,FALSE)),"")</f>
        <v/>
      </c>
    </row>
    <row r="175" spans="1:16" ht="15.75" thickBot="1" x14ac:dyDescent="0.3">
      <c r="A175" s="121" t="str">
        <f t="shared" si="6"/>
        <v/>
      </c>
      <c r="B175" s="95"/>
      <c r="C175" s="143"/>
      <c r="D175" s="144"/>
      <c r="E175" s="144"/>
      <c r="F175" s="145"/>
      <c r="G175" s="145"/>
      <c r="H175" s="145"/>
      <c r="I175" s="147"/>
      <c r="J175" s="98"/>
      <c r="K175" s="108" t="str">
        <f t="shared" si="7"/>
        <v>x2</v>
      </c>
      <c r="L175" s="113"/>
      <c r="M175" s="95"/>
      <c r="N175" s="121" t="str">
        <f>IFERROR(VLOOKUP($G175,Basisblatt!$A$10:$B$17,2,FALSE),"")</f>
        <v/>
      </c>
      <c r="O175" s="95"/>
      <c r="P175" s="138" t="str">
        <f>IF($K175="x1",IF(OR($F175&lt;&gt;Basisblatt!$A$2,'EMob_Segmente 3.2.5_3.2.6'!H175=Basisblatt!$A$64)=TRUE,5,VLOOKUP('EMob_Segmente 3.2.5_3.2.6'!$E175,Basisblatt!$A$22:$B$35,2,FALSE)),"")</f>
        <v/>
      </c>
    </row>
    <row r="176" spans="1:16" ht="15.75" thickBot="1" x14ac:dyDescent="0.3">
      <c r="A176" s="121" t="str">
        <f t="shared" si="6"/>
        <v/>
      </c>
      <c r="B176" s="95"/>
      <c r="C176" s="143"/>
      <c r="D176" s="144"/>
      <c r="E176" s="144"/>
      <c r="F176" s="145"/>
      <c r="G176" s="145"/>
      <c r="H176" s="145"/>
      <c r="I176" s="147"/>
      <c r="J176" s="98"/>
      <c r="K176" s="108" t="str">
        <f t="shared" si="7"/>
        <v>x2</v>
      </c>
      <c r="L176" s="113"/>
      <c r="M176" s="95"/>
      <c r="N176" s="121" t="str">
        <f>IFERROR(VLOOKUP($G176,Basisblatt!$A$10:$B$17,2,FALSE),"")</f>
        <v/>
      </c>
      <c r="O176" s="95"/>
      <c r="P176" s="138" t="str">
        <f>IF($K176="x1",IF(OR($F176&lt;&gt;Basisblatt!$A$2,'EMob_Segmente 3.2.5_3.2.6'!H176=Basisblatt!$A$64)=TRUE,5,VLOOKUP('EMob_Segmente 3.2.5_3.2.6'!$E176,Basisblatt!$A$22:$B$35,2,FALSE)),"")</f>
        <v/>
      </c>
    </row>
    <row r="177" spans="1:16" ht="15.75" thickBot="1" x14ac:dyDescent="0.3">
      <c r="A177" s="121" t="str">
        <f t="shared" si="6"/>
        <v/>
      </c>
      <c r="B177" s="95"/>
      <c r="C177" s="143"/>
      <c r="D177" s="144"/>
      <c r="E177" s="144"/>
      <c r="F177" s="145"/>
      <c r="G177" s="145"/>
      <c r="H177" s="145"/>
      <c r="I177" s="147"/>
      <c r="J177" s="98"/>
      <c r="K177" s="108" t="str">
        <f t="shared" si="7"/>
        <v>x2</v>
      </c>
      <c r="L177" s="113"/>
      <c r="M177" s="95"/>
      <c r="N177" s="121" t="str">
        <f>IFERROR(VLOOKUP($G177,Basisblatt!$A$10:$B$17,2,FALSE),"")</f>
        <v/>
      </c>
      <c r="O177" s="95"/>
      <c r="P177" s="138" t="str">
        <f>IF($K177="x1",IF(OR($F177&lt;&gt;Basisblatt!$A$2,'EMob_Segmente 3.2.5_3.2.6'!H177=Basisblatt!$A$64)=TRUE,5,VLOOKUP('EMob_Segmente 3.2.5_3.2.6'!$E177,Basisblatt!$A$22:$B$35,2,FALSE)),"")</f>
        <v/>
      </c>
    </row>
    <row r="178" spans="1:16" ht="15.75" thickBot="1" x14ac:dyDescent="0.3">
      <c r="A178" s="121" t="str">
        <f t="shared" si="6"/>
        <v/>
      </c>
      <c r="B178" s="95"/>
      <c r="C178" s="143"/>
      <c r="D178" s="144"/>
      <c r="E178" s="144"/>
      <c r="F178" s="145"/>
      <c r="G178" s="145"/>
      <c r="H178" s="145"/>
      <c r="I178" s="147"/>
      <c r="J178" s="98"/>
      <c r="K178" s="108" t="str">
        <f t="shared" si="7"/>
        <v>x2</v>
      </c>
      <c r="L178" s="113"/>
      <c r="M178" s="95"/>
      <c r="N178" s="121" t="str">
        <f>IFERROR(VLOOKUP($G178,Basisblatt!$A$10:$B$17,2,FALSE),"")</f>
        <v/>
      </c>
      <c r="O178" s="95"/>
      <c r="P178" s="138" t="str">
        <f>IF($K178="x1",IF(OR($F178&lt;&gt;Basisblatt!$A$2,'EMob_Segmente 3.2.5_3.2.6'!H178=Basisblatt!$A$64)=TRUE,5,VLOOKUP('EMob_Segmente 3.2.5_3.2.6'!$E178,Basisblatt!$A$22:$B$35,2,FALSE)),"")</f>
        <v/>
      </c>
    </row>
    <row r="179" spans="1:16" ht="15.75" thickBot="1" x14ac:dyDescent="0.3">
      <c r="A179" s="121" t="str">
        <f t="shared" si="6"/>
        <v/>
      </c>
      <c r="B179" s="95"/>
      <c r="C179" s="143"/>
      <c r="D179" s="144"/>
      <c r="E179" s="144"/>
      <c r="F179" s="145"/>
      <c r="G179" s="145"/>
      <c r="H179" s="145"/>
      <c r="I179" s="147"/>
      <c r="J179" s="98"/>
      <c r="K179" s="108" t="str">
        <f t="shared" si="7"/>
        <v>x2</v>
      </c>
      <c r="L179" s="113"/>
      <c r="M179" s="95"/>
      <c r="N179" s="121" t="str">
        <f>IFERROR(VLOOKUP($G179,Basisblatt!$A$10:$B$17,2,FALSE),"")</f>
        <v/>
      </c>
      <c r="O179" s="95"/>
      <c r="P179" s="138" t="str">
        <f>IF($K179="x1",IF(OR($F179&lt;&gt;Basisblatt!$A$2,'EMob_Segmente 3.2.5_3.2.6'!H179=Basisblatt!$A$64)=TRUE,5,VLOOKUP('EMob_Segmente 3.2.5_3.2.6'!$E179,Basisblatt!$A$22:$B$35,2,FALSE)),"")</f>
        <v/>
      </c>
    </row>
    <row r="180" spans="1:16" ht="15.75" thickBot="1" x14ac:dyDescent="0.3">
      <c r="A180" s="121" t="str">
        <f t="shared" si="6"/>
        <v/>
      </c>
      <c r="B180" s="95"/>
      <c r="C180" s="143"/>
      <c r="D180" s="144"/>
      <c r="E180" s="144"/>
      <c r="F180" s="145"/>
      <c r="G180" s="145"/>
      <c r="H180" s="145"/>
      <c r="I180" s="147"/>
      <c r="J180" s="98"/>
      <c r="K180" s="108" t="str">
        <f t="shared" si="7"/>
        <v>x2</v>
      </c>
      <c r="L180" s="113"/>
      <c r="M180" s="95"/>
      <c r="N180" s="121" t="str">
        <f>IFERROR(VLOOKUP($G180,Basisblatt!$A$10:$B$17,2,FALSE),"")</f>
        <v/>
      </c>
      <c r="O180" s="95"/>
      <c r="P180" s="138" t="str">
        <f>IF($K180="x1",IF(OR($F180&lt;&gt;Basisblatt!$A$2,'EMob_Segmente 3.2.5_3.2.6'!H180=Basisblatt!$A$64)=TRUE,5,VLOOKUP('EMob_Segmente 3.2.5_3.2.6'!$E180,Basisblatt!$A$22:$B$35,2,FALSE)),"")</f>
        <v/>
      </c>
    </row>
    <row r="181" spans="1:16" ht="15.75" thickBot="1" x14ac:dyDescent="0.3">
      <c r="A181" s="121" t="str">
        <f t="shared" si="6"/>
        <v/>
      </c>
      <c r="B181" s="95"/>
      <c r="C181" s="143"/>
      <c r="D181" s="144"/>
      <c r="E181" s="144"/>
      <c r="F181" s="145"/>
      <c r="G181" s="145"/>
      <c r="H181" s="145"/>
      <c r="I181" s="147"/>
      <c r="J181" s="98"/>
      <c r="K181" s="108" t="str">
        <f t="shared" si="7"/>
        <v>x2</v>
      </c>
      <c r="L181" s="113"/>
      <c r="M181" s="95"/>
      <c r="N181" s="121" t="str">
        <f>IFERROR(VLOOKUP($G181,Basisblatt!$A$10:$B$17,2,FALSE),"")</f>
        <v/>
      </c>
      <c r="O181" s="95"/>
      <c r="P181" s="138" t="str">
        <f>IF($K181="x1",IF(OR($F181&lt;&gt;Basisblatt!$A$2,'EMob_Segmente 3.2.5_3.2.6'!H181=Basisblatt!$A$64)=TRUE,5,VLOOKUP('EMob_Segmente 3.2.5_3.2.6'!$E181,Basisblatt!$A$22:$B$35,2,FALSE)),"")</f>
        <v/>
      </c>
    </row>
    <row r="182" spans="1:16" ht="15.75" thickBot="1" x14ac:dyDescent="0.3">
      <c r="A182" s="121" t="str">
        <f t="shared" si="6"/>
        <v/>
      </c>
      <c r="B182" s="95"/>
      <c r="C182" s="143"/>
      <c r="D182" s="144"/>
      <c r="E182" s="144"/>
      <c r="F182" s="145"/>
      <c r="G182" s="145"/>
      <c r="H182" s="145"/>
      <c r="I182" s="147"/>
      <c r="J182" s="98"/>
      <c r="K182" s="108" t="str">
        <f t="shared" si="7"/>
        <v>x2</v>
      </c>
      <c r="L182" s="113"/>
      <c r="M182" s="95"/>
      <c r="N182" s="121" t="str">
        <f>IFERROR(VLOOKUP($G182,Basisblatt!$A$10:$B$17,2,FALSE),"")</f>
        <v/>
      </c>
      <c r="O182" s="95"/>
      <c r="P182" s="138" t="str">
        <f>IF($K182="x1",IF(OR($F182&lt;&gt;Basisblatt!$A$2,'EMob_Segmente 3.2.5_3.2.6'!H182=Basisblatt!$A$64)=TRUE,5,VLOOKUP('EMob_Segmente 3.2.5_3.2.6'!$E182,Basisblatt!$A$22:$B$35,2,FALSE)),"")</f>
        <v/>
      </c>
    </row>
    <row r="183" spans="1:16" ht="15.75" thickBot="1" x14ac:dyDescent="0.3">
      <c r="A183" s="121" t="str">
        <f t="shared" si="6"/>
        <v/>
      </c>
      <c r="B183" s="95"/>
      <c r="C183" s="143"/>
      <c r="D183" s="144"/>
      <c r="E183" s="144"/>
      <c r="F183" s="145"/>
      <c r="G183" s="145"/>
      <c r="H183" s="145"/>
      <c r="I183" s="147"/>
      <c r="J183" s="98"/>
      <c r="K183" s="108" t="str">
        <f t="shared" si="7"/>
        <v>x2</v>
      </c>
      <c r="L183" s="113"/>
      <c r="M183" s="95"/>
      <c r="N183" s="121" t="str">
        <f>IFERROR(VLOOKUP($G183,Basisblatt!$A$10:$B$17,2,FALSE),"")</f>
        <v/>
      </c>
      <c r="O183" s="95"/>
      <c r="P183" s="138" t="str">
        <f>IF($K183="x1",IF(OR($F183&lt;&gt;Basisblatt!$A$2,'EMob_Segmente 3.2.5_3.2.6'!H183=Basisblatt!$A$64)=TRUE,5,VLOOKUP('EMob_Segmente 3.2.5_3.2.6'!$E183,Basisblatt!$A$22:$B$35,2,FALSE)),"")</f>
        <v/>
      </c>
    </row>
    <row r="184" spans="1:16" ht="15.75" thickBot="1" x14ac:dyDescent="0.3">
      <c r="A184" s="121" t="str">
        <f t="shared" si="6"/>
        <v/>
      </c>
      <c r="B184" s="95"/>
      <c r="C184" s="143"/>
      <c r="D184" s="144"/>
      <c r="E184" s="144"/>
      <c r="F184" s="145"/>
      <c r="G184" s="145"/>
      <c r="H184" s="145"/>
      <c r="I184" s="147"/>
      <c r="J184" s="98"/>
      <c r="K184" s="108" t="str">
        <f t="shared" si="7"/>
        <v>x2</v>
      </c>
      <c r="L184" s="113"/>
      <c r="M184" s="95"/>
      <c r="N184" s="121" t="str">
        <f>IFERROR(VLOOKUP($G184,Basisblatt!$A$10:$B$17,2,FALSE),"")</f>
        <v/>
      </c>
      <c r="O184" s="95"/>
      <c r="P184" s="138" t="str">
        <f>IF($K184="x1",IF(OR($F184&lt;&gt;Basisblatt!$A$2,'EMob_Segmente 3.2.5_3.2.6'!H184=Basisblatt!$A$64)=TRUE,5,VLOOKUP('EMob_Segmente 3.2.5_3.2.6'!$E184,Basisblatt!$A$22:$B$35,2,FALSE)),"")</f>
        <v/>
      </c>
    </row>
    <row r="185" spans="1:16" ht="15.75" thickBot="1" x14ac:dyDescent="0.3">
      <c r="A185" s="121" t="str">
        <f t="shared" si="6"/>
        <v/>
      </c>
      <c r="B185" s="95"/>
      <c r="C185" s="143"/>
      <c r="D185" s="144"/>
      <c r="E185" s="144"/>
      <c r="F185" s="145"/>
      <c r="G185" s="145"/>
      <c r="H185" s="145"/>
      <c r="I185" s="147"/>
      <c r="J185" s="98"/>
      <c r="K185" s="108" t="str">
        <f t="shared" si="7"/>
        <v>x2</v>
      </c>
      <c r="L185" s="113"/>
      <c r="M185" s="95"/>
      <c r="N185" s="121" t="str">
        <f>IFERROR(VLOOKUP($G185,Basisblatt!$A$10:$B$17,2,FALSE),"")</f>
        <v/>
      </c>
      <c r="O185" s="95"/>
      <c r="P185" s="138" t="str">
        <f>IF($K185="x1",IF(OR($F185&lt;&gt;Basisblatt!$A$2,'EMob_Segmente 3.2.5_3.2.6'!H185=Basisblatt!$A$64)=TRUE,5,VLOOKUP('EMob_Segmente 3.2.5_3.2.6'!$E185,Basisblatt!$A$22:$B$35,2,FALSE)),"")</f>
        <v/>
      </c>
    </row>
    <row r="186" spans="1:16" ht="15.75" thickBot="1" x14ac:dyDescent="0.3">
      <c r="A186" s="121" t="str">
        <f t="shared" si="6"/>
        <v/>
      </c>
      <c r="B186" s="95"/>
      <c r="C186" s="143"/>
      <c r="D186" s="144"/>
      <c r="E186" s="144"/>
      <c r="F186" s="145"/>
      <c r="G186" s="145"/>
      <c r="H186" s="145"/>
      <c r="I186" s="147"/>
      <c r="J186" s="98"/>
      <c r="K186" s="108" t="str">
        <f t="shared" si="7"/>
        <v>x2</v>
      </c>
      <c r="L186" s="113"/>
      <c r="M186" s="95"/>
      <c r="N186" s="121" t="str">
        <f>IFERROR(VLOOKUP($G186,Basisblatt!$A$10:$B$17,2,FALSE),"")</f>
        <v/>
      </c>
      <c r="O186" s="95"/>
      <c r="P186" s="138" t="str">
        <f>IF($K186="x1",IF(OR($F186&lt;&gt;Basisblatt!$A$2,'EMob_Segmente 3.2.5_3.2.6'!H186=Basisblatt!$A$64)=TRUE,5,VLOOKUP('EMob_Segmente 3.2.5_3.2.6'!$E186,Basisblatt!$A$22:$B$35,2,FALSE)),"")</f>
        <v/>
      </c>
    </row>
    <row r="187" spans="1:16" ht="15.75" thickBot="1" x14ac:dyDescent="0.3">
      <c r="A187" s="121" t="str">
        <f t="shared" si="6"/>
        <v/>
      </c>
      <c r="B187" s="95"/>
      <c r="C187" s="143"/>
      <c r="D187" s="144"/>
      <c r="E187" s="144"/>
      <c r="F187" s="145"/>
      <c r="G187" s="145"/>
      <c r="H187" s="145"/>
      <c r="I187" s="147"/>
      <c r="J187" s="98"/>
      <c r="K187" s="108" t="str">
        <f t="shared" si="7"/>
        <v>x2</v>
      </c>
      <c r="L187" s="113"/>
      <c r="M187" s="95"/>
      <c r="N187" s="121" t="str">
        <f>IFERROR(VLOOKUP($G187,Basisblatt!$A$10:$B$17,2,FALSE),"")</f>
        <v/>
      </c>
      <c r="O187" s="95"/>
      <c r="P187" s="138" t="str">
        <f>IF($K187="x1",IF(OR($F187&lt;&gt;Basisblatt!$A$2,'EMob_Segmente 3.2.5_3.2.6'!H187=Basisblatt!$A$64)=TRUE,5,VLOOKUP('EMob_Segmente 3.2.5_3.2.6'!$E187,Basisblatt!$A$22:$B$35,2,FALSE)),"")</f>
        <v/>
      </c>
    </row>
    <row r="188" spans="1:16" ht="15.75" thickBot="1" x14ac:dyDescent="0.3">
      <c r="A188" s="121" t="str">
        <f t="shared" si="6"/>
        <v/>
      </c>
      <c r="B188" s="95"/>
      <c r="C188" s="143"/>
      <c r="D188" s="144"/>
      <c r="E188" s="144"/>
      <c r="F188" s="145"/>
      <c r="G188" s="145"/>
      <c r="H188" s="145"/>
      <c r="I188" s="147"/>
      <c r="J188" s="98"/>
      <c r="K188" s="108" t="str">
        <f t="shared" si="7"/>
        <v>x2</v>
      </c>
      <c r="L188" s="113"/>
      <c r="M188" s="95"/>
      <c r="N188" s="121" t="str">
        <f>IFERROR(VLOOKUP($G188,Basisblatt!$A$10:$B$17,2,FALSE),"")</f>
        <v/>
      </c>
      <c r="O188" s="95"/>
      <c r="P188" s="138" t="str">
        <f>IF($K188="x1",IF(OR($F188&lt;&gt;Basisblatt!$A$2,'EMob_Segmente 3.2.5_3.2.6'!H188=Basisblatt!$A$64)=TRUE,5,VLOOKUP('EMob_Segmente 3.2.5_3.2.6'!$E188,Basisblatt!$A$22:$B$35,2,FALSE)),"")</f>
        <v/>
      </c>
    </row>
    <row r="189" spans="1:16" ht="15.75" thickBot="1" x14ac:dyDescent="0.3">
      <c r="A189" s="121" t="str">
        <f t="shared" si="6"/>
        <v/>
      </c>
      <c r="B189" s="95"/>
      <c r="C189" s="143"/>
      <c r="D189" s="144"/>
      <c r="E189" s="144"/>
      <c r="F189" s="145"/>
      <c r="G189" s="145"/>
      <c r="H189" s="145"/>
      <c r="I189" s="147"/>
      <c r="J189" s="98"/>
      <c r="K189" s="108" t="str">
        <f t="shared" si="7"/>
        <v>x2</v>
      </c>
      <c r="L189" s="113"/>
      <c r="M189" s="95"/>
      <c r="N189" s="121" t="str">
        <f>IFERROR(VLOOKUP($G189,Basisblatt!$A$10:$B$17,2,FALSE),"")</f>
        <v/>
      </c>
      <c r="O189" s="95"/>
      <c r="P189" s="138" t="str">
        <f>IF($K189="x1",IF(OR($F189&lt;&gt;Basisblatt!$A$2,'EMob_Segmente 3.2.5_3.2.6'!H189=Basisblatt!$A$64)=TRUE,5,VLOOKUP('EMob_Segmente 3.2.5_3.2.6'!$E189,Basisblatt!$A$22:$B$35,2,FALSE)),"")</f>
        <v/>
      </c>
    </row>
    <row r="190" spans="1:16" ht="15.75" thickBot="1" x14ac:dyDescent="0.3">
      <c r="A190" s="121" t="str">
        <f t="shared" si="6"/>
        <v/>
      </c>
      <c r="B190" s="95"/>
      <c r="C190" s="143"/>
      <c r="D190" s="144"/>
      <c r="E190" s="144"/>
      <c r="F190" s="145"/>
      <c r="G190" s="145"/>
      <c r="H190" s="145"/>
      <c r="I190" s="147"/>
      <c r="J190" s="98"/>
      <c r="K190" s="108" t="str">
        <f t="shared" si="7"/>
        <v>x2</v>
      </c>
      <c r="L190" s="113"/>
      <c r="M190" s="95"/>
      <c r="N190" s="121" t="str">
        <f>IFERROR(VLOOKUP($G190,Basisblatt!$A$10:$B$17,2,FALSE),"")</f>
        <v/>
      </c>
      <c r="O190" s="95"/>
      <c r="P190" s="138" t="str">
        <f>IF($K190="x1",IF(OR($F190&lt;&gt;Basisblatt!$A$2,'EMob_Segmente 3.2.5_3.2.6'!H190=Basisblatt!$A$64)=TRUE,5,VLOOKUP('EMob_Segmente 3.2.5_3.2.6'!$E190,Basisblatt!$A$22:$B$35,2,FALSE)),"")</f>
        <v/>
      </c>
    </row>
    <row r="191" spans="1:16" ht="15.75" thickBot="1" x14ac:dyDescent="0.3">
      <c r="A191" s="121" t="str">
        <f t="shared" si="6"/>
        <v/>
      </c>
      <c r="B191" s="95"/>
      <c r="C191" s="143"/>
      <c r="D191" s="144"/>
      <c r="E191" s="144"/>
      <c r="F191" s="145"/>
      <c r="G191" s="145"/>
      <c r="H191" s="145"/>
      <c r="I191" s="147"/>
      <c r="J191" s="98"/>
      <c r="K191" s="108" t="str">
        <f t="shared" si="7"/>
        <v>x2</v>
      </c>
      <c r="L191" s="113"/>
      <c r="M191" s="95"/>
      <c r="N191" s="121" t="str">
        <f>IFERROR(VLOOKUP($G191,Basisblatt!$A$10:$B$17,2,FALSE),"")</f>
        <v/>
      </c>
      <c r="O191" s="95"/>
      <c r="P191" s="138" t="str">
        <f>IF($K191="x1",IF(OR($F191&lt;&gt;Basisblatt!$A$2,'EMob_Segmente 3.2.5_3.2.6'!H191=Basisblatt!$A$64)=TRUE,5,VLOOKUP('EMob_Segmente 3.2.5_3.2.6'!$E191,Basisblatt!$A$22:$B$35,2,FALSE)),"")</f>
        <v/>
      </c>
    </row>
    <row r="192" spans="1:16" ht="15.75" thickBot="1" x14ac:dyDescent="0.3">
      <c r="A192" s="121" t="str">
        <f t="shared" si="6"/>
        <v/>
      </c>
      <c r="B192" s="95"/>
      <c r="C192" s="143"/>
      <c r="D192" s="144"/>
      <c r="E192" s="144"/>
      <c r="F192" s="145"/>
      <c r="G192" s="145"/>
      <c r="H192" s="145"/>
      <c r="I192" s="147"/>
      <c r="J192" s="98"/>
      <c r="K192" s="108" t="str">
        <f t="shared" si="7"/>
        <v>x2</v>
      </c>
      <c r="L192" s="113"/>
      <c r="M192" s="95"/>
      <c r="N192" s="121" t="str">
        <f>IFERROR(VLOOKUP($G192,Basisblatt!$A$10:$B$17,2,FALSE),"")</f>
        <v/>
      </c>
      <c r="O192" s="95"/>
      <c r="P192" s="138" t="str">
        <f>IF($K192="x1",IF(OR($F192&lt;&gt;Basisblatt!$A$2,'EMob_Segmente 3.2.5_3.2.6'!H192=Basisblatt!$A$64)=TRUE,5,VLOOKUP('EMob_Segmente 3.2.5_3.2.6'!$E192,Basisblatt!$A$22:$B$35,2,FALSE)),"")</f>
        <v/>
      </c>
    </row>
    <row r="193" spans="1:16" ht="15.75" thickBot="1" x14ac:dyDescent="0.3">
      <c r="A193" s="121" t="str">
        <f t="shared" si="6"/>
        <v/>
      </c>
      <c r="B193" s="95"/>
      <c r="C193" s="143"/>
      <c r="D193" s="144"/>
      <c r="E193" s="144"/>
      <c r="F193" s="145"/>
      <c r="G193" s="145"/>
      <c r="H193" s="145"/>
      <c r="I193" s="147"/>
      <c r="J193" s="98"/>
      <c r="K193" s="108" t="str">
        <f t="shared" si="7"/>
        <v>x2</v>
      </c>
      <c r="L193" s="113"/>
      <c r="M193" s="95"/>
      <c r="N193" s="121" t="str">
        <f>IFERROR(VLOOKUP($G193,Basisblatt!$A$10:$B$17,2,FALSE),"")</f>
        <v/>
      </c>
      <c r="O193" s="95"/>
      <c r="P193" s="138" t="str">
        <f>IF($K193="x1",IF(OR($F193&lt;&gt;Basisblatt!$A$2,'EMob_Segmente 3.2.5_3.2.6'!H193=Basisblatt!$A$64)=TRUE,5,VLOOKUP('EMob_Segmente 3.2.5_3.2.6'!$E193,Basisblatt!$A$22:$B$35,2,FALSE)),"")</f>
        <v/>
      </c>
    </row>
    <row r="194" spans="1:16" ht="15.75" thickBot="1" x14ac:dyDescent="0.3">
      <c r="A194" s="121" t="str">
        <f t="shared" si="6"/>
        <v/>
      </c>
      <c r="B194" s="95"/>
      <c r="C194" s="143"/>
      <c r="D194" s="144"/>
      <c r="E194" s="144"/>
      <c r="F194" s="145"/>
      <c r="G194" s="145"/>
      <c r="H194" s="145"/>
      <c r="I194" s="147"/>
      <c r="J194" s="98"/>
      <c r="K194" s="108" t="str">
        <f t="shared" si="7"/>
        <v>x2</v>
      </c>
      <c r="L194" s="113"/>
      <c r="M194" s="95"/>
      <c r="N194" s="121" t="str">
        <f>IFERROR(VLOOKUP($G194,Basisblatt!$A$10:$B$17,2,FALSE),"")</f>
        <v/>
      </c>
      <c r="O194" s="95"/>
      <c r="P194" s="138" t="str">
        <f>IF($K194="x1",IF(OR($F194&lt;&gt;Basisblatt!$A$2,'EMob_Segmente 3.2.5_3.2.6'!H194=Basisblatt!$A$64)=TRUE,5,VLOOKUP('EMob_Segmente 3.2.5_3.2.6'!$E194,Basisblatt!$A$22:$B$35,2,FALSE)),"")</f>
        <v/>
      </c>
    </row>
    <row r="195" spans="1:16" ht="15.75" thickBot="1" x14ac:dyDescent="0.3">
      <c r="A195" s="121" t="str">
        <f t="shared" si="6"/>
        <v/>
      </c>
      <c r="B195" s="95"/>
      <c r="C195" s="143"/>
      <c r="D195" s="144"/>
      <c r="E195" s="144"/>
      <c r="F195" s="145"/>
      <c r="G195" s="145"/>
      <c r="H195" s="145"/>
      <c r="I195" s="147"/>
      <c r="J195" s="98"/>
      <c r="K195" s="108" t="str">
        <f t="shared" si="7"/>
        <v>x2</v>
      </c>
      <c r="L195" s="113"/>
      <c r="M195" s="95"/>
      <c r="N195" s="121" t="str">
        <f>IFERROR(VLOOKUP($G195,Basisblatt!$A$10:$B$17,2,FALSE),"")</f>
        <v/>
      </c>
      <c r="O195" s="95"/>
      <c r="P195" s="138" t="str">
        <f>IF($K195="x1",IF(OR($F195&lt;&gt;Basisblatt!$A$2,'EMob_Segmente 3.2.5_3.2.6'!H195=Basisblatt!$A$64)=TRUE,5,VLOOKUP('EMob_Segmente 3.2.5_3.2.6'!$E195,Basisblatt!$A$22:$B$35,2,FALSE)),"")</f>
        <v/>
      </c>
    </row>
    <row r="196" spans="1:16" ht="15.75" thickBot="1" x14ac:dyDescent="0.3">
      <c r="A196" s="121" t="str">
        <f t="shared" si="6"/>
        <v/>
      </c>
      <c r="B196" s="95"/>
      <c r="C196" s="143"/>
      <c r="D196" s="144"/>
      <c r="E196" s="144"/>
      <c r="F196" s="145"/>
      <c r="G196" s="145"/>
      <c r="H196" s="145"/>
      <c r="I196" s="147"/>
      <c r="J196" s="98"/>
      <c r="K196" s="108" t="str">
        <f t="shared" si="7"/>
        <v>x2</v>
      </c>
      <c r="L196" s="113"/>
      <c r="M196" s="95"/>
      <c r="N196" s="121" t="str">
        <f>IFERROR(VLOOKUP($G196,Basisblatt!$A$10:$B$17,2,FALSE),"")</f>
        <v/>
      </c>
      <c r="O196" s="95"/>
      <c r="P196" s="138" t="str">
        <f>IF($K196="x1",IF(OR($F196&lt;&gt;Basisblatt!$A$2,'EMob_Segmente 3.2.5_3.2.6'!H196=Basisblatt!$A$64)=TRUE,5,VLOOKUP('EMob_Segmente 3.2.5_3.2.6'!$E196,Basisblatt!$A$22:$B$35,2,FALSE)),"")</f>
        <v/>
      </c>
    </row>
    <row r="197" spans="1:16" ht="15.75" thickBot="1" x14ac:dyDescent="0.3">
      <c r="A197" s="121" t="str">
        <f t="shared" si="6"/>
        <v/>
      </c>
      <c r="B197" s="95"/>
      <c r="C197" s="143"/>
      <c r="D197" s="144"/>
      <c r="E197" s="144"/>
      <c r="F197" s="145"/>
      <c r="G197" s="145"/>
      <c r="H197" s="145"/>
      <c r="I197" s="147"/>
      <c r="J197" s="98"/>
      <c r="K197" s="108" t="str">
        <f t="shared" si="7"/>
        <v>x2</v>
      </c>
      <c r="L197" s="113"/>
      <c r="M197" s="95"/>
      <c r="N197" s="121" t="str">
        <f>IFERROR(VLOOKUP($G197,Basisblatt!$A$10:$B$17,2,FALSE),"")</f>
        <v/>
      </c>
      <c r="O197" s="95"/>
      <c r="P197" s="138" t="str">
        <f>IF($K197="x1",IF(OR($F197&lt;&gt;Basisblatt!$A$2,'EMob_Segmente 3.2.5_3.2.6'!H197=Basisblatt!$A$64)=TRUE,5,VLOOKUP('EMob_Segmente 3.2.5_3.2.6'!$E197,Basisblatt!$A$22:$B$35,2,FALSE)),"")</f>
        <v/>
      </c>
    </row>
    <row r="198" spans="1:16" ht="15.75" thickBot="1" x14ac:dyDescent="0.3">
      <c r="A198" s="121" t="str">
        <f t="shared" si="6"/>
        <v/>
      </c>
      <c r="B198" s="95"/>
      <c r="C198" s="143"/>
      <c r="D198" s="144"/>
      <c r="E198" s="144"/>
      <c r="F198" s="145"/>
      <c r="G198" s="145"/>
      <c r="H198" s="145"/>
      <c r="I198" s="147"/>
      <c r="J198" s="98"/>
      <c r="K198" s="108" t="str">
        <f t="shared" si="7"/>
        <v>x2</v>
      </c>
      <c r="L198" s="113"/>
      <c r="M198" s="95"/>
      <c r="N198" s="121" t="str">
        <f>IFERROR(VLOOKUP($G198,Basisblatt!$A$10:$B$17,2,FALSE),"")</f>
        <v/>
      </c>
      <c r="O198" s="95"/>
      <c r="P198" s="138" t="str">
        <f>IF($K198="x1",IF(OR($F198&lt;&gt;Basisblatt!$A$2,'EMob_Segmente 3.2.5_3.2.6'!H198=Basisblatt!$A$64)=TRUE,5,VLOOKUP('EMob_Segmente 3.2.5_3.2.6'!$E198,Basisblatt!$A$22:$B$35,2,FALSE)),"")</f>
        <v/>
      </c>
    </row>
    <row r="199" spans="1:16" ht="15.75" thickBot="1" x14ac:dyDescent="0.3">
      <c r="A199" s="121" t="str">
        <f t="shared" si="6"/>
        <v/>
      </c>
      <c r="B199" s="95"/>
      <c r="C199" s="143"/>
      <c r="D199" s="144"/>
      <c r="E199" s="144"/>
      <c r="F199" s="145"/>
      <c r="G199" s="145"/>
      <c r="H199" s="145"/>
      <c r="I199" s="147"/>
      <c r="J199" s="98"/>
      <c r="K199" s="108" t="str">
        <f t="shared" si="7"/>
        <v>x2</v>
      </c>
      <c r="L199" s="113"/>
      <c r="M199" s="95"/>
      <c r="N199" s="121" t="str">
        <f>IFERROR(VLOOKUP($G199,Basisblatt!$A$10:$B$17,2,FALSE),"")</f>
        <v/>
      </c>
      <c r="O199" s="95"/>
      <c r="P199" s="138" t="str">
        <f>IF($K199="x1",IF(OR($F199&lt;&gt;Basisblatt!$A$2,'EMob_Segmente 3.2.5_3.2.6'!H199=Basisblatt!$A$64)=TRUE,5,VLOOKUP('EMob_Segmente 3.2.5_3.2.6'!$E199,Basisblatt!$A$22:$B$35,2,FALSE)),"")</f>
        <v/>
      </c>
    </row>
    <row r="200" spans="1:16" ht="15.75" thickBot="1" x14ac:dyDescent="0.3">
      <c r="A200" s="121" t="str">
        <f t="shared" si="6"/>
        <v/>
      </c>
      <c r="B200" s="95"/>
      <c r="C200" s="143"/>
      <c r="D200" s="144"/>
      <c r="E200" s="144"/>
      <c r="F200" s="145"/>
      <c r="G200" s="145"/>
      <c r="H200" s="145"/>
      <c r="I200" s="147"/>
      <c r="J200" s="98"/>
      <c r="K200" s="108" t="str">
        <f t="shared" si="7"/>
        <v>x2</v>
      </c>
      <c r="L200" s="113"/>
      <c r="M200" s="95"/>
      <c r="N200" s="121" t="str">
        <f>IFERROR(VLOOKUP($G200,Basisblatt!$A$10:$B$17,2,FALSE),"")</f>
        <v/>
      </c>
      <c r="O200" s="95"/>
      <c r="P200" s="138" t="str">
        <f>IF($K200="x1",IF(OR($F200&lt;&gt;Basisblatt!$A$2,'EMob_Segmente 3.2.5_3.2.6'!H200=Basisblatt!$A$64)=TRUE,5,VLOOKUP('EMob_Segmente 3.2.5_3.2.6'!$E200,Basisblatt!$A$22:$B$35,2,FALSE)),"")</f>
        <v/>
      </c>
    </row>
    <row r="201" spans="1:16" ht="15.75" thickBot="1" x14ac:dyDescent="0.3">
      <c r="A201" s="121" t="str">
        <f t="shared" si="6"/>
        <v/>
      </c>
      <c r="B201" s="95"/>
      <c r="C201" s="143"/>
      <c r="D201" s="144"/>
      <c r="E201" s="144"/>
      <c r="F201" s="145"/>
      <c r="G201" s="145"/>
      <c r="H201" s="145"/>
      <c r="I201" s="147"/>
      <c r="J201" s="98"/>
      <c r="K201" s="108" t="str">
        <f t="shared" si="7"/>
        <v>x2</v>
      </c>
      <c r="L201" s="113"/>
      <c r="M201" s="95"/>
      <c r="N201" s="121" t="str">
        <f>IFERROR(VLOOKUP($G201,Basisblatt!$A$10:$B$17,2,FALSE),"")</f>
        <v/>
      </c>
      <c r="O201" s="95"/>
      <c r="P201" s="138" t="str">
        <f>IF($K201="x1",IF(OR($F201&lt;&gt;Basisblatt!$A$2,'EMob_Segmente 3.2.5_3.2.6'!H201=Basisblatt!$A$64)=TRUE,5,VLOOKUP('EMob_Segmente 3.2.5_3.2.6'!$E201,Basisblatt!$A$22:$B$35,2,FALSE)),"")</f>
        <v/>
      </c>
    </row>
    <row r="202" spans="1:16" ht="15.75" thickBot="1" x14ac:dyDescent="0.3">
      <c r="A202" s="121" t="str">
        <f t="shared" si="6"/>
        <v/>
      </c>
      <c r="B202" s="95"/>
      <c r="C202" s="143"/>
      <c r="D202" s="144"/>
      <c r="E202" s="144"/>
      <c r="F202" s="145"/>
      <c r="G202" s="145"/>
      <c r="H202" s="145"/>
      <c r="I202" s="147"/>
      <c r="J202" s="98"/>
      <c r="K202" s="108" t="str">
        <f t="shared" si="7"/>
        <v>x2</v>
      </c>
      <c r="L202" s="113"/>
      <c r="M202" s="95"/>
      <c r="N202" s="121" t="str">
        <f>IFERROR(VLOOKUP($G202,Basisblatt!$A$10:$B$17,2,FALSE),"")</f>
        <v/>
      </c>
      <c r="O202" s="95"/>
      <c r="P202" s="138" t="str">
        <f>IF($K202="x1",IF(OR($F202&lt;&gt;Basisblatt!$A$2,'EMob_Segmente 3.2.5_3.2.6'!H202=Basisblatt!$A$64)=TRUE,5,VLOOKUP('EMob_Segmente 3.2.5_3.2.6'!$E202,Basisblatt!$A$22:$B$35,2,FALSE)),"")</f>
        <v/>
      </c>
    </row>
    <row r="203" spans="1:16" ht="15.75" thickBot="1" x14ac:dyDescent="0.3">
      <c r="A203" s="121" t="str">
        <f t="shared" si="6"/>
        <v/>
      </c>
      <c r="B203" s="95"/>
      <c r="C203" s="143"/>
      <c r="D203" s="144"/>
      <c r="E203" s="144"/>
      <c r="F203" s="145"/>
      <c r="G203" s="145"/>
      <c r="H203" s="145"/>
      <c r="I203" s="147"/>
      <c r="J203" s="98"/>
      <c r="K203" s="108" t="str">
        <f t="shared" si="7"/>
        <v>x2</v>
      </c>
      <c r="L203" s="113"/>
      <c r="M203" s="95"/>
      <c r="N203" s="121" t="str">
        <f>IFERROR(VLOOKUP($G203,Basisblatt!$A$10:$B$17,2,FALSE),"")</f>
        <v/>
      </c>
      <c r="O203" s="95"/>
      <c r="P203" s="138" t="str">
        <f>IF($K203="x1",IF(OR($F203&lt;&gt;Basisblatt!$A$2,'EMob_Segmente 3.2.5_3.2.6'!H203=Basisblatt!$A$64)=TRUE,5,VLOOKUP('EMob_Segmente 3.2.5_3.2.6'!$E203,Basisblatt!$A$22:$B$35,2,FALSE)),"")</f>
        <v/>
      </c>
    </row>
    <row r="204" spans="1:16" ht="15.75" thickBot="1" x14ac:dyDescent="0.3">
      <c r="A204" s="121" t="str">
        <f t="shared" si="6"/>
        <v/>
      </c>
      <c r="B204" s="95"/>
      <c r="C204" s="143"/>
      <c r="D204" s="144"/>
      <c r="E204" s="144"/>
      <c r="F204" s="145"/>
      <c r="G204" s="145"/>
      <c r="H204" s="145"/>
      <c r="I204" s="147"/>
      <c r="J204" s="98"/>
      <c r="K204" s="108" t="str">
        <f t="shared" si="7"/>
        <v>x2</v>
      </c>
      <c r="L204" s="113"/>
      <c r="M204" s="95"/>
      <c r="N204" s="121" t="str">
        <f>IFERROR(VLOOKUP($G204,Basisblatt!$A$10:$B$17,2,FALSE),"")</f>
        <v/>
      </c>
      <c r="O204" s="95"/>
      <c r="P204" s="138" t="str">
        <f>IF($K204="x1",IF(OR($F204&lt;&gt;Basisblatt!$A$2,'EMob_Segmente 3.2.5_3.2.6'!H204=Basisblatt!$A$64)=TRUE,5,VLOOKUP('EMob_Segmente 3.2.5_3.2.6'!$E204,Basisblatt!$A$22:$B$35,2,FALSE)),"")</f>
        <v/>
      </c>
    </row>
    <row r="205" spans="1:16" ht="15.75" thickBot="1" x14ac:dyDescent="0.3">
      <c r="A205" s="121" t="str">
        <f t="shared" si="6"/>
        <v/>
      </c>
      <c r="B205" s="95"/>
      <c r="C205" s="143"/>
      <c r="D205" s="144"/>
      <c r="E205" s="144"/>
      <c r="F205" s="145"/>
      <c r="G205" s="145"/>
      <c r="H205" s="145"/>
      <c r="I205" s="147"/>
      <c r="J205" s="98"/>
      <c r="K205" s="108" t="str">
        <f t="shared" si="7"/>
        <v>x2</v>
      </c>
      <c r="L205" s="113"/>
      <c r="M205" s="95"/>
      <c r="N205" s="121" t="str">
        <f>IFERROR(VLOOKUP($G205,Basisblatt!$A$10:$B$17,2,FALSE),"")</f>
        <v/>
      </c>
      <c r="O205" s="95"/>
      <c r="P205" s="138" t="str">
        <f>IF($K205="x1",IF(OR($F205&lt;&gt;Basisblatt!$A$2,'EMob_Segmente 3.2.5_3.2.6'!H205=Basisblatt!$A$64)=TRUE,5,VLOOKUP('EMob_Segmente 3.2.5_3.2.6'!$E205,Basisblatt!$A$22:$B$35,2,FALSE)),"")</f>
        <v/>
      </c>
    </row>
    <row r="206" spans="1:16" ht="15.75" thickBot="1" x14ac:dyDescent="0.3">
      <c r="A206" s="121" t="str">
        <f t="shared" si="6"/>
        <v/>
      </c>
      <c r="B206" s="95"/>
      <c r="C206" s="143"/>
      <c r="D206" s="144"/>
      <c r="E206" s="144"/>
      <c r="F206" s="145"/>
      <c r="G206" s="145"/>
      <c r="H206" s="145"/>
      <c r="I206" s="147"/>
      <c r="J206" s="98"/>
      <c r="K206" s="108" t="str">
        <f t="shared" si="7"/>
        <v>x2</v>
      </c>
      <c r="L206" s="113"/>
      <c r="M206" s="95"/>
      <c r="N206" s="121" t="str">
        <f>IFERROR(VLOOKUP($G206,Basisblatt!$A$10:$B$17,2,FALSE),"")</f>
        <v/>
      </c>
      <c r="O206" s="95"/>
      <c r="P206" s="138" t="str">
        <f>IF($K206="x1",IF(OR($F206&lt;&gt;Basisblatt!$A$2,'EMob_Segmente 3.2.5_3.2.6'!H206=Basisblatt!$A$64)=TRUE,5,VLOOKUP('EMob_Segmente 3.2.5_3.2.6'!$E206,Basisblatt!$A$22:$B$35,2,FALSE)),"")</f>
        <v/>
      </c>
    </row>
    <row r="207" spans="1:16" ht="15.75" thickBot="1" x14ac:dyDescent="0.3">
      <c r="A207" s="121" t="str">
        <f t="shared" si="6"/>
        <v/>
      </c>
      <c r="B207" s="95"/>
      <c r="C207" s="143"/>
      <c r="D207" s="144"/>
      <c r="E207" s="144"/>
      <c r="F207" s="145"/>
      <c r="G207" s="145"/>
      <c r="H207" s="145"/>
      <c r="I207" s="147"/>
      <c r="J207" s="98"/>
      <c r="K207" s="108" t="str">
        <f t="shared" si="7"/>
        <v>x2</v>
      </c>
      <c r="L207" s="113"/>
      <c r="M207" s="95"/>
      <c r="N207" s="121" t="str">
        <f>IFERROR(VLOOKUP($G207,Basisblatt!$A$10:$B$17,2,FALSE),"")</f>
        <v/>
      </c>
      <c r="O207" s="95"/>
      <c r="P207" s="138" t="str">
        <f>IF($K207="x1",IF(OR($F207&lt;&gt;Basisblatt!$A$2,'EMob_Segmente 3.2.5_3.2.6'!H207=Basisblatt!$A$64)=TRUE,5,VLOOKUP('EMob_Segmente 3.2.5_3.2.6'!$E207,Basisblatt!$A$22:$B$35,2,FALSE)),"")</f>
        <v/>
      </c>
    </row>
    <row r="208" spans="1:16" ht="15.75" thickBot="1" x14ac:dyDescent="0.3">
      <c r="A208" s="121" t="str">
        <f t="shared" si="6"/>
        <v/>
      </c>
      <c r="B208" s="95"/>
      <c r="C208" s="143"/>
      <c r="D208" s="144"/>
      <c r="E208" s="144"/>
      <c r="F208" s="145"/>
      <c r="G208" s="145"/>
      <c r="H208" s="145"/>
      <c r="I208" s="147"/>
      <c r="J208" s="98"/>
      <c r="K208" s="108" t="str">
        <f t="shared" si="7"/>
        <v>x2</v>
      </c>
      <c r="L208" s="113"/>
      <c r="M208" s="95"/>
      <c r="N208" s="121" t="str">
        <f>IFERROR(VLOOKUP($G208,Basisblatt!$A$10:$B$17,2,FALSE),"")</f>
        <v/>
      </c>
      <c r="O208" s="95"/>
      <c r="P208" s="138" t="str">
        <f>IF($K208="x1",IF(OR($F208&lt;&gt;Basisblatt!$A$2,'EMob_Segmente 3.2.5_3.2.6'!H208=Basisblatt!$A$64)=TRUE,5,VLOOKUP('EMob_Segmente 3.2.5_3.2.6'!$E208,Basisblatt!$A$22:$B$35,2,FALSE)),"")</f>
        <v/>
      </c>
    </row>
    <row r="209" spans="1:16" ht="15.75" thickBot="1" x14ac:dyDescent="0.3">
      <c r="A209" s="121" t="str">
        <f t="shared" si="6"/>
        <v/>
      </c>
      <c r="B209" s="95"/>
      <c r="C209" s="143"/>
      <c r="D209" s="144"/>
      <c r="E209" s="144"/>
      <c r="F209" s="145"/>
      <c r="G209" s="145"/>
      <c r="H209" s="145"/>
      <c r="I209" s="147"/>
      <c r="J209" s="98"/>
      <c r="K209" s="108" t="str">
        <f t="shared" si="7"/>
        <v>x2</v>
      </c>
      <c r="L209" s="113"/>
      <c r="M209" s="95"/>
      <c r="N209" s="121" t="str">
        <f>IFERROR(VLOOKUP($G209,Basisblatt!$A$10:$B$17,2,FALSE),"")</f>
        <v/>
      </c>
      <c r="O209" s="95"/>
      <c r="P209" s="138" t="str">
        <f>IF($K209="x1",IF(OR($F209&lt;&gt;Basisblatt!$A$2,'EMob_Segmente 3.2.5_3.2.6'!H209=Basisblatt!$A$64)=TRUE,5,VLOOKUP('EMob_Segmente 3.2.5_3.2.6'!$E209,Basisblatt!$A$22:$B$35,2,FALSE)),"")</f>
        <v/>
      </c>
    </row>
    <row r="210" spans="1:16" ht="15.75" thickBot="1" x14ac:dyDescent="0.3">
      <c r="A210" s="121" t="str">
        <f t="shared" si="6"/>
        <v/>
      </c>
      <c r="B210" s="95"/>
      <c r="C210" s="143"/>
      <c r="D210" s="144"/>
      <c r="E210" s="144"/>
      <c r="F210" s="145"/>
      <c r="G210" s="145"/>
      <c r="H210" s="145"/>
      <c r="I210" s="147"/>
      <c r="J210" s="98"/>
      <c r="K210" s="108" t="str">
        <f t="shared" si="7"/>
        <v>x2</v>
      </c>
      <c r="L210" s="113"/>
      <c r="M210" s="95"/>
      <c r="N210" s="121" t="str">
        <f>IFERROR(VLOOKUP($G210,Basisblatt!$A$10:$B$17,2,FALSE),"")</f>
        <v/>
      </c>
      <c r="O210" s="95"/>
      <c r="P210" s="138" t="str">
        <f>IF($K210="x1",IF(OR($F210&lt;&gt;Basisblatt!$A$2,'EMob_Segmente 3.2.5_3.2.6'!H210=Basisblatt!$A$64)=TRUE,5,VLOOKUP('EMob_Segmente 3.2.5_3.2.6'!$E210,Basisblatt!$A$22:$B$35,2,FALSE)),"")</f>
        <v/>
      </c>
    </row>
    <row r="211" spans="1:16" ht="15.75" thickBot="1" x14ac:dyDescent="0.3">
      <c r="A211" s="121" t="str">
        <f t="shared" si="6"/>
        <v/>
      </c>
      <c r="B211" s="95"/>
      <c r="C211" s="143"/>
      <c r="D211" s="144"/>
      <c r="E211" s="144"/>
      <c r="F211" s="145"/>
      <c r="G211" s="145"/>
      <c r="H211" s="145"/>
      <c r="I211" s="147"/>
      <c r="J211" s="98"/>
      <c r="K211" s="108" t="str">
        <f t="shared" si="7"/>
        <v>x2</v>
      </c>
      <c r="L211" s="113"/>
      <c r="M211" s="95"/>
      <c r="N211" s="121" t="str">
        <f>IFERROR(VLOOKUP($G211,Basisblatt!$A$10:$B$17,2,FALSE),"")</f>
        <v/>
      </c>
      <c r="O211" s="95"/>
      <c r="P211" s="138" t="str">
        <f>IF($K211="x1",IF(OR($F211&lt;&gt;Basisblatt!$A$2,'EMob_Segmente 3.2.5_3.2.6'!H211=Basisblatt!$A$64)=TRUE,5,VLOOKUP('EMob_Segmente 3.2.5_3.2.6'!$E211,Basisblatt!$A$22:$B$35,2,FALSE)),"")</f>
        <v/>
      </c>
    </row>
    <row r="212" spans="1:16" ht="15.75" thickBot="1" x14ac:dyDescent="0.3">
      <c r="A212" s="121" t="str">
        <f t="shared" si="6"/>
        <v/>
      </c>
      <c r="B212" s="95"/>
      <c r="C212" s="143"/>
      <c r="D212" s="144"/>
      <c r="E212" s="144"/>
      <c r="F212" s="145"/>
      <c r="G212" s="145"/>
      <c r="H212" s="145"/>
      <c r="I212" s="147"/>
      <c r="J212" s="98"/>
      <c r="K212" s="108" t="str">
        <f t="shared" si="7"/>
        <v>x2</v>
      </c>
      <c r="L212" s="113"/>
      <c r="M212" s="95"/>
      <c r="N212" s="121" t="str">
        <f>IFERROR(VLOOKUP($G212,Basisblatt!$A$10:$B$17,2,FALSE),"")</f>
        <v/>
      </c>
      <c r="O212" s="95"/>
      <c r="P212" s="138" t="str">
        <f>IF($K212="x1",IF(OR($F212&lt;&gt;Basisblatt!$A$2,'EMob_Segmente 3.2.5_3.2.6'!H212=Basisblatt!$A$64)=TRUE,5,VLOOKUP('EMob_Segmente 3.2.5_3.2.6'!$E212,Basisblatt!$A$22:$B$35,2,FALSE)),"")</f>
        <v/>
      </c>
    </row>
    <row r="213" spans="1:16" ht="15.75" thickBot="1" x14ac:dyDescent="0.3">
      <c r="A213" s="121" t="str">
        <f t="shared" si="6"/>
        <v/>
      </c>
      <c r="B213" s="95"/>
      <c r="C213" s="143"/>
      <c r="D213" s="144"/>
      <c r="E213" s="144"/>
      <c r="F213" s="145"/>
      <c r="G213" s="145"/>
      <c r="H213" s="145"/>
      <c r="I213" s="147"/>
      <c r="J213" s="98"/>
      <c r="K213" s="108" t="str">
        <f t="shared" si="7"/>
        <v>x2</v>
      </c>
      <c r="L213" s="113"/>
      <c r="M213" s="95"/>
      <c r="N213" s="121" t="str">
        <f>IFERROR(VLOOKUP($G213,Basisblatt!$A$10:$B$17,2,FALSE),"")</f>
        <v/>
      </c>
      <c r="O213" s="95"/>
      <c r="P213" s="138" t="str">
        <f>IF($K213="x1",IF(OR($F213&lt;&gt;Basisblatt!$A$2,'EMob_Segmente 3.2.5_3.2.6'!H213=Basisblatt!$A$64)=TRUE,5,VLOOKUP('EMob_Segmente 3.2.5_3.2.6'!$E213,Basisblatt!$A$22:$B$35,2,FALSE)),"")</f>
        <v/>
      </c>
    </row>
    <row r="214" spans="1:16" ht="15.75" thickBot="1" x14ac:dyDescent="0.3">
      <c r="A214" s="121" t="str">
        <f t="shared" si="6"/>
        <v/>
      </c>
      <c r="B214" s="95"/>
      <c r="C214" s="143"/>
      <c r="D214" s="144"/>
      <c r="E214" s="144"/>
      <c r="F214" s="145"/>
      <c r="G214" s="145"/>
      <c r="H214" s="145"/>
      <c r="I214" s="147"/>
      <c r="J214" s="98"/>
      <c r="K214" s="108" t="str">
        <f t="shared" si="7"/>
        <v>x2</v>
      </c>
      <c r="L214" s="113"/>
      <c r="M214" s="95"/>
      <c r="N214" s="121" t="str">
        <f>IFERROR(VLOOKUP($G214,Basisblatt!$A$10:$B$17,2,FALSE),"")</f>
        <v/>
      </c>
      <c r="O214" s="95"/>
      <c r="P214" s="138" t="str">
        <f>IF($K214="x1",IF(OR($F214&lt;&gt;Basisblatt!$A$2,'EMob_Segmente 3.2.5_3.2.6'!H214=Basisblatt!$A$64)=TRUE,5,VLOOKUP('EMob_Segmente 3.2.5_3.2.6'!$E214,Basisblatt!$A$22:$B$35,2,FALSE)),"")</f>
        <v/>
      </c>
    </row>
    <row r="215" spans="1:16" ht="15.75" thickBot="1" x14ac:dyDescent="0.3">
      <c r="A215" s="121" t="str">
        <f t="shared" si="6"/>
        <v/>
      </c>
      <c r="B215" s="95"/>
      <c r="C215" s="143"/>
      <c r="D215" s="144"/>
      <c r="E215" s="144"/>
      <c r="F215" s="145"/>
      <c r="G215" s="145"/>
      <c r="H215" s="145"/>
      <c r="I215" s="147"/>
      <c r="J215" s="98"/>
      <c r="K215" s="108" t="str">
        <f t="shared" si="7"/>
        <v>x2</v>
      </c>
      <c r="L215" s="113"/>
      <c r="M215" s="95"/>
      <c r="N215" s="121" t="str">
        <f>IFERROR(VLOOKUP($G215,Basisblatt!$A$10:$B$17,2,FALSE),"")</f>
        <v/>
      </c>
      <c r="O215" s="95"/>
      <c r="P215" s="138" t="str">
        <f>IF($K215="x1",IF(OR($F215&lt;&gt;Basisblatt!$A$2,'EMob_Segmente 3.2.5_3.2.6'!H215=Basisblatt!$A$64)=TRUE,5,VLOOKUP('EMob_Segmente 3.2.5_3.2.6'!$E215,Basisblatt!$A$22:$B$35,2,FALSE)),"")</f>
        <v/>
      </c>
    </row>
    <row r="216" spans="1:16" ht="15.75" thickBot="1" x14ac:dyDescent="0.3">
      <c r="A216" s="121" t="str">
        <f t="shared" si="6"/>
        <v/>
      </c>
      <c r="B216" s="95"/>
      <c r="C216" s="143"/>
      <c r="D216" s="144"/>
      <c r="E216" s="144"/>
      <c r="F216" s="145"/>
      <c r="G216" s="145"/>
      <c r="H216" s="145"/>
      <c r="I216" s="147"/>
      <c r="J216" s="98"/>
      <c r="K216" s="108" t="str">
        <f t="shared" si="7"/>
        <v>x2</v>
      </c>
      <c r="L216" s="113"/>
      <c r="M216" s="95"/>
      <c r="N216" s="121" t="str">
        <f>IFERROR(VLOOKUP($G216,Basisblatt!$A$10:$B$17,2,FALSE),"")</f>
        <v/>
      </c>
      <c r="O216" s="95"/>
      <c r="P216" s="138" t="str">
        <f>IF($K216="x1",IF(OR($F216&lt;&gt;Basisblatt!$A$2,'EMob_Segmente 3.2.5_3.2.6'!H216=Basisblatt!$A$64)=TRUE,5,VLOOKUP('EMob_Segmente 3.2.5_3.2.6'!$E216,Basisblatt!$A$22:$B$35,2,FALSE)),"")</f>
        <v/>
      </c>
    </row>
    <row r="217" spans="1:16" ht="15.75" thickBot="1" x14ac:dyDescent="0.3">
      <c r="A217" s="121" t="str">
        <f t="shared" si="6"/>
        <v/>
      </c>
      <c r="B217" s="95"/>
      <c r="C217" s="143"/>
      <c r="D217" s="144"/>
      <c r="E217" s="144"/>
      <c r="F217" s="145"/>
      <c r="G217" s="145"/>
      <c r="H217" s="145"/>
      <c r="I217" s="147"/>
      <c r="J217" s="98"/>
      <c r="K217" s="108" t="str">
        <f t="shared" si="7"/>
        <v>x2</v>
      </c>
      <c r="L217" s="113"/>
      <c r="M217" s="95"/>
      <c r="N217" s="121" t="str">
        <f>IFERROR(VLOOKUP($G217,Basisblatt!$A$10:$B$17,2,FALSE),"")</f>
        <v/>
      </c>
      <c r="O217" s="95"/>
      <c r="P217" s="138" t="str">
        <f>IF($K217="x1",IF(OR($F217&lt;&gt;Basisblatt!$A$2,'EMob_Segmente 3.2.5_3.2.6'!H217=Basisblatt!$A$64)=TRUE,5,VLOOKUP('EMob_Segmente 3.2.5_3.2.6'!$E217,Basisblatt!$A$22:$B$35,2,FALSE)),"")</f>
        <v/>
      </c>
    </row>
    <row r="218" spans="1:16" ht="15.75" thickBot="1" x14ac:dyDescent="0.3">
      <c r="A218" s="121" t="str">
        <f t="shared" ref="A218:A281" si="8">IF($K218="x2","",IF($K218="x1","ja","N/A"))</f>
        <v/>
      </c>
      <c r="B218" s="95"/>
      <c r="C218" s="143"/>
      <c r="D218" s="144"/>
      <c r="E218" s="144"/>
      <c r="F218" s="145"/>
      <c r="G218" s="145"/>
      <c r="H218" s="145"/>
      <c r="I218" s="147"/>
      <c r="J218" s="98"/>
      <c r="K218" s="108" t="str">
        <f t="shared" si="7"/>
        <v>x2</v>
      </c>
      <c r="L218" s="113"/>
      <c r="M218" s="95"/>
      <c r="N218" s="121" t="str">
        <f>IFERROR(VLOOKUP($G218,Basisblatt!$A$10:$B$17,2,FALSE),"")</f>
        <v/>
      </c>
      <c r="O218" s="95"/>
      <c r="P218" s="138" t="str">
        <f>IF($K218="x1",IF(OR($F218&lt;&gt;Basisblatt!$A$2,'EMob_Segmente 3.2.5_3.2.6'!H218=Basisblatt!$A$64)=TRUE,5,VLOOKUP('EMob_Segmente 3.2.5_3.2.6'!$E218,Basisblatt!$A$22:$B$35,2,FALSE)),"")</f>
        <v/>
      </c>
    </row>
    <row r="219" spans="1:16" ht="15.75" thickBot="1" x14ac:dyDescent="0.3">
      <c r="A219" s="121" t="str">
        <f t="shared" si="8"/>
        <v/>
      </c>
      <c r="B219" s="95"/>
      <c r="C219" s="143"/>
      <c r="D219" s="144"/>
      <c r="E219" s="144"/>
      <c r="F219" s="145"/>
      <c r="G219" s="145"/>
      <c r="H219" s="145"/>
      <c r="I219" s="147"/>
      <c r="J219" s="98"/>
      <c r="K219" s="108" t="str">
        <f t="shared" ref="K219:K282" si="9">IF(COUNTA($C219:$I219)=7,"x1",IF(COUNTA($C219:$I219)=0,"x2","o"))</f>
        <v>x2</v>
      </c>
      <c r="L219" s="113"/>
      <c r="M219" s="95"/>
      <c r="N219" s="121" t="str">
        <f>IFERROR(VLOOKUP($G219,Basisblatt!$A$10:$B$17,2,FALSE),"")</f>
        <v/>
      </c>
      <c r="O219" s="95"/>
      <c r="P219" s="138" t="str">
        <f>IF($K219="x1",IF(OR($F219&lt;&gt;Basisblatt!$A$2,'EMob_Segmente 3.2.5_3.2.6'!H219=Basisblatt!$A$64)=TRUE,5,VLOOKUP('EMob_Segmente 3.2.5_3.2.6'!$E219,Basisblatt!$A$22:$B$35,2,FALSE)),"")</f>
        <v/>
      </c>
    </row>
    <row r="220" spans="1:16" ht="15.75" thickBot="1" x14ac:dyDescent="0.3">
      <c r="A220" s="121" t="str">
        <f t="shared" si="8"/>
        <v/>
      </c>
      <c r="B220" s="95"/>
      <c r="C220" s="143"/>
      <c r="D220" s="144"/>
      <c r="E220" s="144"/>
      <c r="F220" s="145"/>
      <c r="G220" s="145"/>
      <c r="H220" s="145"/>
      <c r="I220" s="147"/>
      <c r="J220" s="98"/>
      <c r="K220" s="108" t="str">
        <f t="shared" si="9"/>
        <v>x2</v>
      </c>
      <c r="L220" s="113"/>
      <c r="M220" s="95"/>
      <c r="N220" s="121" t="str">
        <f>IFERROR(VLOOKUP($G220,Basisblatt!$A$10:$B$17,2,FALSE),"")</f>
        <v/>
      </c>
      <c r="O220" s="95"/>
      <c r="P220" s="138" t="str">
        <f>IF($K220="x1",IF(OR($F220&lt;&gt;Basisblatt!$A$2,'EMob_Segmente 3.2.5_3.2.6'!H220=Basisblatt!$A$64)=TRUE,5,VLOOKUP('EMob_Segmente 3.2.5_3.2.6'!$E220,Basisblatt!$A$22:$B$35,2,FALSE)),"")</f>
        <v/>
      </c>
    </row>
    <row r="221" spans="1:16" ht="15.75" thickBot="1" x14ac:dyDescent="0.3">
      <c r="A221" s="121" t="str">
        <f t="shared" si="8"/>
        <v/>
      </c>
      <c r="B221" s="95"/>
      <c r="C221" s="143"/>
      <c r="D221" s="144"/>
      <c r="E221" s="144"/>
      <c r="F221" s="145"/>
      <c r="G221" s="145"/>
      <c r="H221" s="145"/>
      <c r="I221" s="147"/>
      <c r="J221" s="98"/>
      <c r="K221" s="108" t="str">
        <f t="shared" si="9"/>
        <v>x2</v>
      </c>
      <c r="L221" s="113"/>
      <c r="M221" s="95"/>
      <c r="N221" s="121" t="str">
        <f>IFERROR(VLOOKUP($G221,Basisblatt!$A$10:$B$17,2,FALSE),"")</f>
        <v/>
      </c>
      <c r="O221" s="95"/>
      <c r="P221" s="138" t="str">
        <f>IF($K221="x1",IF(OR($F221&lt;&gt;Basisblatt!$A$2,'EMob_Segmente 3.2.5_3.2.6'!H221=Basisblatt!$A$64)=TRUE,5,VLOOKUP('EMob_Segmente 3.2.5_3.2.6'!$E221,Basisblatt!$A$22:$B$35,2,FALSE)),"")</f>
        <v/>
      </c>
    </row>
    <row r="222" spans="1:16" ht="15.75" thickBot="1" x14ac:dyDescent="0.3">
      <c r="A222" s="121" t="str">
        <f t="shared" si="8"/>
        <v/>
      </c>
      <c r="B222" s="95"/>
      <c r="C222" s="143"/>
      <c r="D222" s="144"/>
      <c r="E222" s="144"/>
      <c r="F222" s="145"/>
      <c r="G222" s="145"/>
      <c r="H222" s="145"/>
      <c r="I222" s="147"/>
      <c r="J222" s="98"/>
      <c r="K222" s="108" t="str">
        <f t="shared" si="9"/>
        <v>x2</v>
      </c>
      <c r="L222" s="113"/>
      <c r="M222" s="95"/>
      <c r="N222" s="121" t="str">
        <f>IFERROR(VLOOKUP($G222,Basisblatt!$A$10:$B$17,2,FALSE),"")</f>
        <v/>
      </c>
      <c r="O222" s="95"/>
      <c r="P222" s="138" t="str">
        <f>IF($K222="x1",IF(OR($F222&lt;&gt;Basisblatt!$A$2,'EMob_Segmente 3.2.5_3.2.6'!H222=Basisblatt!$A$64)=TRUE,5,VLOOKUP('EMob_Segmente 3.2.5_3.2.6'!$E222,Basisblatt!$A$22:$B$35,2,FALSE)),"")</f>
        <v/>
      </c>
    </row>
    <row r="223" spans="1:16" ht="15.75" thickBot="1" x14ac:dyDescent="0.3">
      <c r="A223" s="121" t="str">
        <f t="shared" si="8"/>
        <v/>
      </c>
      <c r="B223" s="95"/>
      <c r="C223" s="143"/>
      <c r="D223" s="144"/>
      <c r="E223" s="144"/>
      <c r="F223" s="145"/>
      <c r="G223" s="145"/>
      <c r="H223" s="145"/>
      <c r="I223" s="147"/>
      <c r="J223" s="98"/>
      <c r="K223" s="108" t="str">
        <f t="shared" si="9"/>
        <v>x2</v>
      </c>
      <c r="L223" s="113"/>
      <c r="M223" s="95"/>
      <c r="N223" s="121" t="str">
        <f>IFERROR(VLOOKUP($G223,Basisblatt!$A$10:$B$17,2,FALSE),"")</f>
        <v/>
      </c>
      <c r="O223" s="95"/>
      <c r="P223" s="138" t="str">
        <f>IF($K223="x1",IF(OR($F223&lt;&gt;Basisblatt!$A$2,'EMob_Segmente 3.2.5_3.2.6'!H223=Basisblatt!$A$64)=TRUE,5,VLOOKUP('EMob_Segmente 3.2.5_3.2.6'!$E223,Basisblatt!$A$22:$B$35,2,FALSE)),"")</f>
        <v/>
      </c>
    </row>
    <row r="224" spans="1:16" ht="15.75" thickBot="1" x14ac:dyDescent="0.3">
      <c r="A224" s="121" t="str">
        <f t="shared" si="8"/>
        <v/>
      </c>
      <c r="B224" s="95"/>
      <c r="C224" s="143"/>
      <c r="D224" s="144"/>
      <c r="E224" s="144"/>
      <c r="F224" s="145"/>
      <c r="G224" s="145"/>
      <c r="H224" s="145"/>
      <c r="I224" s="147"/>
      <c r="J224" s="98"/>
      <c r="K224" s="108" t="str">
        <f t="shared" si="9"/>
        <v>x2</v>
      </c>
      <c r="L224" s="113"/>
      <c r="M224" s="95"/>
      <c r="N224" s="121" t="str">
        <f>IFERROR(VLOOKUP($G224,Basisblatt!$A$10:$B$17,2,FALSE),"")</f>
        <v/>
      </c>
      <c r="O224" s="95"/>
      <c r="P224" s="138" t="str">
        <f>IF($K224="x1",IF(OR($F224&lt;&gt;Basisblatt!$A$2,'EMob_Segmente 3.2.5_3.2.6'!H224=Basisblatt!$A$64)=TRUE,5,VLOOKUP('EMob_Segmente 3.2.5_3.2.6'!$E224,Basisblatt!$A$22:$B$35,2,FALSE)),"")</f>
        <v/>
      </c>
    </row>
    <row r="225" spans="1:16" ht="15.75" thickBot="1" x14ac:dyDescent="0.3">
      <c r="A225" s="121" t="str">
        <f t="shared" si="8"/>
        <v/>
      </c>
      <c r="B225" s="95"/>
      <c r="C225" s="143"/>
      <c r="D225" s="144"/>
      <c r="E225" s="144"/>
      <c r="F225" s="145"/>
      <c r="G225" s="145"/>
      <c r="H225" s="145"/>
      <c r="I225" s="147"/>
      <c r="J225" s="98"/>
      <c r="K225" s="108" t="str">
        <f t="shared" si="9"/>
        <v>x2</v>
      </c>
      <c r="L225" s="113"/>
      <c r="M225" s="95"/>
      <c r="N225" s="121" t="str">
        <f>IFERROR(VLOOKUP($G225,Basisblatt!$A$10:$B$17,2,FALSE),"")</f>
        <v/>
      </c>
      <c r="O225" s="95"/>
      <c r="P225" s="138" t="str">
        <f>IF($K225="x1",IF(OR($F225&lt;&gt;Basisblatt!$A$2,'EMob_Segmente 3.2.5_3.2.6'!H225=Basisblatt!$A$64)=TRUE,5,VLOOKUP('EMob_Segmente 3.2.5_3.2.6'!$E225,Basisblatt!$A$22:$B$35,2,FALSE)),"")</f>
        <v/>
      </c>
    </row>
    <row r="226" spans="1:16" ht="15.75" thickBot="1" x14ac:dyDescent="0.3">
      <c r="A226" s="121" t="str">
        <f t="shared" si="8"/>
        <v/>
      </c>
      <c r="B226" s="95"/>
      <c r="C226" s="143"/>
      <c r="D226" s="144"/>
      <c r="E226" s="144"/>
      <c r="F226" s="145"/>
      <c r="G226" s="145"/>
      <c r="H226" s="145"/>
      <c r="I226" s="147"/>
      <c r="J226" s="98"/>
      <c r="K226" s="108" t="str">
        <f t="shared" si="9"/>
        <v>x2</v>
      </c>
      <c r="L226" s="113"/>
      <c r="M226" s="95"/>
      <c r="N226" s="121" t="str">
        <f>IFERROR(VLOOKUP($G226,Basisblatt!$A$10:$B$17,2,FALSE),"")</f>
        <v/>
      </c>
      <c r="O226" s="95"/>
      <c r="P226" s="138" t="str">
        <f>IF($K226="x1",IF(OR($F226&lt;&gt;Basisblatt!$A$2,'EMob_Segmente 3.2.5_3.2.6'!H226=Basisblatt!$A$64)=TRUE,5,VLOOKUP('EMob_Segmente 3.2.5_3.2.6'!$E226,Basisblatt!$A$22:$B$35,2,FALSE)),"")</f>
        <v/>
      </c>
    </row>
    <row r="227" spans="1:16" ht="15.75" thickBot="1" x14ac:dyDescent="0.3">
      <c r="A227" s="121" t="str">
        <f t="shared" si="8"/>
        <v/>
      </c>
      <c r="B227" s="95"/>
      <c r="C227" s="143"/>
      <c r="D227" s="144"/>
      <c r="E227" s="144"/>
      <c r="F227" s="145"/>
      <c r="G227" s="145"/>
      <c r="H227" s="145"/>
      <c r="I227" s="147"/>
      <c r="J227" s="98"/>
      <c r="K227" s="108" t="str">
        <f t="shared" si="9"/>
        <v>x2</v>
      </c>
      <c r="L227" s="113"/>
      <c r="M227" s="95"/>
      <c r="N227" s="121" t="str">
        <f>IFERROR(VLOOKUP($G227,Basisblatt!$A$10:$B$17,2,FALSE),"")</f>
        <v/>
      </c>
      <c r="O227" s="95"/>
      <c r="P227" s="138" t="str">
        <f>IF($K227="x1",IF(OR($F227&lt;&gt;Basisblatt!$A$2,'EMob_Segmente 3.2.5_3.2.6'!H227=Basisblatt!$A$64)=TRUE,5,VLOOKUP('EMob_Segmente 3.2.5_3.2.6'!$E227,Basisblatt!$A$22:$B$35,2,FALSE)),"")</f>
        <v/>
      </c>
    </row>
    <row r="228" spans="1:16" ht="15.75" thickBot="1" x14ac:dyDescent="0.3">
      <c r="A228" s="121" t="str">
        <f t="shared" si="8"/>
        <v/>
      </c>
      <c r="B228" s="95"/>
      <c r="C228" s="143"/>
      <c r="D228" s="144"/>
      <c r="E228" s="144"/>
      <c r="F228" s="145"/>
      <c r="G228" s="145"/>
      <c r="H228" s="145"/>
      <c r="I228" s="147"/>
      <c r="J228" s="98"/>
      <c r="K228" s="108" t="str">
        <f t="shared" si="9"/>
        <v>x2</v>
      </c>
      <c r="L228" s="113"/>
      <c r="M228" s="95"/>
      <c r="N228" s="121" t="str">
        <f>IFERROR(VLOOKUP($G228,Basisblatt!$A$10:$B$17,2,FALSE),"")</f>
        <v/>
      </c>
      <c r="O228" s="95"/>
      <c r="P228" s="138" t="str">
        <f>IF($K228="x1",IF(OR($F228&lt;&gt;Basisblatt!$A$2,'EMob_Segmente 3.2.5_3.2.6'!H228=Basisblatt!$A$64)=TRUE,5,VLOOKUP('EMob_Segmente 3.2.5_3.2.6'!$E228,Basisblatt!$A$22:$B$35,2,FALSE)),"")</f>
        <v/>
      </c>
    </row>
    <row r="229" spans="1:16" ht="15.75" thickBot="1" x14ac:dyDescent="0.3">
      <c r="A229" s="121" t="str">
        <f t="shared" si="8"/>
        <v/>
      </c>
      <c r="B229" s="95"/>
      <c r="C229" s="143"/>
      <c r="D229" s="144"/>
      <c r="E229" s="144"/>
      <c r="F229" s="145"/>
      <c r="G229" s="145"/>
      <c r="H229" s="145"/>
      <c r="I229" s="147"/>
      <c r="J229" s="98"/>
      <c r="K229" s="108" t="str">
        <f t="shared" si="9"/>
        <v>x2</v>
      </c>
      <c r="L229" s="113"/>
      <c r="M229" s="95"/>
      <c r="N229" s="121" t="str">
        <f>IFERROR(VLOOKUP($G229,Basisblatt!$A$10:$B$17,2,FALSE),"")</f>
        <v/>
      </c>
      <c r="O229" s="95"/>
      <c r="P229" s="138" t="str">
        <f>IF($K229="x1",IF(OR($F229&lt;&gt;Basisblatt!$A$2,'EMob_Segmente 3.2.5_3.2.6'!H229=Basisblatt!$A$64)=TRUE,5,VLOOKUP('EMob_Segmente 3.2.5_3.2.6'!$E229,Basisblatt!$A$22:$B$35,2,FALSE)),"")</f>
        <v/>
      </c>
    </row>
    <row r="230" spans="1:16" ht="15.75" thickBot="1" x14ac:dyDescent="0.3">
      <c r="A230" s="121" t="str">
        <f t="shared" si="8"/>
        <v/>
      </c>
      <c r="B230" s="95"/>
      <c r="C230" s="143"/>
      <c r="D230" s="144"/>
      <c r="E230" s="144"/>
      <c r="F230" s="145"/>
      <c r="G230" s="145"/>
      <c r="H230" s="145"/>
      <c r="I230" s="147"/>
      <c r="J230" s="98"/>
      <c r="K230" s="108" t="str">
        <f t="shared" si="9"/>
        <v>x2</v>
      </c>
      <c r="L230" s="113"/>
      <c r="M230" s="95"/>
      <c r="N230" s="121" t="str">
        <f>IFERROR(VLOOKUP($G230,Basisblatt!$A$10:$B$17,2,FALSE),"")</f>
        <v/>
      </c>
      <c r="O230" s="95"/>
      <c r="P230" s="138" t="str">
        <f>IF($K230="x1",IF(OR($F230&lt;&gt;Basisblatt!$A$2,'EMob_Segmente 3.2.5_3.2.6'!H230=Basisblatt!$A$64)=TRUE,5,VLOOKUP('EMob_Segmente 3.2.5_3.2.6'!$E230,Basisblatt!$A$22:$B$35,2,FALSE)),"")</f>
        <v/>
      </c>
    </row>
    <row r="231" spans="1:16" ht="15.75" thickBot="1" x14ac:dyDescent="0.3">
      <c r="A231" s="121" t="str">
        <f t="shared" si="8"/>
        <v/>
      </c>
      <c r="B231" s="95"/>
      <c r="C231" s="143"/>
      <c r="D231" s="144"/>
      <c r="E231" s="144"/>
      <c r="F231" s="145"/>
      <c r="G231" s="145"/>
      <c r="H231" s="145"/>
      <c r="I231" s="147"/>
      <c r="J231" s="98"/>
      <c r="K231" s="108" t="str">
        <f t="shared" si="9"/>
        <v>x2</v>
      </c>
      <c r="L231" s="113"/>
      <c r="M231" s="95"/>
      <c r="N231" s="121" t="str">
        <f>IFERROR(VLOOKUP($G231,Basisblatt!$A$10:$B$17,2,FALSE),"")</f>
        <v/>
      </c>
      <c r="O231" s="95"/>
      <c r="P231" s="138" t="str">
        <f>IF($K231="x1",IF(OR($F231&lt;&gt;Basisblatt!$A$2,'EMob_Segmente 3.2.5_3.2.6'!H231=Basisblatt!$A$64)=TRUE,5,VLOOKUP('EMob_Segmente 3.2.5_3.2.6'!$E231,Basisblatt!$A$22:$B$35,2,FALSE)),"")</f>
        <v/>
      </c>
    </row>
    <row r="232" spans="1:16" ht="15.75" thickBot="1" x14ac:dyDescent="0.3">
      <c r="A232" s="121" t="str">
        <f t="shared" si="8"/>
        <v/>
      </c>
      <c r="B232" s="95"/>
      <c r="C232" s="143"/>
      <c r="D232" s="144"/>
      <c r="E232" s="144"/>
      <c r="F232" s="145"/>
      <c r="G232" s="145"/>
      <c r="H232" s="145"/>
      <c r="I232" s="147"/>
      <c r="J232" s="98"/>
      <c r="K232" s="108" t="str">
        <f t="shared" si="9"/>
        <v>x2</v>
      </c>
      <c r="L232" s="113"/>
      <c r="M232" s="95"/>
      <c r="N232" s="121" t="str">
        <f>IFERROR(VLOOKUP($G232,Basisblatt!$A$10:$B$17,2,FALSE),"")</f>
        <v/>
      </c>
      <c r="O232" s="95"/>
      <c r="P232" s="138" t="str">
        <f>IF($K232="x1",IF(OR($F232&lt;&gt;Basisblatt!$A$2,'EMob_Segmente 3.2.5_3.2.6'!H232=Basisblatt!$A$64)=TRUE,5,VLOOKUP('EMob_Segmente 3.2.5_3.2.6'!$E232,Basisblatt!$A$22:$B$35,2,FALSE)),"")</f>
        <v/>
      </c>
    </row>
    <row r="233" spans="1:16" ht="15.75" thickBot="1" x14ac:dyDescent="0.3">
      <c r="A233" s="121" t="str">
        <f t="shared" si="8"/>
        <v/>
      </c>
      <c r="B233" s="95"/>
      <c r="C233" s="143"/>
      <c r="D233" s="144"/>
      <c r="E233" s="144"/>
      <c r="F233" s="145"/>
      <c r="G233" s="145"/>
      <c r="H233" s="145"/>
      <c r="I233" s="147"/>
      <c r="J233" s="98"/>
      <c r="K233" s="108" t="str">
        <f t="shared" si="9"/>
        <v>x2</v>
      </c>
      <c r="L233" s="113"/>
      <c r="M233" s="95"/>
      <c r="N233" s="121" t="str">
        <f>IFERROR(VLOOKUP($G233,Basisblatt!$A$10:$B$17,2,FALSE),"")</f>
        <v/>
      </c>
      <c r="O233" s="95"/>
      <c r="P233" s="138" t="str">
        <f>IF($K233="x1",IF(OR($F233&lt;&gt;Basisblatt!$A$2,'EMob_Segmente 3.2.5_3.2.6'!H233=Basisblatt!$A$64)=TRUE,5,VLOOKUP('EMob_Segmente 3.2.5_3.2.6'!$E233,Basisblatt!$A$22:$B$35,2,FALSE)),"")</f>
        <v/>
      </c>
    </row>
    <row r="234" spans="1:16" ht="15.75" thickBot="1" x14ac:dyDescent="0.3">
      <c r="A234" s="121" t="str">
        <f t="shared" si="8"/>
        <v/>
      </c>
      <c r="B234" s="95"/>
      <c r="C234" s="143"/>
      <c r="D234" s="144"/>
      <c r="E234" s="144"/>
      <c r="F234" s="145"/>
      <c r="G234" s="145"/>
      <c r="H234" s="145"/>
      <c r="I234" s="147"/>
      <c r="J234" s="98"/>
      <c r="K234" s="108" t="str">
        <f t="shared" si="9"/>
        <v>x2</v>
      </c>
      <c r="L234" s="113"/>
      <c r="M234" s="95"/>
      <c r="N234" s="121" t="str">
        <f>IFERROR(VLOOKUP($G234,Basisblatt!$A$10:$B$17,2,FALSE),"")</f>
        <v/>
      </c>
      <c r="O234" s="95"/>
      <c r="P234" s="138" t="str">
        <f>IF($K234="x1",IF(OR($F234&lt;&gt;Basisblatt!$A$2,'EMob_Segmente 3.2.5_3.2.6'!H234=Basisblatt!$A$64)=TRUE,5,VLOOKUP('EMob_Segmente 3.2.5_3.2.6'!$E234,Basisblatt!$A$22:$B$35,2,FALSE)),"")</f>
        <v/>
      </c>
    </row>
    <row r="235" spans="1:16" ht="15.75" thickBot="1" x14ac:dyDescent="0.3">
      <c r="A235" s="121" t="str">
        <f t="shared" si="8"/>
        <v/>
      </c>
      <c r="B235" s="95"/>
      <c r="C235" s="143"/>
      <c r="D235" s="144"/>
      <c r="E235" s="144"/>
      <c r="F235" s="145"/>
      <c r="G235" s="145"/>
      <c r="H235" s="145"/>
      <c r="I235" s="147"/>
      <c r="J235" s="98"/>
      <c r="K235" s="108" t="str">
        <f t="shared" si="9"/>
        <v>x2</v>
      </c>
      <c r="L235" s="113"/>
      <c r="M235" s="95"/>
      <c r="N235" s="121" t="str">
        <f>IFERROR(VLOOKUP($G235,Basisblatt!$A$10:$B$17,2,FALSE),"")</f>
        <v/>
      </c>
      <c r="O235" s="95"/>
      <c r="P235" s="138" t="str">
        <f>IF($K235="x1",IF(OR($F235&lt;&gt;Basisblatt!$A$2,'EMob_Segmente 3.2.5_3.2.6'!H235=Basisblatt!$A$64)=TRUE,5,VLOOKUP('EMob_Segmente 3.2.5_3.2.6'!$E235,Basisblatt!$A$22:$B$35,2,FALSE)),"")</f>
        <v/>
      </c>
    </row>
    <row r="236" spans="1:16" ht="15.75" thickBot="1" x14ac:dyDescent="0.3">
      <c r="A236" s="121" t="str">
        <f t="shared" si="8"/>
        <v/>
      </c>
      <c r="B236" s="95"/>
      <c r="C236" s="143"/>
      <c r="D236" s="144"/>
      <c r="E236" s="144"/>
      <c r="F236" s="145"/>
      <c r="G236" s="145"/>
      <c r="H236" s="145"/>
      <c r="I236" s="147"/>
      <c r="J236" s="98"/>
      <c r="K236" s="108" t="str">
        <f t="shared" si="9"/>
        <v>x2</v>
      </c>
      <c r="L236" s="113"/>
      <c r="M236" s="95"/>
      <c r="N236" s="121" t="str">
        <f>IFERROR(VLOOKUP($G236,Basisblatt!$A$10:$B$17,2,FALSE),"")</f>
        <v/>
      </c>
      <c r="O236" s="95"/>
      <c r="P236" s="138" t="str">
        <f>IF($K236="x1",IF(OR($F236&lt;&gt;Basisblatt!$A$2,'EMob_Segmente 3.2.5_3.2.6'!H236=Basisblatt!$A$64)=TRUE,5,VLOOKUP('EMob_Segmente 3.2.5_3.2.6'!$E236,Basisblatt!$A$22:$B$35,2,FALSE)),"")</f>
        <v/>
      </c>
    </row>
    <row r="237" spans="1:16" ht="15.75" thickBot="1" x14ac:dyDescent="0.3">
      <c r="A237" s="121" t="str">
        <f t="shared" si="8"/>
        <v/>
      </c>
      <c r="B237" s="95"/>
      <c r="C237" s="143"/>
      <c r="D237" s="144"/>
      <c r="E237" s="144"/>
      <c r="F237" s="145"/>
      <c r="G237" s="145"/>
      <c r="H237" s="145"/>
      <c r="I237" s="147"/>
      <c r="J237" s="98"/>
      <c r="K237" s="108" t="str">
        <f t="shared" si="9"/>
        <v>x2</v>
      </c>
      <c r="L237" s="113"/>
      <c r="M237" s="95"/>
      <c r="N237" s="121" t="str">
        <f>IFERROR(VLOOKUP($G237,Basisblatt!$A$10:$B$17,2,FALSE),"")</f>
        <v/>
      </c>
      <c r="O237" s="95"/>
      <c r="P237" s="138" t="str">
        <f>IF($K237="x1",IF(OR($F237&lt;&gt;Basisblatt!$A$2,'EMob_Segmente 3.2.5_3.2.6'!H237=Basisblatt!$A$64)=TRUE,5,VLOOKUP('EMob_Segmente 3.2.5_3.2.6'!$E237,Basisblatt!$A$22:$B$35,2,FALSE)),"")</f>
        <v/>
      </c>
    </row>
    <row r="238" spans="1:16" ht="15.75" thickBot="1" x14ac:dyDescent="0.3">
      <c r="A238" s="121" t="str">
        <f t="shared" si="8"/>
        <v/>
      </c>
      <c r="B238" s="95"/>
      <c r="C238" s="143"/>
      <c r="D238" s="144"/>
      <c r="E238" s="144"/>
      <c r="F238" s="145"/>
      <c r="G238" s="145"/>
      <c r="H238" s="145"/>
      <c r="I238" s="147"/>
      <c r="J238" s="98"/>
      <c r="K238" s="108" t="str">
        <f t="shared" si="9"/>
        <v>x2</v>
      </c>
      <c r="L238" s="113"/>
      <c r="M238" s="95"/>
      <c r="N238" s="121" t="str">
        <f>IFERROR(VLOOKUP($G238,Basisblatt!$A$10:$B$17,2,FALSE),"")</f>
        <v/>
      </c>
      <c r="O238" s="95"/>
      <c r="P238" s="138" t="str">
        <f>IF($K238="x1",IF(OR($F238&lt;&gt;Basisblatt!$A$2,'EMob_Segmente 3.2.5_3.2.6'!H238=Basisblatt!$A$64)=TRUE,5,VLOOKUP('EMob_Segmente 3.2.5_3.2.6'!$E238,Basisblatt!$A$22:$B$35,2,FALSE)),"")</f>
        <v/>
      </c>
    </row>
    <row r="239" spans="1:16" ht="15.75" thickBot="1" x14ac:dyDescent="0.3">
      <c r="A239" s="121" t="str">
        <f t="shared" si="8"/>
        <v/>
      </c>
      <c r="B239" s="95"/>
      <c r="C239" s="143"/>
      <c r="D239" s="144"/>
      <c r="E239" s="144"/>
      <c r="F239" s="145"/>
      <c r="G239" s="145"/>
      <c r="H239" s="145"/>
      <c r="I239" s="147"/>
      <c r="J239" s="98"/>
      <c r="K239" s="108" t="str">
        <f t="shared" si="9"/>
        <v>x2</v>
      </c>
      <c r="L239" s="113"/>
      <c r="M239" s="95"/>
      <c r="N239" s="121" t="str">
        <f>IFERROR(VLOOKUP($G239,Basisblatt!$A$10:$B$17,2,FALSE),"")</f>
        <v/>
      </c>
      <c r="O239" s="95"/>
      <c r="P239" s="138" t="str">
        <f>IF($K239="x1",IF(OR($F239&lt;&gt;Basisblatt!$A$2,'EMob_Segmente 3.2.5_3.2.6'!H239=Basisblatt!$A$64)=TRUE,5,VLOOKUP('EMob_Segmente 3.2.5_3.2.6'!$E239,Basisblatt!$A$22:$B$35,2,FALSE)),"")</f>
        <v/>
      </c>
    </row>
    <row r="240" spans="1:16" ht="15.75" thickBot="1" x14ac:dyDescent="0.3">
      <c r="A240" s="121" t="str">
        <f t="shared" si="8"/>
        <v/>
      </c>
      <c r="B240" s="95"/>
      <c r="C240" s="143"/>
      <c r="D240" s="144"/>
      <c r="E240" s="144"/>
      <c r="F240" s="145"/>
      <c r="G240" s="145"/>
      <c r="H240" s="145"/>
      <c r="I240" s="147"/>
      <c r="J240" s="98"/>
      <c r="K240" s="108" t="str">
        <f t="shared" si="9"/>
        <v>x2</v>
      </c>
      <c r="L240" s="113"/>
      <c r="M240" s="95"/>
      <c r="N240" s="121" t="str">
        <f>IFERROR(VLOOKUP($G240,Basisblatt!$A$10:$B$17,2,FALSE),"")</f>
        <v/>
      </c>
      <c r="O240" s="95"/>
      <c r="P240" s="138" t="str">
        <f>IF($K240="x1",IF(OR($F240&lt;&gt;Basisblatt!$A$2,'EMob_Segmente 3.2.5_3.2.6'!H240=Basisblatt!$A$64)=TRUE,5,VLOOKUP('EMob_Segmente 3.2.5_3.2.6'!$E240,Basisblatt!$A$22:$B$35,2,FALSE)),"")</f>
        <v/>
      </c>
    </row>
    <row r="241" spans="1:16" ht="15.75" thickBot="1" x14ac:dyDescent="0.3">
      <c r="A241" s="121" t="str">
        <f t="shared" si="8"/>
        <v/>
      </c>
      <c r="B241" s="95"/>
      <c r="C241" s="143"/>
      <c r="D241" s="144"/>
      <c r="E241" s="144"/>
      <c r="F241" s="145"/>
      <c r="G241" s="145"/>
      <c r="H241" s="145"/>
      <c r="I241" s="147"/>
      <c r="J241" s="98"/>
      <c r="K241" s="108" t="str">
        <f t="shared" si="9"/>
        <v>x2</v>
      </c>
      <c r="L241" s="113"/>
      <c r="M241" s="95"/>
      <c r="N241" s="121" t="str">
        <f>IFERROR(VLOOKUP($G241,Basisblatt!$A$10:$B$17,2,FALSE),"")</f>
        <v/>
      </c>
      <c r="O241" s="95"/>
      <c r="P241" s="138" t="str">
        <f>IF($K241="x1",IF(OR($F241&lt;&gt;Basisblatt!$A$2,'EMob_Segmente 3.2.5_3.2.6'!H241=Basisblatt!$A$64)=TRUE,5,VLOOKUP('EMob_Segmente 3.2.5_3.2.6'!$E241,Basisblatt!$A$22:$B$35,2,FALSE)),"")</f>
        <v/>
      </c>
    </row>
    <row r="242" spans="1:16" ht="15.75" thickBot="1" x14ac:dyDescent="0.3">
      <c r="A242" s="121" t="str">
        <f t="shared" si="8"/>
        <v/>
      </c>
      <c r="B242" s="95"/>
      <c r="C242" s="143"/>
      <c r="D242" s="144"/>
      <c r="E242" s="144"/>
      <c r="F242" s="145"/>
      <c r="G242" s="145"/>
      <c r="H242" s="145"/>
      <c r="I242" s="147"/>
      <c r="J242" s="98"/>
      <c r="K242" s="108" t="str">
        <f t="shared" si="9"/>
        <v>x2</v>
      </c>
      <c r="L242" s="113"/>
      <c r="M242" s="95"/>
      <c r="N242" s="121" t="str">
        <f>IFERROR(VLOOKUP($G242,Basisblatt!$A$10:$B$17,2,FALSE),"")</f>
        <v/>
      </c>
      <c r="O242" s="95"/>
      <c r="P242" s="138" t="str">
        <f>IF($K242="x1",IF(OR($F242&lt;&gt;Basisblatt!$A$2,'EMob_Segmente 3.2.5_3.2.6'!H242=Basisblatt!$A$64)=TRUE,5,VLOOKUP('EMob_Segmente 3.2.5_3.2.6'!$E242,Basisblatt!$A$22:$B$35,2,FALSE)),"")</f>
        <v/>
      </c>
    </row>
    <row r="243" spans="1:16" ht="15.75" thickBot="1" x14ac:dyDescent="0.3">
      <c r="A243" s="121" t="str">
        <f t="shared" si="8"/>
        <v/>
      </c>
      <c r="B243" s="95"/>
      <c r="C243" s="143"/>
      <c r="D243" s="144"/>
      <c r="E243" s="144"/>
      <c r="F243" s="145"/>
      <c r="G243" s="145"/>
      <c r="H243" s="145"/>
      <c r="I243" s="147"/>
      <c r="J243" s="98"/>
      <c r="K243" s="108" t="str">
        <f t="shared" si="9"/>
        <v>x2</v>
      </c>
      <c r="L243" s="113"/>
      <c r="M243" s="95"/>
      <c r="N243" s="121" t="str">
        <f>IFERROR(VLOOKUP($G243,Basisblatt!$A$10:$B$17,2,FALSE),"")</f>
        <v/>
      </c>
      <c r="O243" s="95"/>
      <c r="P243" s="138" t="str">
        <f>IF($K243="x1",IF(OR($F243&lt;&gt;Basisblatt!$A$2,'EMob_Segmente 3.2.5_3.2.6'!H243=Basisblatt!$A$64)=TRUE,5,VLOOKUP('EMob_Segmente 3.2.5_3.2.6'!$E243,Basisblatt!$A$22:$B$35,2,FALSE)),"")</f>
        <v/>
      </c>
    </row>
    <row r="244" spans="1:16" ht="15.75" thickBot="1" x14ac:dyDescent="0.3">
      <c r="A244" s="121" t="str">
        <f t="shared" si="8"/>
        <v/>
      </c>
      <c r="B244" s="95"/>
      <c r="C244" s="143"/>
      <c r="D244" s="144"/>
      <c r="E244" s="144"/>
      <c r="F244" s="145"/>
      <c r="G244" s="145"/>
      <c r="H244" s="145"/>
      <c r="I244" s="147"/>
      <c r="J244" s="98"/>
      <c r="K244" s="108" t="str">
        <f t="shared" si="9"/>
        <v>x2</v>
      </c>
      <c r="L244" s="113"/>
      <c r="M244" s="95"/>
      <c r="N244" s="121" t="str">
        <f>IFERROR(VLOOKUP($G244,Basisblatt!$A$10:$B$17,2,FALSE),"")</f>
        <v/>
      </c>
      <c r="O244" s="95"/>
      <c r="P244" s="138" t="str">
        <f>IF($K244="x1",IF(OR($F244&lt;&gt;Basisblatt!$A$2,'EMob_Segmente 3.2.5_3.2.6'!H244=Basisblatt!$A$64)=TRUE,5,VLOOKUP('EMob_Segmente 3.2.5_3.2.6'!$E244,Basisblatt!$A$22:$B$35,2,FALSE)),"")</f>
        <v/>
      </c>
    </row>
    <row r="245" spans="1:16" ht="15.75" thickBot="1" x14ac:dyDescent="0.3">
      <c r="A245" s="121" t="str">
        <f t="shared" si="8"/>
        <v/>
      </c>
      <c r="B245" s="95"/>
      <c r="C245" s="143"/>
      <c r="D245" s="144"/>
      <c r="E245" s="144"/>
      <c r="F245" s="145"/>
      <c r="G245" s="145"/>
      <c r="H245" s="145"/>
      <c r="I245" s="147"/>
      <c r="J245" s="98"/>
      <c r="K245" s="108" t="str">
        <f t="shared" si="9"/>
        <v>x2</v>
      </c>
      <c r="L245" s="113"/>
      <c r="M245" s="95"/>
      <c r="N245" s="121" t="str">
        <f>IFERROR(VLOOKUP($G245,Basisblatt!$A$10:$B$17,2,FALSE),"")</f>
        <v/>
      </c>
      <c r="O245" s="95"/>
      <c r="P245" s="138" t="str">
        <f>IF($K245="x1",IF(OR($F245&lt;&gt;Basisblatt!$A$2,'EMob_Segmente 3.2.5_3.2.6'!H245=Basisblatt!$A$64)=TRUE,5,VLOOKUP('EMob_Segmente 3.2.5_3.2.6'!$E245,Basisblatt!$A$22:$B$35,2,FALSE)),"")</f>
        <v/>
      </c>
    </row>
    <row r="246" spans="1:16" ht="15.75" thickBot="1" x14ac:dyDescent="0.3">
      <c r="A246" s="121" t="str">
        <f t="shared" si="8"/>
        <v/>
      </c>
      <c r="B246" s="95"/>
      <c r="C246" s="143"/>
      <c r="D246" s="144"/>
      <c r="E246" s="144"/>
      <c r="F246" s="145"/>
      <c r="G246" s="145"/>
      <c r="H246" s="145"/>
      <c r="I246" s="147"/>
      <c r="J246" s="98"/>
      <c r="K246" s="108" t="str">
        <f t="shared" si="9"/>
        <v>x2</v>
      </c>
      <c r="L246" s="113"/>
      <c r="M246" s="95"/>
      <c r="N246" s="121" t="str">
        <f>IFERROR(VLOOKUP($G246,Basisblatt!$A$10:$B$17,2,FALSE),"")</f>
        <v/>
      </c>
      <c r="O246" s="95"/>
      <c r="P246" s="138" t="str">
        <f>IF($K246="x1",IF(OR($F246&lt;&gt;Basisblatt!$A$2,'EMob_Segmente 3.2.5_3.2.6'!H246=Basisblatt!$A$64)=TRUE,5,VLOOKUP('EMob_Segmente 3.2.5_3.2.6'!$E246,Basisblatt!$A$22:$B$35,2,FALSE)),"")</f>
        <v/>
      </c>
    </row>
    <row r="247" spans="1:16" ht="15.75" thickBot="1" x14ac:dyDescent="0.3">
      <c r="A247" s="121" t="str">
        <f t="shared" si="8"/>
        <v/>
      </c>
      <c r="B247" s="95"/>
      <c r="C247" s="143"/>
      <c r="D247" s="144"/>
      <c r="E247" s="144"/>
      <c r="F247" s="145"/>
      <c r="G247" s="145"/>
      <c r="H247" s="145"/>
      <c r="I247" s="147"/>
      <c r="J247" s="98"/>
      <c r="K247" s="108" t="str">
        <f t="shared" si="9"/>
        <v>x2</v>
      </c>
      <c r="L247" s="113"/>
      <c r="M247" s="95"/>
      <c r="N247" s="121" t="str">
        <f>IFERROR(VLOOKUP($G247,Basisblatt!$A$10:$B$17,2,FALSE),"")</f>
        <v/>
      </c>
      <c r="O247" s="95"/>
      <c r="P247" s="138" t="str">
        <f>IF($K247="x1",IF(OR($F247&lt;&gt;Basisblatt!$A$2,'EMob_Segmente 3.2.5_3.2.6'!H247=Basisblatt!$A$64)=TRUE,5,VLOOKUP('EMob_Segmente 3.2.5_3.2.6'!$E247,Basisblatt!$A$22:$B$35,2,FALSE)),"")</f>
        <v/>
      </c>
    </row>
    <row r="248" spans="1:16" ht="15.75" thickBot="1" x14ac:dyDescent="0.3">
      <c r="A248" s="121" t="str">
        <f t="shared" si="8"/>
        <v/>
      </c>
      <c r="B248" s="95"/>
      <c r="C248" s="143"/>
      <c r="D248" s="144"/>
      <c r="E248" s="144"/>
      <c r="F248" s="145"/>
      <c r="G248" s="145"/>
      <c r="H248" s="145"/>
      <c r="I248" s="147"/>
      <c r="J248" s="98"/>
      <c r="K248" s="108" t="str">
        <f t="shared" si="9"/>
        <v>x2</v>
      </c>
      <c r="L248" s="113"/>
      <c r="M248" s="95"/>
      <c r="N248" s="121" t="str">
        <f>IFERROR(VLOOKUP($G248,Basisblatt!$A$10:$B$17,2,FALSE),"")</f>
        <v/>
      </c>
      <c r="O248" s="95"/>
      <c r="P248" s="138" t="str">
        <f>IF($K248="x1",IF(OR($F248&lt;&gt;Basisblatt!$A$2,'EMob_Segmente 3.2.5_3.2.6'!H248=Basisblatt!$A$64)=TRUE,5,VLOOKUP('EMob_Segmente 3.2.5_3.2.6'!$E248,Basisblatt!$A$22:$B$35,2,FALSE)),"")</f>
        <v/>
      </c>
    </row>
    <row r="249" spans="1:16" ht="15.75" thickBot="1" x14ac:dyDescent="0.3">
      <c r="A249" s="121" t="str">
        <f t="shared" si="8"/>
        <v/>
      </c>
      <c r="B249" s="95"/>
      <c r="C249" s="143"/>
      <c r="D249" s="144"/>
      <c r="E249" s="144"/>
      <c r="F249" s="145"/>
      <c r="G249" s="145"/>
      <c r="H249" s="145"/>
      <c r="I249" s="147"/>
      <c r="J249" s="98"/>
      <c r="K249" s="108" t="str">
        <f t="shared" si="9"/>
        <v>x2</v>
      </c>
      <c r="L249" s="113"/>
      <c r="M249" s="95"/>
      <c r="N249" s="121" t="str">
        <f>IFERROR(VLOOKUP($G249,Basisblatt!$A$10:$B$17,2,FALSE),"")</f>
        <v/>
      </c>
      <c r="O249" s="95"/>
      <c r="P249" s="138" t="str">
        <f>IF($K249="x1",IF(OR($F249&lt;&gt;Basisblatt!$A$2,'EMob_Segmente 3.2.5_3.2.6'!H249=Basisblatt!$A$64)=TRUE,5,VLOOKUP('EMob_Segmente 3.2.5_3.2.6'!$E249,Basisblatt!$A$22:$B$35,2,FALSE)),"")</f>
        <v/>
      </c>
    </row>
    <row r="250" spans="1:16" ht="15.75" thickBot="1" x14ac:dyDescent="0.3">
      <c r="A250" s="121" t="str">
        <f t="shared" si="8"/>
        <v/>
      </c>
      <c r="B250" s="95"/>
      <c r="C250" s="143"/>
      <c r="D250" s="144"/>
      <c r="E250" s="144"/>
      <c r="F250" s="145"/>
      <c r="G250" s="145"/>
      <c r="H250" s="145"/>
      <c r="I250" s="147"/>
      <c r="J250" s="98"/>
      <c r="K250" s="108" t="str">
        <f t="shared" si="9"/>
        <v>x2</v>
      </c>
      <c r="L250" s="113"/>
      <c r="M250" s="95"/>
      <c r="N250" s="121" t="str">
        <f>IFERROR(VLOOKUP($G250,Basisblatt!$A$10:$B$17,2,FALSE),"")</f>
        <v/>
      </c>
      <c r="O250" s="95"/>
      <c r="P250" s="138" t="str">
        <f>IF($K250="x1",IF(OR($F250&lt;&gt;Basisblatt!$A$2,'EMob_Segmente 3.2.5_3.2.6'!H250=Basisblatt!$A$64)=TRUE,5,VLOOKUP('EMob_Segmente 3.2.5_3.2.6'!$E250,Basisblatt!$A$22:$B$35,2,FALSE)),"")</f>
        <v/>
      </c>
    </row>
    <row r="251" spans="1:16" ht="15.75" thickBot="1" x14ac:dyDescent="0.3">
      <c r="A251" s="121" t="str">
        <f t="shared" si="8"/>
        <v/>
      </c>
      <c r="B251" s="95"/>
      <c r="C251" s="143"/>
      <c r="D251" s="144"/>
      <c r="E251" s="144"/>
      <c r="F251" s="145"/>
      <c r="G251" s="145"/>
      <c r="H251" s="145"/>
      <c r="I251" s="147"/>
      <c r="J251" s="98"/>
      <c r="K251" s="108" t="str">
        <f t="shared" si="9"/>
        <v>x2</v>
      </c>
      <c r="L251" s="113"/>
      <c r="M251" s="95"/>
      <c r="N251" s="121" t="str">
        <f>IFERROR(VLOOKUP($G251,Basisblatt!$A$10:$B$17,2,FALSE),"")</f>
        <v/>
      </c>
      <c r="O251" s="95"/>
      <c r="P251" s="138" t="str">
        <f>IF($K251="x1",IF(OR($F251&lt;&gt;Basisblatt!$A$2,'EMob_Segmente 3.2.5_3.2.6'!H251=Basisblatt!$A$64)=TRUE,5,VLOOKUP('EMob_Segmente 3.2.5_3.2.6'!$E251,Basisblatt!$A$22:$B$35,2,FALSE)),"")</f>
        <v/>
      </c>
    </row>
    <row r="252" spans="1:16" ht="15.75" thickBot="1" x14ac:dyDescent="0.3">
      <c r="A252" s="121" t="str">
        <f t="shared" si="8"/>
        <v/>
      </c>
      <c r="B252" s="95"/>
      <c r="C252" s="143"/>
      <c r="D252" s="144"/>
      <c r="E252" s="144"/>
      <c r="F252" s="145"/>
      <c r="G252" s="145"/>
      <c r="H252" s="145"/>
      <c r="I252" s="147"/>
      <c r="J252" s="98"/>
      <c r="K252" s="108" t="str">
        <f t="shared" si="9"/>
        <v>x2</v>
      </c>
      <c r="L252" s="113"/>
      <c r="M252" s="95"/>
      <c r="N252" s="121" t="str">
        <f>IFERROR(VLOOKUP($G252,Basisblatt!$A$10:$B$17,2,FALSE),"")</f>
        <v/>
      </c>
      <c r="O252" s="95"/>
      <c r="P252" s="138" t="str">
        <f>IF($K252="x1",IF(OR($F252&lt;&gt;Basisblatt!$A$2,'EMob_Segmente 3.2.5_3.2.6'!H252=Basisblatt!$A$64)=TRUE,5,VLOOKUP('EMob_Segmente 3.2.5_3.2.6'!$E252,Basisblatt!$A$22:$B$35,2,FALSE)),"")</f>
        <v/>
      </c>
    </row>
    <row r="253" spans="1:16" ht="15.75" thickBot="1" x14ac:dyDescent="0.3">
      <c r="A253" s="121" t="str">
        <f t="shared" si="8"/>
        <v/>
      </c>
      <c r="B253" s="95"/>
      <c r="C253" s="143"/>
      <c r="D253" s="144"/>
      <c r="E253" s="144"/>
      <c r="F253" s="145"/>
      <c r="G253" s="145"/>
      <c r="H253" s="145"/>
      <c r="I253" s="147"/>
      <c r="J253" s="98"/>
      <c r="K253" s="108" t="str">
        <f t="shared" si="9"/>
        <v>x2</v>
      </c>
      <c r="L253" s="113"/>
      <c r="M253" s="95"/>
      <c r="N253" s="121" t="str">
        <f>IFERROR(VLOOKUP($G253,Basisblatt!$A$10:$B$17,2,FALSE),"")</f>
        <v/>
      </c>
      <c r="O253" s="95"/>
      <c r="P253" s="138" t="str">
        <f>IF($K253="x1",IF(OR($F253&lt;&gt;Basisblatt!$A$2,'EMob_Segmente 3.2.5_3.2.6'!H253=Basisblatt!$A$64)=TRUE,5,VLOOKUP('EMob_Segmente 3.2.5_3.2.6'!$E253,Basisblatt!$A$22:$B$35,2,FALSE)),"")</f>
        <v/>
      </c>
    </row>
    <row r="254" spans="1:16" ht="15.75" thickBot="1" x14ac:dyDescent="0.3">
      <c r="A254" s="121" t="str">
        <f t="shared" si="8"/>
        <v/>
      </c>
      <c r="B254" s="95"/>
      <c r="C254" s="143"/>
      <c r="D254" s="144"/>
      <c r="E254" s="144"/>
      <c r="F254" s="145"/>
      <c r="G254" s="145"/>
      <c r="H254" s="145"/>
      <c r="I254" s="147"/>
      <c r="J254" s="98"/>
      <c r="K254" s="108" t="str">
        <f t="shared" si="9"/>
        <v>x2</v>
      </c>
      <c r="L254" s="113"/>
      <c r="M254" s="95"/>
      <c r="N254" s="121" t="str">
        <f>IFERROR(VLOOKUP($G254,Basisblatt!$A$10:$B$17,2,FALSE),"")</f>
        <v/>
      </c>
      <c r="O254" s="95"/>
      <c r="P254" s="138" t="str">
        <f>IF($K254="x1",IF(OR($F254&lt;&gt;Basisblatt!$A$2,'EMob_Segmente 3.2.5_3.2.6'!H254=Basisblatt!$A$64)=TRUE,5,VLOOKUP('EMob_Segmente 3.2.5_3.2.6'!$E254,Basisblatt!$A$22:$B$35,2,FALSE)),"")</f>
        <v/>
      </c>
    </row>
    <row r="255" spans="1:16" ht="15.75" thickBot="1" x14ac:dyDescent="0.3">
      <c r="A255" s="121" t="str">
        <f t="shared" si="8"/>
        <v/>
      </c>
      <c r="B255" s="95"/>
      <c r="C255" s="143"/>
      <c r="D255" s="144"/>
      <c r="E255" s="144"/>
      <c r="F255" s="145"/>
      <c r="G255" s="145"/>
      <c r="H255" s="145"/>
      <c r="I255" s="147"/>
      <c r="J255" s="98"/>
      <c r="K255" s="108" t="str">
        <f t="shared" si="9"/>
        <v>x2</v>
      </c>
      <c r="L255" s="113"/>
      <c r="M255" s="95"/>
      <c r="N255" s="121" t="str">
        <f>IFERROR(VLOOKUP($G255,Basisblatt!$A$10:$B$17,2,FALSE),"")</f>
        <v/>
      </c>
      <c r="O255" s="95"/>
      <c r="P255" s="138" t="str">
        <f>IF($K255="x1",IF(OR($F255&lt;&gt;Basisblatt!$A$2,'EMob_Segmente 3.2.5_3.2.6'!H255=Basisblatt!$A$64)=TRUE,5,VLOOKUP('EMob_Segmente 3.2.5_3.2.6'!$E255,Basisblatt!$A$22:$B$35,2,FALSE)),"")</f>
        <v/>
      </c>
    </row>
    <row r="256" spans="1:16" ht="15.75" thickBot="1" x14ac:dyDescent="0.3">
      <c r="A256" s="121" t="str">
        <f t="shared" si="8"/>
        <v/>
      </c>
      <c r="B256" s="95"/>
      <c r="C256" s="143"/>
      <c r="D256" s="144"/>
      <c r="E256" s="144"/>
      <c r="F256" s="145"/>
      <c r="G256" s="145"/>
      <c r="H256" s="145"/>
      <c r="I256" s="147"/>
      <c r="J256" s="98"/>
      <c r="K256" s="108" t="str">
        <f t="shared" si="9"/>
        <v>x2</v>
      </c>
      <c r="L256" s="113"/>
      <c r="M256" s="95"/>
      <c r="N256" s="121" t="str">
        <f>IFERROR(VLOOKUP($G256,Basisblatt!$A$10:$B$17,2,FALSE),"")</f>
        <v/>
      </c>
      <c r="O256" s="95"/>
      <c r="P256" s="138" t="str">
        <f>IF($K256="x1",IF(OR($F256&lt;&gt;Basisblatt!$A$2,'EMob_Segmente 3.2.5_3.2.6'!H256=Basisblatt!$A$64)=TRUE,5,VLOOKUP('EMob_Segmente 3.2.5_3.2.6'!$E256,Basisblatt!$A$22:$B$35,2,FALSE)),"")</f>
        <v/>
      </c>
    </row>
    <row r="257" spans="1:16" ht="15.75" thickBot="1" x14ac:dyDescent="0.3">
      <c r="A257" s="121" t="str">
        <f t="shared" si="8"/>
        <v/>
      </c>
      <c r="B257" s="95"/>
      <c r="C257" s="143"/>
      <c r="D257" s="144"/>
      <c r="E257" s="144"/>
      <c r="F257" s="145"/>
      <c r="G257" s="145"/>
      <c r="H257" s="145"/>
      <c r="I257" s="147"/>
      <c r="J257" s="98"/>
      <c r="K257" s="108" t="str">
        <f t="shared" si="9"/>
        <v>x2</v>
      </c>
      <c r="L257" s="113"/>
      <c r="M257" s="95"/>
      <c r="N257" s="121" t="str">
        <f>IFERROR(VLOOKUP($G257,Basisblatt!$A$10:$B$17,2,FALSE),"")</f>
        <v/>
      </c>
      <c r="O257" s="95"/>
      <c r="P257" s="138" t="str">
        <f>IF($K257="x1",IF(OR($F257&lt;&gt;Basisblatt!$A$2,'EMob_Segmente 3.2.5_3.2.6'!H257=Basisblatt!$A$64)=TRUE,5,VLOOKUP('EMob_Segmente 3.2.5_3.2.6'!$E257,Basisblatt!$A$22:$B$35,2,FALSE)),"")</f>
        <v/>
      </c>
    </row>
    <row r="258" spans="1:16" ht="15.75" thickBot="1" x14ac:dyDescent="0.3">
      <c r="A258" s="121" t="str">
        <f t="shared" si="8"/>
        <v/>
      </c>
      <c r="B258" s="95"/>
      <c r="C258" s="143"/>
      <c r="D258" s="144"/>
      <c r="E258" s="144"/>
      <c r="F258" s="145"/>
      <c r="G258" s="145"/>
      <c r="H258" s="145"/>
      <c r="I258" s="147"/>
      <c r="J258" s="98"/>
      <c r="K258" s="108" t="str">
        <f t="shared" si="9"/>
        <v>x2</v>
      </c>
      <c r="L258" s="113"/>
      <c r="M258" s="95"/>
      <c r="N258" s="121" t="str">
        <f>IFERROR(VLOOKUP($G258,Basisblatt!$A$10:$B$17,2,FALSE),"")</f>
        <v/>
      </c>
      <c r="O258" s="95"/>
      <c r="P258" s="138" t="str">
        <f>IF($K258="x1",IF(OR($F258&lt;&gt;Basisblatt!$A$2,'EMob_Segmente 3.2.5_3.2.6'!H258=Basisblatt!$A$64)=TRUE,5,VLOOKUP('EMob_Segmente 3.2.5_3.2.6'!$E258,Basisblatt!$A$22:$B$35,2,FALSE)),"")</f>
        <v/>
      </c>
    </row>
    <row r="259" spans="1:16" ht="15.75" thickBot="1" x14ac:dyDescent="0.3">
      <c r="A259" s="121" t="str">
        <f t="shared" si="8"/>
        <v/>
      </c>
      <c r="B259" s="95"/>
      <c r="C259" s="143"/>
      <c r="D259" s="144"/>
      <c r="E259" s="144"/>
      <c r="F259" s="145"/>
      <c r="G259" s="145"/>
      <c r="H259" s="145"/>
      <c r="I259" s="147"/>
      <c r="J259" s="98"/>
      <c r="K259" s="108" t="str">
        <f t="shared" si="9"/>
        <v>x2</v>
      </c>
      <c r="L259" s="113"/>
      <c r="M259" s="95"/>
      <c r="N259" s="121" t="str">
        <f>IFERROR(VLOOKUP($G259,Basisblatt!$A$10:$B$17,2,FALSE),"")</f>
        <v/>
      </c>
      <c r="O259" s="95"/>
      <c r="P259" s="138" t="str">
        <f>IF($K259="x1",IF(OR($F259&lt;&gt;Basisblatt!$A$2,'EMob_Segmente 3.2.5_3.2.6'!H259=Basisblatt!$A$64)=TRUE,5,VLOOKUP('EMob_Segmente 3.2.5_3.2.6'!$E259,Basisblatt!$A$22:$B$35,2,FALSE)),"")</f>
        <v/>
      </c>
    </row>
    <row r="260" spans="1:16" ht="15.75" thickBot="1" x14ac:dyDescent="0.3">
      <c r="A260" s="121" t="str">
        <f t="shared" si="8"/>
        <v/>
      </c>
      <c r="B260" s="95"/>
      <c r="C260" s="143"/>
      <c r="D260" s="144"/>
      <c r="E260" s="144"/>
      <c r="F260" s="145"/>
      <c r="G260" s="145"/>
      <c r="H260" s="145"/>
      <c r="I260" s="147"/>
      <c r="J260" s="98"/>
      <c r="K260" s="108" t="str">
        <f t="shared" si="9"/>
        <v>x2</v>
      </c>
      <c r="L260" s="113"/>
      <c r="M260" s="95"/>
      <c r="N260" s="121" t="str">
        <f>IFERROR(VLOOKUP($G260,Basisblatt!$A$10:$B$17,2,FALSE),"")</f>
        <v/>
      </c>
      <c r="O260" s="95"/>
      <c r="P260" s="138" t="str">
        <f>IF($K260="x1",IF(OR($F260&lt;&gt;Basisblatt!$A$2,'EMob_Segmente 3.2.5_3.2.6'!H260=Basisblatt!$A$64)=TRUE,5,VLOOKUP('EMob_Segmente 3.2.5_3.2.6'!$E260,Basisblatt!$A$22:$B$35,2,FALSE)),"")</f>
        <v/>
      </c>
    </row>
    <row r="261" spans="1:16" ht="15.75" thickBot="1" x14ac:dyDescent="0.3">
      <c r="A261" s="121" t="str">
        <f t="shared" si="8"/>
        <v/>
      </c>
      <c r="B261" s="95"/>
      <c r="C261" s="143"/>
      <c r="D261" s="144"/>
      <c r="E261" s="144"/>
      <c r="F261" s="145"/>
      <c r="G261" s="145"/>
      <c r="H261" s="145"/>
      <c r="I261" s="147"/>
      <c r="J261" s="98"/>
      <c r="K261" s="108" t="str">
        <f t="shared" si="9"/>
        <v>x2</v>
      </c>
      <c r="L261" s="113"/>
      <c r="M261" s="95"/>
      <c r="N261" s="121" t="str">
        <f>IFERROR(VLOOKUP($G261,Basisblatt!$A$10:$B$17,2,FALSE),"")</f>
        <v/>
      </c>
      <c r="O261" s="95"/>
      <c r="P261" s="138" t="str">
        <f>IF($K261="x1",IF(OR($F261&lt;&gt;Basisblatt!$A$2,'EMob_Segmente 3.2.5_3.2.6'!H261=Basisblatt!$A$64)=TRUE,5,VLOOKUP('EMob_Segmente 3.2.5_3.2.6'!$E261,Basisblatt!$A$22:$B$35,2,FALSE)),"")</f>
        <v/>
      </c>
    </row>
    <row r="262" spans="1:16" ht="15.75" thickBot="1" x14ac:dyDescent="0.3">
      <c r="A262" s="121" t="str">
        <f t="shared" si="8"/>
        <v/>
      </c>
      <c r="B262" s="95"/>
      <c r="C262" s="143"/>
      <c r="D262" s="144"/>
      <c r="E262" s="144"/>
      <c r="F262" s="145"/>
      <c r="G262" s="145"/>
      <c r="H262" s="145"/>
      <c r="I262" s="147"/>
      <c r="J262" s="98"/>
      <c r="K262" s="108" t="str">
        <f t="shared" si="9"/>
        <v>x2</v>
      </c>
      <c r="L262" s="113"/>
      <c r="M262" s="95"/>
      <c r="N262" s="121" t="str">
        <f>IFERROR(VLOOKUP($G262,Basisblatt!$A$10:$B$17,2,FALSE),"")</f>
        <v/>
      </c>
      <c r="O262" s="95"/>
      <c r="P262" s="138" t="str">
        <f>IF($K262="x1",IF(OR($F262&lt;&gt;Basisblatt!$A$2,'EMob_Segmente 3.2.5_3.2.6'!H262=Basisblatt!$A$64)=TRUE,5,VLOOKUP('EMob_Segmente 3.2.5_3.2.6'!$E262,Basisblatt!$A$22:$B$35,2,FALSE)),"")</f>
        <v/>
      </c>
    </row>
    <row r="263" spans="1:16" ht="15.75" thickBot="1" x14ac:dyDescent="0.3">
      <c r="A263" s="121" t="str">
        <f t="shared" si="8"/>
        <v/>
      </c>
      <c r="B263" s="95"/>
      <c r="C263" s="143"/>
      <c r="D263" s="144"/>
      <c r="E263" s="144"/>
      <c r="F263" s="145"/>
      <c r="G263" s="145"/>
      <c r="H263" s="145"/>
      <c r="I263" s="147"/>
      <c r="J263" s="98"/>
      <c r="K263" s="108" t="str">
        <f t="shared" si="9"/>
        <v>x2</v>
      </c>
      <c r="L263" s="113"/>
      <c r="M263" s="95"/>
      <c r="N263" s="121" t="str">
        <f>IFERROR(VLOOKUP($G263,Basisblatt!$A$10:$B$17,2,FALSE),"")</f>
        <v/>
      </c>
      <c r="O263" s="95"/>
      <c r="P263" s="138" t="str">
        <f>IF($K263="x1",IF(OR($F263&lt;&gt;Basisblatt!$A$2,'EMob_Segmente 3.2.5_3.2.6'!H263=Basisblatt!$A$64)=TRUE,5,VLOOKUP('EMob_Segmente 3.2.5_3.2.6'!$E263,Basisblatt!$A$22:$B$35,2,FALSE)),"")</f>
        <v/>
      </c>
    </row>
    <row r="264" spans="1:16" ht="15.75" thickBot="1" x14ac:dyDescent="0.3">
      <c r="A264" s="121" t="str">
        <f t="shared" si="8"/>
        <v/>
      </c>
      <c r="B264" s="95"/>
      <c r="C264" s="143"/>
      <c r="D264" s="144"/>
      <c r="E264" s="144"/>
      <c r="F264" s="145"/>
      <c r="G264" s="145"/>
      <c r="H264" s="145"/>
      <c r="I264" s="147"/>
      <c r="J264" s="98"/>
      <c r="K264" s="108" t="str">
        <f t="shared" si="9"/>
        <v>x2</v>
      </c>
      <c r="L264" s="113"/>
      <c r="M264" s="95"/>
      <c r="N264" s="121" t="str">
        <f>IFERROR(VLOOKUP($G264,Basisblatt!$A$10:$B$17,2,FALSE),"")</f>
        <v/>
      </c>
      <c r="O264" s="95"/>
      <c r="P264" s="138" t="str">
        <f>IF($K264="x1",IF(OR($F264&lt;&gt;Basisblatt!$A$2,'EMob_Segmente 3.2.5_3.2.6'!H264=Basisblatt!$A$64)=TRUE,5,VLOOKUP('EMob_Segmente 3.2.5_3.2.6'!$E264,Basisblatt!$A$22:$B$35,2,FALSE)),"")</f>
        <v/>
      </c>
    </row>
    <row r="265" spans="1:16" ht="15.75" thickBot="1" x14ac:dyDescent="0.3">
      <c r="A265" s="121" t="str">
        <f t="shared" si="8"/>
        <v/>
      </c>
      <c r="B265" s="95"/>
      <c r="C265" s="143"/>
      <c r="D265" s="144"/>
      <c r="E265" s="144"/>
      <c r="F265" s="145"/>
      <c r="G265" s="145"/>
      <c r="H265" s="145"/>
      <c r="I265" s="147"/>
      <c r="J265" s="98"/>
      <c r="K265" s="108" t="str">
        <f t="shared" si="9"/>
        <v>x2</v>
      </c>
      <c r="L265" s="113"/>
      <c r="M265" s="95"/>
      <c r="N265" s="121" t="str">
        <f>IFERROR(VLOOKUP($G265,Basisblatt!$A$10:$B$17,2,FALSE),"")</f>
        <v/>
      </c>
      <c r="O265" s="95"/>
      <c r="P265" s="138" t="str">
        <f>IF($K265="x1",IF(OR($F265&lt;&gt;Basisblatt!$A$2,'EMob_Segmente 3.2.5_3.2.6'!H265=Basisblatt!$A$64)=TRUE,5,VLOOKUP('EMob_Segmente 3.2.5_3.2.6'!$E265,Basisblatt!$A$22:$B$35,2,FALSE)),"")</f>
        <v/>
      </c>
    </row>
    <row r="266" spans="1:16" ht="15.75" thickBot="1" x14ac:dyDescent="0.3">
      <c r="A266" s="121" t="str">
        <f t="shared" si="8"/>
        <v/>
      </c>
      <c r="B266" s="95"/>
      <c r="C266" s="143"/>
      <c r="D266" s="144"/>
      <c r="E266" s="144"/>
      <c r="F266" s="145"/>
      <c r="G266" s="145"/>
      <c r="H266" s="145"/>
      <c r="I266" s="147"/>
      <c r="J266" s="98"/>
      <c r="K266" s="108" t="str">
        <f t="shared" si="9"/>
        <v>x2</v>
      </c>
      <c r="L266" s="113"/>
      <c r="M266" s="95"/>
      <c r="N266" s="121" t="str">
        <f>IFERROR(VLOOKUP($G266,Basisblatt!$A$10:$B$17,2,FALSE),"")</f>
        <v/>
      </c>
      <c r="O266" s="95"/>
      <c r="P266" s="138" t="str">
        <f>IF($K266="x1",IF(OR($F266&lt;&gt;Basisblatt!$A$2,'EMob_Segmente 3.2.5_3.2.6'!H266=Basisblatt!$A$64)=TRUE,5,VLOOKUP('EMob_Segmente 3.2.5_3.2.6'!$E266,Basisblatt!$A$22:$B$35,2,FALSE)),"")</f>
        <v/>
      </c>
    </row>
    <row r="267" spans="1:16" ht="15.75" thickBot="1" x14ac:dyDescent="0.3">
      <c r="A267" s="121" t="str">
        <f t="shared" si="8"/>
        <v/>
      </c>
      <c r="B267" s="95"/>
      <c r="C267" s="143"/>
      <c r="D267" s="144"/>
      <c r="E267" s="144"/>
      <c r="F267" s="145"/>
      <c r="G267" s="145"/>
      <c r="H267" s="145"/>
      <c r="I267" s="147"/>
      <c r="J267" s="98"/>
      <c r="K267" s="108" t="str">
        <f t="shared" si="9"/>
        <v>x2</v>
      </c>
      <c r="L267" s="113"/>
      <c r="M267" s="95"/>
      <c r="N267" s="121" t="str">
        <f>IFERROR(VLOOKUP($G267,Basisblatt!$A$10:$B$17,2,FALSE),"")</f>
        <v/>
      </c>
      <c r="O267" s="95"/>
      <c r="P267" s="138" t="str">
        <f>IF($K267="x1",IF(OR($F267&lt;&gt;Basisblatt!$A$2,'EMob_Segmente 3.2.5_3.2.6'!H267=Basisblatt!$A$64)=TRUE,5,VLOOKUP('EMob_Segmente 3.2.5_3.2.6'!$E267,Basisblatt!$A$22:$B$35,2,FALSE)),"")</f>
        <v/>
      </c>
    </row>
    <row r="268" spans="1:16" ht="15.75" thickBot="1" x14ac:dyDescent="0.3">
      <c r="A268" s="121" t="str">
        <f t="shared" si="8"/>
        <v/>
      </c>
      <c r="B268" s="95"/>
      <c r="C268" s="143"/>
      <c r="D268" s="144"/>
      <c r="E268" s="144"/>
      <c r="F268" s="145"/>
      <c r="G268" s="145"/>
      <c r="H268" s="145"/>
      <c r="I268" s="147"/>
      <c r="J268" s="98"/>
      <c r="K268" s="108" t="str">
        <f t="shared" si="9"/>
        <v>x2</v>
      </c>
      <c r="L268" s="113"/>
      <c r="M268" s="95"/>
      <c r="N268" s="121" t="str">
        <f>IFERROR(VLOOKUP($G268,Basisblatt!$A$10:$B$17,2,FALSE),"")</f>
        <v/>
      </c>
      <c r="O268" s="95"/>
      <c r="P268" s="138" t="str">
        <f>IF($K268="x1",IF(OR($F268&lt;&gt;Basisblatt!$A$2,'EMob_Segmente 3.2.5_3.2.6'!H268=Basisblatt!$A$64)=TRUE,5,VLOOKUP('EMob_Segmente 3.2.5_3.2.6'!$E268,Basisblatt!$A$22:$B$35,2,FALSE)),"")</f>
        <v/>
      </c>
    </row>
    <row r="269" spans="1:16" ht="15.75" thickBot="1" x14ac:dyDescent="0.3">
      <c r="A269" s="121" t="str">
        <f t="shared" si="8"/>
        <v/>
      </c>
      <c r="B269" s="95"/>
      <c r="C269" s="143"/>
      <c r="D269" s="144"/>
      <c r="E269" s="144"/>
      <c r="F269" s="145"/>
      <c r="G269" s="145"/>
      <c r="H269" s="145"/>
      <c r="I269" s="147"/>
      <c r="J269" s="98"/>
      <c r="K269" s="108" t="str">
        <f t="shared" si="9"/>
        <v>x2</v>
      </c>
      <c r="L269" s="113"/>
      <c r="M269" s="95"/>
      <c r="N269" s="121" t="str">
        <f>IFERROR(VLOOKUP($G269,Basisblatt!$A$10:$B$17,2,FALSE),"")</f>
        <v/>
      </c>
      <c r="O269" s="95"/>
      <c r="P269" s="138" t="str">
        <f>IF($K269="x1",IF(OR($F269&lt;&gt;Basisblatt!$A$2,'EMob_Segmente 3.2.5_3.2.6'!H269=Basisblatt!$A$64)=TRUE,5,VLOOKUP('EMob_Segmente 3.2.5_3.2.6'!$E269,Basisblatt!$A$22:$B$35,2,FALSE)),"")</f>
        <v/>
      </c>
    </row>
    <row r="270" spans="1:16" ht="15.75" thickBot="1" x14ac:dyDescent="0.3">
      <c r="A270" s="121" t="str">
        <f t="shared" si="8"/>
        <v/>
      </c>
      <c r="B270" s="95"/>
      <c r="C270" s="143"/>
      <c r="D270" s="144"/>
      <c r="E270" s="144"/>
      <c r="F270" s="145"/>
      <c r="G270" s="145"/>
      <c r="H270" s="145"/>
      <c r="I270" s="147"/>
      <c r="J270" s="98"/>
      <c r="K270" s="108" t="str">
        <f t="shared" si="9"/>
        <v>x2</v>
      </c>
      <c r="L270" s="113"/>
      <c r="M270" s="95"/>
      <c r="N270" s="121" t="str">
        <f>IFERROR(VLOOKUP($G270,Basisblatt!$A$10:$B$17,2,FALSE),"")</f>
        <v/>
      </c>
      <c r="O270" s="95"/>
      <c r="P270" s="138" t="str">
        <f>IF($K270="x1",IF(OR($F270&lt;&gt;Basisblatt!$A$2,'EMob_Segmente 3.2.5_3.2.6'!H270=Basisblatt!$A$64)=TRUE,5,VLOOKUP('EMob_Segmente 3.2.5_3.2.6'!$E270,Basisblatt!$A$22:$B$35,2,FALSE)),"")</f>
        <v/>
      </c>
    </row>
    <row r="271" spans="1:16" ht="15.75" thickBot="1" x14ac:dyDescent="0.3">
      <c r="A271" s="121" t="str">
        <f t="shared" si="8"/>
        <v/>
      </c>
      <c r="B271" s="95"/>
      <c r="C271" s="143"/>
      <c r="D271" s="144"/>
      <c r="E271" s="144"/>
      <c r="F271" s="145"/>
      <c r="G271" s="145"/>
      <c r="H271" s="145"/>
      <c r="I271" s="147"/>
      <c r="J271" s="98"/>
      <c r="K271" s="108" t="str">
        <f t="shared" si="9"/>
        <v>x2</v>
      </c>
      <c r="L271" s="113"/>
      <c r="M271" s="95"/>
      <c r="N271" s="121" t="str">
        <f>IFERROR(VLOOKUP($G271,Basisblatt!$A$10:$B$17,2,FALSE),"")</f>
        <v/>
      </c>
      <c r="O271" s="95"/>
      <c r="P271" s="138" t="str">
        <f>IF($K271="x1",IF(OR($F271&lt;&gt;Basisblatt!$A$2,'EMob_Segmente 3.2.5_3.2.6'!H271=Basisblatt!$A$64)=TRUE,5,VLOOKUP('EMob_Segmente 3.2.5_3.2.6'!$E271,Basisblatt!$A$22:$B$35,2,FALSE)),"")</f>
        <v/>
      </c>
    </row>
    <row r="272" spans="1:16" ht="15.75" thickBot="1" x14ac:dyDescent="0.3">
      <c r="A272" s="121" t="str">
        <f t="shared" si="8"/>
        <v/>
      </c>
      <c r="B272" s="95"/>
      <c r="C272" s="143"/>
      <c r="D272" s="144"/>
      <c r="E272" s="144"/>
      <c r="F272" s="145"/>
      <c r="G272" s="145"/>
      <c r="H272" s="145"/>
      <c r="I272" s="147"/>
      <c r="J272" s="98"/>
      <c r="K272" s="108" t="str">
        <f t="shared" si="9"/>
        <v>x2</v>
      </c>
      <c r="L272" s="113"/>
      <c r="M272" s="95"/>
      <c r="N272" s="121" t="str">
        <f>IFERROR(VLOOKUP($G272,Basisblatt!$A$10:$B$17,2,FALSE),"")</f>
        <v/>
      </c>
      <c r="O272" s="95"/>
      <c r="P272" s="138" t="str">
        <f>IF($K272="x1",IF(OR($F272&lt;&gt;Basisblatt!$A$2,'EMob_Segmente 3.2.5_3.2.6'!H272=Basisblatt!$A$64)=TRUE,5,VLOOKUP('EMob_Segmente 3.2.5_3.2.6'!$E272,Basisblatt!$A$22:$B$35,2,FALSE)),"")</f>
        <v/>
      </c>
    </row>
    <row r="273" spans="1:16" ht="15.75" thickBot="1" x14ac:dyDescent="0.3">
      <c r="A273" s="121" t="str">
        <f t="shared" si="8"/>
        <v/>
      </c>
      <c r="B273" s="95"/>
      <c r="C273" s="143"/>
      <c r="D273" s="144"/>
      <c r="E273" s="144"/>
      <c r="F273" s="145"/>
      <c r="G273" s="145"/>
      <c r="H273" s="145"/>
      <c r="I273" s="147"/>
      <c r="J273" s="98"/>
      <c r="K273" s="108" t="str">
        <f t="shared" si="9"/>
        <v>x2</v>
      </c>
      <c r="L273" s="113"/>
      <c r="M273" s="95"/>
      <c r="N273" s="121" t="str">
        <f>IFERROR(VLOOKUP($G273,Basisblatt!$A$10:$B$17,2,FALSE),"")</f>
        <v/>
      </c>
      <c r="O273" s="95"/>
      <c r="P273" s="138" t="str">
        <f>IF($K273="x1",IF(OR($F273&lt;&gt;Basisblatt!$A$2,'EMob_Segmente 3.2.5_3.2.6'!H273=Basisblatt!$A$64)=TRUE,5,VLOOKUP('EMob_Segmente 3.2.5_3.2.6'!$E273,Basisblatt!$A$22:$B$35,2,FALSE)),"")</f>
        <v/>
      </c>
    </row>
    <row r="274" spans="1:16" ht="15.75" thickBot="1" x14ac:dyDescent="0.3">
      <c r="A274" s="121" t="str">
        <f t="shared" si="8"/>
        <v/>
      </c>
      <c r="B274" s="95"/>
      <c r="C274" s="143"/>
      <c r="D274" s="144"/>
      <c r="E274" s="144"/>
      <c r="F274" s="145"/>
      <c r="G274" s="145"/>
      <c r="H274" s="145"/>
      <c r="I274" s="147"/>
      <c r="J274" s="98"/>
      <c r="K274" s="108" t="str">
        <f t="shared" si="9"/>
        <v>x2</v>
      </c>
      <c r="L274" s="113"/>
      <c r="M274" s="95"/>
      <c r="N274" s="121" t="str">
        <f>IFERROR(VLOOKUP($G274,Basisblatt!$A$10:$B$17,2,FALSE),"")</f>
        <v/>
      </c>
      <c r="O274" s="95"/>
      <c r="P274" s="138" t="str">
        <f>IF($K274="x1",IF(OR($F274&lt;&gt;Basisblatt!$A$2,'EMob_Segmente 3.2.5_3.2.6'!H274=Basisblatt!$A$64)=TRUE,5,VLOOKUP('EMob_Segmente 3.2.5_3.2.6'!$E274,Basisblatt!$A$22:$B$35,2,FALSE)),"")</f>
        <v/>
      </c>
    </row>
    <row r="275" spans="1:16" ht="15.75" thickBot="1" x14ac:dyDescent="0.3">
      <c r="A275" s="121" t="str">
        <f t="shared" si="8"/>
        <v/>
      </c>
      <c r="B275" s="95"/>
      <c r="C275" s="143"/>
      <c r="D275" s="144"/>
      <c r="E275" s="144"/>
      <c r="F275" s="145"/>
      <c r="G275" s="145"/>
      <c r="H275" s="145"/>
      <c r="I275" s="147"/>
      <c r="J275" s="98"/>
      <c r="K275" s="108" t="str">
        <f t="shared" si="9"/>
        <v>x2</v>
      </c>
      <c r="L275" s="113"/>
      <c r="M275" s="95"/>
      <c r="N275" s="121" t="str">
        <f>IFERROR(VLOOKUP($G275,Basisblatt!$A$10:$B$17,2,FALSE),"")</f>
        <v/>
      </c>
      <c r="O275" s="95"/>
      <c r="P275" s="138" t="str">
        <f>IF($K275="x1",IF(OR($F275&lt;&gt;Basisblatt!$A$2,'EMob_Segmente 3.2.5_3.2.6'!H275=Basisblatt!$A$64)=TRUE,5,VLOOKUP('EMob_Segmente 3.2.5_3.2.6'!$E275,Basisblatt!$A$22:$B$35,2,FALSE)),"")</f>
        <v/>
      </c>
    </row>
    <row r="276" spans="1:16" ht="15.75" thickBot="1" x14ac:dyDescent="0.3">
      <c r="A276" s="121" t="str">
        <f t="shared" si="8"/>
        <v/>
      </c>
      <c r="B276" s="95"/>
      <c r="C276" s="143"/>
      <c r="D276" s="144"/>
      <c r="E276" s="144"/>
      <c r="F276" s="145"/>
      <c r="G276" s="145"/>
      <c r="H276" s="145"/>
      <c r="I276" s="147"/>
      <c r="J276" s="98"/>
      <c r="K276" s="108" t="str">
        <f t="shared" si="9"/>
        <v>x2</v>
      </c>
      <c r="L276" s="113"/>
      <c r="M276" s="95"/>
      <c r="N276" s="121" t="str">
        <f>IFERROR(VLOOKUP($G276,Basisblatt!$A$10:$B$17,2,FALSE),"")</f>
        <v/>
      </c>
      <c r="O276" s="95"/>
      <c r="P276" s="138" t="str">
        <f>IF($K276="x1",IF(OR($F276&lt;&gt;Basisblatt!$A$2,'EMob_Segmente 3.2.5_3.2.6'!H276=Basisblatt!$A$64)=TRUE,5,VLOOKUP('EMob_Segmente 3.2.5_3.2.6'!$E276,Basisblatt!$A$22:$B$35,2,FALSE)),"")</f>
        <v/>
      </c>
    </row>
    <row r="277" spans="1:16" ht="15.75" thickBot="1" x14ac:dyDescent="0.3">
      <c r="A277" s="121" t="str">
        <f t="shared" si="8"/>
        <v/>
      </c>
      <c r="B277" s="95"/>
      <c r="C277" s="143"/>
      <c r="D277" s="144"/>
      <c r="E277" s="144"/>
      <c r="F277" s="145"/>
      <c r="G277" s="145"/>
      <c r="H277" s="145"/>
      <c r="I277" s="147"/>
      <c r="J277" s="98"/>
      <c r="K277" s="108" t="str">
        <f t="shared" si="9"/>
        <v>x2</v>
      </c>
      <c r="L277" s="113"/>
      <c r="M277" s="95"/>
      <c r="N277" s="121" t="str">
        <f>IFERROR(VLOOKUP($G277,Basisblatt!$A$10:$B$17,2,FALSE),"")</f>
        <v/>
      </c>
      <c r="O277" s="95"/>
      <c r="P277" s="138" t="str">
        <f>IF($K277="x1",IF(OR($F277&lt;&gt;Basisblatt!$A$2,'EMob_Segmente 3.2.5_3.2.6'!H277=Basisblatt!$A$64)=TRUE,5,VLOOKUP('EMob_Segmente 3.2.5_3.2.6'!$E277,Basisblatt!$A$22:$B$35,2,FALSE)),"")</f>
        <v/>
      </c>
    </row>
    <row r="278" spans="1:16" ht="15.75" thickBot="1" x14ac:dyDescent="0.3">
      <c r="A278" s="121" t="str">
        <f t="shared" si="8"/>
        <v/>
      </c>
      <c r="B278" s="95"/>
      <c r="C278" s="143"/>
      <c r="D278" s="144"/>
      <c r="E278" s="144"/>
      <c r="F278" s="145"/>
      <c r="G278" s="145"/>
      <c r="H278" s="145"/>
      <c r="I278" s="147"/>
      <c r="J278" s="98"/>
      <c r="K278" s="108" t="str">
        <f t="shared" si="9"/>
        <v>x2</v>
      </c>
      <c r="L278" s="113"/>
      <c r="M278" s="95"/>
      <c r="N278" s="121" t="str">
        <f>IFERROR(VLOOKUP($G278,Basisblatt!$A$10:$B$17,2,FALSE),"")</f>
        <v/>
      </c>
      <c r="O278" s="95"/>
      <c r="P278" s="138" t="str">
        <f>IF($K278="x1",IF(OR($F278&lt;&gt;Basisblatt!$A$2,'EMob_Segmente 3.2.5_3.2.6'!H278=Basisblatt!$A$64)=TRUE,5,VLOOKUP('EMob_Segmente 3.2.5_3.2.6'!$E278,Basisblatt!$A$22:$B$35,2,FALSE)),"")</f>
        <v/>
      </c>
    </row>
    <row r="279" spans="1:16" ht="15.75" thickBot="1" x14ac:dyDescent="0.3">
      <c r="A279" s="121" t="str">
        <f t="shared" si="8"/>
        <v/>
      </c>
      <c r="B279" s="95"/>
      <c r="C279" s="143"/>
      <c r="D279" s="144"/>
      <c r="E279" s="144"/>
      <c r="F279" s="145"/>
      <c r="G279" s="145"/>
      <c r="H279" s="145"/>
      <c r="I279" s="147"/>
      <c r="J279" s="98"/>
      <c r="K279" s="108" t="str">
        <f t="shared" si="9"/>
        <v>x2</v>
      </c>
      <c r="L279" s="113"/>
      <c r="M279" s="95"/>
      <c r="N279" s="121" t="str">
        <f>IFERROR(VLOOKUP($G279,Basisblatt!$A$10:$B$17,2,FALSE),"")</f>
        <v/>
      </c>
      <c r="O279" s="95"/>
      <c r="P279" s="138" t="str">
        <f>IF($K279="x1",IF(OR($F279&lt;&gt;Basisblatt!$A$2,'EMob_Segmente 3.2.5_3.2.6'!H279=Basisblatt!$A$64)=TRUE,5,VLOOKUP('EMob_Segmente 3.2.5_3.2.6'!$E279,Basisblatt!$A$22:$B$35,2,FALSE)),"")</f>
        <v/>
      </c>
    </row>
    <row r="280" spans="1:16" ht="15.75" thickBot="1" x14ac:dyDescent="0.3">
      <c r="A280" s="121" t="str">
        <f t="shared" si="8"/>
        <v/>
      </c>
      <c r="B280" s="95"/>
      <c r="C280" s="143"/>
      <c r="D280" s="144"/>
      <c r="E280" s="144"/>
      <c r="F280" s="145"/>
      <c r="G280" s="145"/>
      <c r="H280" s="145"/>
      <c r="I280" s="147"/>
      <c r="J280" s="98"/>
      <c r="K280" s="108" t="str">
        <f t="shared" si="9"/>
        <v>x2</v>
      </c>
      <c r="L280" s="113"/>
      <c r="M280" s="95"/>
      <c r="N280" s="121" t="str">
        <f>IFERROR(VLOOKUP($G280,Basisblatt!$A$10:$B$17,2,FALSE),"")</f>
        <v/>
      </c>
      <c r="O280" s="95"/>
      <c r="P280" s="138" t="str">
        <f>IF($K280="x1",IF(OR($F280&lt;&gt;Basisblatt!$A$2,'EMob_Segmente 3.2.5_3.2.6'!H280=Basisblatt!$A$64)=TRUE,5,VLOOKUP('EMob_Segmente 3.2.5_3.2.6'!$E280,Basisblatt!$A$22:$B$35,2,FALSE)),"")</f>
        <v/>
      </c>
    </row>
    <row r="281" spans="1:16" ht="15.75" thickBot="1" x14ac:dyDescent="0.3">
      <c r="A281" s="121" t="str">
        <f t="shared" si="8"/>
        <v/>
      </c>
      <c r="B281" s="95"/>
      <c r="C281" s="143"/>
      <c r="D281" s="144"/>
      <c r="E281" s="144"/>
      <c r="F281" s="145"/>
      <c r="G281" s="145"/>
      <c r="H281" s="145"/>
      <c r="I281" s="147"/>
      <c r="J281" s="98"/>
      <c r="K281" s="108" t="str">
        <f t="shared" si="9"/>
        <v>x2</v>
      </c>
      <c r="L281" s="113"/>
      <c r="M281" s="95"/>
      <c r="N281" s="121" t="str">
        <f>IFERROR(VLOOKUP($G281,Basisblatt!$A$10:$B$17,2,FALSE),"")</f>
        <v/>
      </c>
      <c r="O281" s="95"/>
      <c r="P281" s="138" t="str">
        <f>IF($K281="x1",IF(OR($F281&lt;&gt;Basisblatt!$A$2,'EMob_Segmente 3.2.5_3.2.6'!H281=Basisblatt!$A$64)=TRUE,5,VLOOKUP('EMob_Segmente 3.2.5_3.2.6'!$E281,Basisblatt!$A$22:$B$35,2,FALSE)),"")</f>
        <v/>
      </c>
    </row>
    <row r="282" spans="1:16" ht="15.75" thickBot="1" x14ac:dyDescent="0.3">
      <c r="A282" s="121" t="str">
        <f t="shared" ref="A282:A345" si="10">IF($K282="x2","",IF($K282="x1","ja","N/A"))</f>
        <v/>
      </c>
      <c r="B282" s="95"/>
      <c r="C282" s="143"/>
      <c r="D282" s="144"/>
      <c r="E282" s="144"/>
      <c r="F282" s="145"/>
      <c r="G282" s="145"/>
      <c r="H282" s="145"/>
      <c r="I282" s="147"/>
      <c r="J282" s="98"/>
      <c r="K282" s="108" t="str">
        <f t="shared" si="9"/>
        <v>x2</v>
      </c>
      <c r="L282" s="113"/>
      <c r="M282" s="95"/>
      <c r="N282" s="121" t="str">
        <f>IFERROR(VLOOKUP($G282,Basisblatt!$A$10:$B$17,2,FALSE),"")</f>
        <v/>
      </c>
      <c r="O282" s="95"/>
      <c r="P282" s="138" t="str">
        <f>IF($K282="x1",IF(OR($F282&lt;&gt;Basisblatt!$A$2,'EMob_Segmente 3.2.5_3.2.6'!H282=Basisblatt!$A$64)=TRUE,5,VLOOKUP('EMob_Segmente 3.2.5_3.2.6'!$E282,Basisblatt!$A$22:$B$35,2,FALSE)),"")</f>
        <v/>
      </c>
    </row>
    <row r="283" spans="1:16" ht="15.75" thickBot="1" x14ac:dyDescent="0.3">
      <c r="A283" s="121" t="str">
        <f t="shared" si="10"/>
        <v/>
      </c>
      <c r="B283" s="95"/>
      <c r="C283" s="143"/>
      <c r="D283" s="144"/>
      <c r="E283" s="144"/>
      <c r="F283" s="145"/>
      <c r="G283" s="145"/>
      <c r="H283" s="145"/>
      <c r="I283" s="147"/>
      <c r="J283" s="98"/>
      <c r="K283" s="108" t="str">
        <f t="shared" ref="K283:K346" si="11">IF(COUNTA($C283:$I283)=7,"x1",IF(COUNTA($C283:$I283)=0,"x2","o"))</f>
        <v>x2</v>
      </c>
      <c r="L283" s="113"/>
      <c r="M283" s="95"/>
      <c r="N283" s="121" t="str">
        <f>IFERROR(VLOOKUP($G283,Basisblatt!$A$10:$B$17,2,FALSE),"")</f>
        <v/>
      </c>
      <c r="O283" s="95"/>
      <c r="P283" s="138" t="str">
        <f>IF($K283="x1",IF(OR($F283&lt;&gt;Basisblatt!$A$2,'EMob_Segmente 3.2.5_3.2.6'!H283=Basisblatt!$A$64)=TRUE,5,VLOOKUP('EMob_Segmente 3.2.5_3.2.6'!$E283,Basisblatt!$A$22:$B$35,2,FALSE)),"")</f>
        <v/>
      </c>
    </row>
    <row r="284" spans="1:16" ht="15.75" thickBot="1" x14ac:dyDescent="0.3">
      <c r="A284" s="121" t="str">
        <f t="shared" si="10"/>
        <v/>
      </c>
      <c r="B284" s="95"/>
      <c r="C284" s="143"/>
      <c r="D284" s="144"/>
      <c r="E284" s="144"/>
      <c r="F284" s="145"/>
      <c r="G284" s="145"/>
      <c r="H284" s="145"/>
      <c r="I284" s="147"/>
      <c r="J284" s="98"/>
      <c r="K284" s="108" t="str">
        <f t="shared" si="11"/>
        <v>x2</v>
      </c>
      <c r="L284" s="113"/>
      <c r="M284" s="95"/>
      <c r="N284" s="121" t="str">
        <f>IFERROR(VLOOKUP($G284,Basisblatt!$A$10:$B$17,2,FALSE),"")</f>
        <v/>
      </c>
      <c r="O284" s="95"/>
      <c r="P284" s="138" t="str">
        <f>IF($K284="x1",IF(OR($F284&lt;&gt;Basisblatt!$A$2,'EMob_Segmente 3.2.5_3.2.6'!H284=Basisblatt!$A$64)=TRUE,5,VLOOKUP('EMob_Segmente 3.2.5_3.2.6'!$E284,Basisblatt!$A$22:$B$35,2,FALSE)),"")</f>
        <v/>
      </c>
    </row>
    <row r="285" spans="1:16" ht="15.75" thickBot="1" x14ac:dyDescent="0.3">
      <c r="A285" s="121" t="str">
        <f t="shared" si="10"/>
        <v/>
      </c>
      <c r="B285" s="95"/>
      <c r="C285" s="143"/>
      <c r="D285" s="144"/>
      <c r="E285" s="144"/>
      <c r="F285" s="145"/>
      <c r="G285" s="145"/>
      <c r="H285" s="145"/>
      <c r="I285" s="147"/>
      <c r="J285" s="98"/>
      <c r="K285" s="108" t="str">
        <f t="shared" si="11"/>
        <v>x2</v>
      </c>
      <c r="L285" s="113"/>
      <c r="M285" s="95"/>
      <c r="N285" s="121" t="str">
        <f>IFERROR(VLOOKUP($G285,Basisblatt!$A$10:$B$17,2,FALSE),"")</f>
        <v/>
      </c>
      <c r="O285" s="95"/>
      <c r="P285" s="138" t="str">
        <f>IF($K285="x1",IF(OR($F285&lt;&gt;Basisblatt!$A$2,'EMob_Segmente 3.2.5_3.2.6'!H285=Basisblatt!$A$64)=TRUE,5,VLOOKUP('EMob_Segmente 3.2.5_3.2.6'!$E285,Basisblatt!$A$22:$B$35,2,FALSE)),"")</f>
        <v/>
      </c>
    </row>
    <row r="286" spans="1:16" ht="15.75" thickBot="1" x14ac:dyDescent="0.3">
      <c r="A286" s="121" t="str">
        <f t="shared" si="10"/>
        <v/>
      </c>
      <c r="B286" s="95"/>
      <c r="C286" s="143"/>
      <c r="D286" s="144"/>
      <c r="E286" s="144"/>
      <c r="F286" s="145"/>
      <c r="G286" s="145"/>
      <c r="H286" s="145"/>
      <c r="I286" s="147"/>
      <c r="J286" s="98"/>
      <c r="K286" s="108" t="str">
        <f t="shared" si="11"/>
        <v>x2</v>
      </c>
      <c r="L286" s="113"/>
      <c r="M286" s="95"/>
      <c r="N286" s="121" t="str">
        <f>IFERROR(VLOOKUP($G286,Basisblatt!$A$10:$B$17,2,FALSE),"")</f>
        <v/>
      </c>
      <c r="O286" s="95"/>
      <c r="P286" s="138" t="str">
        <f>IF($K286="x1",IF(OR($F286&lt;&gt;Basisblatt!$A$2,'EMob_Segmente 3.2.5_3.2.6'!H286=Basisblatt!$A$64)=TRUE,5,VLOOKUP('EMob_Segmente 3.2.5_3.2.6'!$E286,Basisblatt!$A$22:$B$35,2,FALSE)),"")</f>
        <v/>
      </c>
    </row>
    <row r="287" spans="1:16" ht="15.75" thickBot="1" x14ac:dyDescent="0.3">
      <c r="A287" s="121" t="str">
        <f t="shared" si="10"/>
        <v/>
      </c>
      <c r="B287" s="95"/>
      <c r="C287" s="143"/>
      <c r="D287" s="144"/>
      <c r="E287" s="144"/>
      <c r="F287" s="145"/>
      <c r="G287" s="145"/>
      <c r="H287" s="145"/>
      <c r="I287" s="147"/>
      <c r="J287" s="98"/>
      <c r="K287" s="108" t="str">
        <f t="shared" si="11"/>
        <v>x2</v>
      </c>
      <c r="L287" s="113"/>
      <c r="M287" s="95"/>
      <c r="N287" s="121" t="str">
        <f>IFERROR(VLOOKUP($G287,Basisblatt!$A$10:$B$17,2,FALSE),"")</f>
        <v/>
      </c>
      <c r="O287" s="95"/>
      <c r="P287" s="138" t="str">
        <f>IF($K287="x1",IF(OR($F287&lt;&gt;Basisblatt!$A$2,'EMob_Segmente 3.2.5_3.2.6'!H287=Basisblatt!$A$64)=TRUE,5,VLOOKUP('EMob_Segmente 3.2.5_3.2.6'!$E287,Basisblatt!$A$22:$B$35,2,FALSE)),"")</f>
        <v/>
      </c>
    </row>
    <row r="288" spans="1:16" ht="15.75" thickBot="1" x14ac:dyDescent="0.3">
      <c r="A288" s="121" t="str">
        <f t="shared" si="10"/>
        <v/>
      </c>
      <c r="B288" s="95"/>
      <c r="C288" s="143"/>
      <c r="D288" s="144"/>
      <c r="E288" s="144"/>
      <c r="F288" s="145"/>
      <c r="G288" s="145"/>
      <c r="H288" s="145"/>
      <c r="I288" s="147"/>
      <c r="J288" s="98"/>
      <c r="K288" s="108" t="str">
        <f t="shared" si="11"/>
        <v>x2</v>
      </c>
      <c r="L288" s="113"/>
      <c r="M288" s="95"/>
      <c r="N288" s="121" t="str">
        <f>IFERROR(VLOOKUP($G288,Basisblatt!$A$10:$B$17,2,FALSE),"")</f>
        <v/>
      </c>
      <c r="O288" s="95"/>
      <c r="P288" s="138" t="str">
        <f>IF($K288="x1",IF(OR($F288&lt;&gt;Basisblatt!$A$2,'EMob_Segmente 3.2.5_3.2.6'!H288=Basisblatt!$A$64)=TRUE,5,VLOOKUP('EMob_Segmente 3.2.5_3.2.6'!$E288,Basisblatt!$A$22:$B$35,2,FALSE)),"")</f>
        <v/>
      </c>
    </row>
    <row r="289" spans="1:16" ht="15.75" thickBot="1" x14ac:dyDescent="0.3">
      <c r="A289" s="121" t="str">
        <f t="shared" si="10"/>
        <v/>
      </c>
      <c r="B289" s="95"/>
      <c r="C289" s="143"/>
      <c r="D289" s="144"/>
      <c r="E289" s="144"/>
      <c r="F289" s="145"/>
      <c r="G289" s="145"/>
      <c r="H289" s="145"/>
      <c r="I289" s="147"/>
      <c r="J289" s="98"/>
      <c r="K289" s="108" t="str">
        <f t="shared" si="11"/>
        <v>x2</v>
      </c>
      <c r="L289" s="113"/>
      <c r="M289" s="95"/>
      <c r="N289" s="121" t="str">
        <f>IFERROR(VLOOKUP($G289,Basisblatt!$A$10:$B$17,2,FALSE),"")</f>
        <v/>
      </c>
      <c r="O289" s="95"/>
      <c r="P289" s="138" t="str">
        <f>IF($K289="x1",IF(OR($F289&lt;&gt;Basisblatt!$A$2,'EMob_Segmente 3.2.5_3.2.6'!H289=Basisblatt!$A$64)=TRUE,5,VLOOKUP('EMob_Segmente 3.2.5_3.2.6'!$E289,Basisblatt!$A$22:$B$35,2,FALSE)),"")</f>
        <v/>
      </c>
    </row>
    <row r="290" spans="1:16" ht="15.75" thickBot="1" x14ac:dyDescent="0.3">
      <c r="A290" s="121" t="str">
        <f t="shared" si="10"/>
        <v/>
      </c>
      <c r="B290" s="95"/>
      <c r="C290" s="143"/>
      <c r="D290" s="144"/>
      <c r="E290" s="144"/>
      <c r="F290" s="145"/>
      <c r="G290" s="145"/>
      <c r="H290" s="145"/>
      <c r="I290" s="147"/>
      <c r="J290" s="98"/>
      <c r="K290" s="108" t="str">
        <f t="shared" si="11"/>
        <v>x2</v>
      </c>
      <c r="L290" s="113"/>
      <c r="M290" s="95"/>
      <c r="N290" s="121" t="str">
        <f>IFERROR(VLOOKUP($G290,Basisblatt!$A$10:$B$17,2,FALSE),"")</f>
        <v/>
      </c>
      <c r="O290" s="95"/>
      <c r="P290" s="138" t="str">
        <f>IF($K290="x1",IF(OR($F290&lt;&gt;Basisblatt!$A$2,'EMob_Segmente 3.2.5_3.2.6'!H290=Basisblatt!$A$64)=TRUE,5,VLOOKUP('EMob_Segmente 3.2.5_3.2.6'!$E290,Basisblatt!$A$22:$B$35,2,FALSE)),"")</f>
        <v/>
      </c>
    </row>
    <row r="291" spans="1:16" ht="15.75" thickBot="1" x14ac:dyDescent="0.3">
      <c r="A291" s="121" t="str">
        <f t="shared" si="10"/>
        <v/>
      </c>
      <c r="B291" s="95"/>
      <c r="C291" s="143"/>
      <c r="D291" s="144"/>
      <c r="E291" s="144"/>
      <c r="F291" s="145"/>
      <c r="G291" s="145"/>
      <c r="H291" s="145"/>
      <c r="I291" s="147"/>
      <c r="J291" s="98"/>
      <c r="K291" s="108" t="str">
        <f t="shared" si="11"/>
        <v>x2</v>
      </c>
      <c r="L291" s="113"/>
      <c r="M291" s="95"/>
      <c r="N291" s="121" t="str">
        <f>IFERROR(VLOOKUP($G291,Basisblatt!$A$10:$B$17,2,FALSE),"")</f>
        <v/>
      </c>
      <c r="O291" s="95"/>
      <c r="P291" s="138" t="str">
        <f>IF($K291="x1",IF(OR($F291&lt;&gt;Basisblatt!$A$2,'EMob_Segmente 3.2.5_3.2.6'!H291=Basisblatt!$A$64)=TRUE,5,VLOOKUP('EMob_Segmente 3.2.5_3.2.6'!$E291,Basisblatt!$A$22:$B$35,2,FALSE)),"")</f>
        <v/>
      </c>
    </row>
    <row r="292" spans="1:16" ht="15.75" thickBot="1" x14ac:dyDescent="0.3">
      <c r="A292" s="121" t="str">
        <f t="shared" si="10"/>
        <v/>
      </c>
      <c r="B292" s="95"/>
      <c r="C292" s="143"/>
      <c r="D292" s="144"/>
      <c r="E292" s="144"/>
      <c r="F292" s="145"/>
      <c r="G292" s="145"/>
      <c r="H292" s="145"/>
      <c r="I292" s="147"/>
      <c r="J292" s="98"/>
      <c r="K292" s="108" t="str">
        <f t="shared" si="11"/>
        <v>x2</v>
      </c>
      <c r="L292" s="113"/>
      <c r="M292" s="95"/>
      <c r="N292" s="121" t="str">
        <f>IFERROR(VLOOKUP($G292,Basisblatt!$A$10:$B$17,2,FALSE),"")</f>
        <v/>
      </c>
      <c r="O292" s="95"/>
      <c r="P292" s="138" t="str">
        <f>IF($K292="x1",IF(OR($F292&lt;&gt;Basisblatt!$A$2,'EMob_Segmente 3.2.5_3.2.6'!H292=Basisblatt!$A$64)=TRUE,5,VLOOKUP('EMob_Segmente 3.2.5_3.2.6'!$E292,Basisblatt!$A$22:$B$35,2,FALSE)),"")</f>
        <v/>
      </c>
    </row>
    <row r="293" spans="1:16" ht="15.75" thickBot="1" x14ac:dyDescent="0.3">
      <c r="A293" s="121" t="str">
        <f t="shared" si="10"/>
        <v/>
      </c>
      <c r="B293" s="95"/>
      <c r="C293" s="143"/>
      <c r="D293" s="144"/>
      <c r="E293" s="144"/>
      <c r="F293" s="145"/>
      <c r="G293" s="145"/>
      <c r="H293" s="145"/>
      <c r="I293" s="147"/>
      <c r="J293" s="98"/>
      <c r="K293" s="108" t="str">
        <f t="shared" si="11"/>
        <v>x2</v>
      </c>
      <c r="L293" s="113"/>
      <c r="M293" s="95"/>
      <c r="N293" s="121" t="str">
        <f>IFERROR(VLOOKUP($G293,Basisblatt!$A$10:$B$17,2,FALSE),"")</f>
        <v/>
      </c>
      <c r="O293" s="95"/>
      <c r="P293" s="138" t="str">
        <f>IF($K293="x1",IF(OR($F293&lt;&gt;Basisblatt!$A$2,'EMob_Segmente 3.2.5_3.2.6'!H293=Basisblatt!$A$64)=TRUE,5,VLOOKUP('EMob_Segmente 3.2.5_3.2.6'!$E293,Basisblatt!$A$22:$B$35,2,FALSE)),"")</f>
        <v/>
      </c>
    </row>
    <row r="294" spans="1:16" ht="15.75" thickBot="1" x14ac:dyDescent="0.3">
      <c r="A294" s="121" t="str">
        <f t="shared" si="10"/>
        <v/>
      </c>
      <c r="B294" s="95"/>
      <c r="C294" s="143"/>
      <c r="D294" s="144"/>
      <c r="E294" s="144"/>
      <c r="F294" s="145"/>
      <c r="G294" s="145"/>
      <c r="H294" s="145"/>
      <c r="I294" s="147"/>
      <c r="J294" s="98"/>
      <c r="K294" s="108" t="str">
        <f t="shared" si="11"/>
        <v>x2</v>
      </c>
      <c r="L294" s="113"/>
      <c r="M294" s="95"/>
      <c r="N294" s="121" t="str">
        <f>IFERROR(VLOOKUP($G294,Basisblatt!$A$10:$B$17,2,FALSE),"")</f>
        <v/>
      </c>
      <c r="O294" s="95"/>
      <c r="P294" s="138" t="str">
        <f>IF($K294="x1",IF(OR($F294&lt;&gt;Basisblatt!$A$2,'EMob_Segmente 3.2.5_3.2.6'!H294=Basisblatt!$A$64)=TRUE,5,VLOOKUP('EMob_Segmente 3.2.5_3.2.6'!$E294,Basisblatt!$A$22:$B$35,2,FALSE)),"")</f>
        <v/>
      </c>
    </row>
    <row r="295" spans="1:16" ht="15.75" thickBot="1" x14ac:dyDescent="0.3">
      <c r="A295" s="121" t="str">
        <f t="shared" si="10"/>
        <v/>
      </c>
      <c r="B295" s="95"/>
      <c r="C295" s="143"/>
      <c r="D295" s="144"/>
      <c r="E295" s="144"/>
      <c r="F295" s="145"/>
      <c r="G295" s="145"/>
      <c r="H295" s="145"/>
      <c r="I295" s="147"/>
      <c r="J295" s="98"/>
      <c r="K295" s="108" t="str">
        <f t="shared" si="11"/>
        <v>x2</v>
      </c>
      <c r="L295" s="113"/>
      <c r="M295" s="95"/>
      <c r="N295" s="121" t="str">
        <f>IFERROR(VLOOKUP($G295,Basisblatt!$A$10:$B$17,2,FALSE),"")</f>
        <v/>
      </c>
      <c r="O295" s="95"/>
      <c r="P295" s="138" t="str">
        <f>IF($K295="x1",IF(OR($F295&lt;&gt;Basisblatt!$A$2,'EMob_Segmente 3.2.5_3.2.6'!H295=Basisblatt!$A$64)=TRUE,5,VLOOKUP('EMob_Segmente 3.2.5_3.2.6'!$E295,Basisblatt!$A$22:$B$35,2,FALSE)),"")</f>
        <v/>
      </c>
    </row>
    <row r="296" spans="1:16" ht="15.75" thickBot="1" x14ac:dyDescent="0.3">
      <c r="A296" s="121" t="str">
        <f t="shared" si="10"/>
        <v/>
      </c>
      <c r="B296" s="95"/>
      <c r="C296" s="143"/>
      <c r="D296" s="144"/>
      <c r="E296" s="144"/>
      <c r="F296" s="145"/>
      <c r="G296" s="145"/>
      <c r="H296" s="145"/>
      <c r="I296" s="147"/>
      <c r="J296" s="98"/>
      <c r="K296" s="108" t="str">
        <f t="shared" si="11"/>
        <v>x2</v>
      </c>
      <c r="L296" s="113"/>
      <c r="M296" s="95"/>
      <c r="N296" s="121" t="str">
        <f>IFERROR(VLOOKUP($G296,Basisblatt!$A$10:$B$17,2,FALSE),"")</f>
        <v/>
      </c>
      <c r="O296" s="95"/>
      <c r="P296" s="138" t="str">
        <f>IF($K296="x1",IF(OR($F296&lt;&gt;Basisblatt!$A$2,'EMob_Segmente 3.2.5_3.2.6'!H296=Basisblatt!$A$64)=TRUE,5,VLOOKUP('EMob_Segmente 3.2.5_3.2.6'!$E296,Basisblatt!$A$22:$B$35,2,FALSE)),"")</f>
        <v/>
      </c>
    </row>
    <row r="297" spans="1:16" ht="15.75" thickBot="1" x14ac:dyDescent="0.3">
      <c r="A297" s="121" t="str">
        <f t="shared" si="10"/>
        <v/>
      </c>
      <c r="B297" s="95"/>
      <c r="C297" s="143"/>
      <c r="D297" s="144"/>
      <c r="E297" s="144"/>
      <c r="F297" s="145"/>
      <c r="G297" s="145"/>
      <c r="H297" s="145"/>
      <c r="I297" s="147"/>
      <c r="J297" s="98"/>
      <c r="K297" s="108" t="str">
        <f t="shared" si="11"/>
        <v>x2</v>
      </c>
      <c r="L297" s="113"/>
      <c r="M297" s="95"/>
      <c r="N297" s="121" t="str">
        <f>IFERROR(VLOOKUP($G297,Basisblatt!$A$10:$B$17,2,FALSE),"")</f>
        <v/>
      </c>
      <c r="O297" s="95"/>
      <c r="P297" s="138" t="str">
        <f>IF($K297="x1",IF(OR($F297&lt;&gt;Basisblatt!$A$2,'EMob_Segmente 3.2.5_3.2.6'!H297=Basisblatt!$A$64)=TRUE,5,VLOOKUP('EMob_Segmente 3.2.5_3.2.6'!$E297,Basisblatt!$A$22:$B$35,2,FALSE)),"")</f>
        <v/>
      </c>
    </row>
    <row r="298" spans="1:16" ht="15.75" thickBot="1" x14ac:dyDescent="0.3">
      <c r="A298" s="121" t="str">
        <f t="shared" si="10"/>
        <v/>
      </c>
      <c r="B298" s="95"/>
      <c r="C298" s="143"/>
      <c r="D298" s="144"/>
      <c r="E298" s="144"/>
      <c r="F298" s="145"/>
      <c r="G298" s="145"/>
      <c r="H298" s="145"/>
      <c r="I298" s="147"/>
      <c r="J298" s="98"/>
      <c r="K298" s="108" t="str">
        <f t="shared" si="11"/>
        <v>x2</v>
      </c>
      <c r="L298" s="113"/>
      <c r="M298" s="95"/>
      <c r="N298" s="121" t="str">
        <f>IFERROR(VLOOKUP($G298,Basisblatt!$A$10:$B$17,2,FALSE),"")</f>
        <v/>
      </c>
      <c r="O298" s="95"/>
      <c r="P298" s="138" t="str">
        <f>IF($K298="x1",IF(OR($F298&lt;&gt;Basisblatt!$A$2,'EMob_Segmente 3.2.5_3.2.6'!H298=Basisblatt!$A$64)=TRUE,5,VLOOKUP('EMob_Segmente 3.2.5_3.2.6'!$E298,Basisblatt!$A$22:$B$35,2,FALSE)),"")</f>
        <v/>
      </c>
    </row>
    <row r="299" spans="1:16" ht="15.75" thickBot="1" x14ac:dyDescent="0.3">
      <c r="A299" s="121" t="str">
        <f t="shared" si="10"/>
        <v/>
      </c>
      <c r="B299" s="95"/>
      <c r="C299" s="143"/>
      <c r="D299" s="144"/>
      <c r="E299" s="144"/>
      <c r="F299" s="145"/>
      <c r="G299" s="145"/>
      <c r="H299" s="145"/>
      <c r="I299" s="147"/>
      <c r="J299" s="98"/>
      <c r="K299" s="108" t="str">
        <f t="shared" si="11"/>
        <v>x2</v>
      </c>
      <c r="L299" s="113"/>
      <c r="M299" s="95"/>
      <c r="N299" s="121" t="str">
        <f>IFERROR(VLOOKUP($G299,Basisblatt!$A$10:$B$17,2,FALSE),"")</f>
        <v/>
      </c>
      <c r="O299" s="95"/>
      <c r="P299" s="138" t="str">
        <f>IF($K299="x1",IF(OR($F299&lt;&gt;Basisblatt!$A$2,'EMob_Segmente 3.2.5_3.2.6'!H299=Basisblatt!$A$64)=TRUE,5,VLOOKUP('EMob_Segmente 3.2.5_3.2.6'!$E299,Basisblatt!$A$22:$B$35,2,FALSE)),"")</f>
        <v/>
      </c>
    </row>
    <row r="300" spans="1:16" ht="15.75" thickBot="1" x14ac:dyDescent="0.3">
      <c r="A300" s="121" t="str">
        <f t="shared" si="10"/>
        <v/>
      </c>
      <c r="B300" s="95"/>
      <c r="C300" s="143"/>
      <c r="D300" s="144"/>
      <c r="E300" s="144"/>
      <c r="F300" s="145"/>
      <c r="G300" s="145"/>
      <c r="H300" s="145"/>
      <c r="I300" s="147"/>
      <c r="J300" s="98"/>
      <c r="K300" s="108" t="str">
        <f t="shared" si="11"/>
        <v>x2</v>
      </c>
      <c r="L300" s="113"/>
      <c r="M300" s="95"/>
      <c r="N300" s="121" t="str">
        <f>IFERROR(VLOOKUP($G300,Basisblatt!$A$10:$B$17,2,FALSE),"")</f>
        <v/>
      </c>
      <c r="O300" s="95"/>
      <c r="P300" s="138" t="str">
        <f>IF($K300="x1",IF(OR($F300&lt;&gt;Basisblatt!$A$2,'EMob_Segmente 3.2.5_3.2.6'!H300=Basisblatt!$A$64)=TRUE,5,VLOOKUP('EMob_Segmente 3.2.5_3.2.6'!$E300,Basisblatt!$A$22:$B$35,2,FALSE)),"")</f>
        <v/>
      </c>
    </row>
    <row r="301" spans="1:16" ht="15.75" thickBot="1" x14ac:dyDescent="0.3">
      <c r="A301" s="121" t="str">
        <f t="shared" si="10"/>
        <v/>
      </c>
      <c r="B301" s="95"/>
      <c r="C301" s="143"/>
      <c r="D301" s="144"/>
      <c r="E301" s="144"/>
      <c r="F301" s="145"/>
      <c r="G301" s="145"/>
      <c r="H301" s="145"/>
      <c r="I301" s="147"/>
      <c r="J301" s="98"/>
      <c r="K301" s="108" t="str">
        <f t="shared" si="11"/>
        <v>x2</v>
      </c>
      <c r="L301" s="113"/>
      <c r="M301" s="95"/>
      <c r="N301" s="121" t="str">
        <f>IFERROR(VLOOKUP($G301,Basisblatt!$A$10:$B$17,2,FALSE),"")</f>
        <v/>
      </c>
      <c r="O301" s="95"/>
      <c r="P301" s="138" t="str">
        <f>IF($K301="x1",IF(OR($F301&lt;&gt;Basisblatt!$A$2,'EMob_Segmente 3.2.5_3.2.6'!H301=Basisblatt!$A$64)=TRUE,5,VLOOKUP('EMob_Segmente 3.2.5_3.2.6'!$E301,Basisblatt!$A$22:$B$35,2,FALSE)),"")</f>
        <v/>
      </c>
    </row>
    <row r="302" spans="1:16" ht="15.75" thickBot="1" x14ac:dyDescent="0.3">
      <c r="A302" s="121" t="str">
        <f t="shared" si="10"/>
        <v/>
      </c>
      <c r="B302" s="95"/>
      <c r="C302" s="143"/>
      <c r="D302" s="144"/>
      <c r="E302" s="144"/>
      <c r="F302" s="145"/>
      <c r="G302" s="145"/>
      <c r="H302" s="145"/>
      <c r="I302" s="147"/>
      <c r="J302" s="98"/>
      <c r="K302" s="108" t="str">
        <f t="shared" si="11"/>
        <v>x2</v>
      </c>
      <c r="L302" s="113"/>
      <c r="M302" s="95"/>
      <c r="N302" s="121" t="str">
        <f>IFERROR(VLOOKUP($G302,Basisblatt!$A$10:$B$17,2,FALSE),"")</f>
        <v/>
      </c>
      <c r="O302" s="95"/>
      <c r="P302" s="138" t="str">
        <f>IF($K302="x1",IF(OR($F302&lt;&gt;Basisblatt!$A$2,'EMob_Segmente 3.2.5_3.2.6'!H302=Basisblatt!$A$64)=TRUE,5,VLOOKUP('EMob_Segmente 3.2.5_3.2.6'!$E302,Basisblatt!$A$22:$B$35,2,FALSE)),"")</f>
        <v/>
      </c>
    </row>
    <row r="303" spans="1:16" ht="15.75" thickBot="1" x14ac:dyDescent="0.3">
      <c r="A303" s="121" t="str">
        <f t="shared" si="10"/>
        <v/>
      </c>
      <c r="B303" s="95"/>
      <c r="C303" s="143"/>
      <c r="D303" s="144"/>
      <c r="E303" s="144"/>
      <c r="F303" s="145"/>
      <c r="G303" s="145"/>
      <c r="H303" s="145"/>
      <c r="I303" s="147"/>
      <c r="J303" s="98"/>
      <c r="K303" s="108" t="str">
        <f t="shared" si="11"/>
        <v>x2</v>
      </c>
      <c r="L303" s="113"/>
      <c r="M303" s="95"/>
      <c r="N303" s="121" t="str">
        <f>IFERROR(VLOOKUP($G303,Basisblatt!$A$10:$B$17,2,FALSE),"")</f>
        <v/>
      </c>
      <c r="O303" s="95"/>
      <c r="P303" s="138" t="str">
        <f>IF($K303="x1",IF(OR($F303&lt;&gt;Basisblatt!$A$2,'EMob_Segmente 3.2.5_3.2.6'!H303=Basisblatt!$A$64)=TRUE,5,VLOOKUP('EMob_Segmente 3.2.5_3.2.6'!$E303,Basisblatt!$A$22:$B$35,2,FALSE)),"")</f>
        <v/>
      </c>
    </row>
    <row r="304" spans="1:16" ht="15.75" thickBot="1" x14ac:dyDescent="0.3">
      <c r="A304" s="121" t="str">
        <f t="shared" si="10"/>
        <v/>
      </c>
      <c r="B304" s="95"/>
      <c r="C304" s="143"/>
      <c r="D304" s="144"/>
      <c r="E304" s="144"/>
      <c r="F304" s="145"/>
      <c r="G304" s="145"/>
      <c r="H304" s="145"/>
      <c r="I304" s="147"/>
      <c r="J304" s="98"/>
      <c r="K304" s="108" t="str">
        <f t="shared" si="11"/>
        <v>x2</v>
      </c>
      <c r="L304" s="113"/>
      <c r="M304" s="95"/>
      <c r="N304" s="121" t="str">
        <f>IFERROR(VLOOKUP($G304,Basisblatt!$A$10:$B$17,2,FALSE),"")</f>
        <v/>
      </c>
      <c r="O304" s="95"/>
      <c r="P304" s="138" t="str">
        <f>IF($K304="x1",IF(OR($F304&lt;&gt;Basisblatt!$A$2,'EMob_Segmente 3.2.5_3.2.6'!H304=Basisblatt!$A$64)=TRUE,5,VLOOKUP('EMob_Segmente 3.2.5_3.2.6'!$E304,Basisblatt!$A$22:$B$35,2,FALSE)),"")</f>
        <v/>
      </c>
    </row>
    <row r="305" spans="1:16" ht="15.75" thickBot="1" x14ac:dyDescent="0.3">
      <c r="A305" s="121" t="str">
        <f t="shared" si="10"/>
        <v/>
      </c>
      <c r="B305" s="95"/>
      <c r="C305" s="143"/>
      <c r="D305" s="144"/>
      <c r="E305" s="144"/>
      <c r="F305" s="145"/>
      <c r="G305" s="145"/>
      <c r="H305" s="145"/>
      <c r="I305" s="147"/>
      <c r="J305" s="98"/>
      <c r="K305" s="108" t="str">
        <f t="shared" si="11"/>
        <v>x2</v>
      </c>
      <c r="L305" s="113"/>
      <c r="M305" s="95"/>
      <c r="N305" s="121" t="str">
        <f>IFERROR(VLOOKUP($G305,Basisblatt!$A$10:$B$17,2,FALSE),"")</f>
        <v/>
      </c>
      <c r="O305" s="95"/>
      <c r="P305" s="138" t="str">
        <f>IF($K305="x1",IF(OR($F305&lt;&gt;Basisblatt!$A$2,'EMob_Segmente 3.2.5_3.2.6'!H305=Basisblatt!$A$64)=TRUE,5,VLOOKUP('EMob_Segmente 3.2.5_3.2.6'!$E305,Basisblatt!$A$22:$B$35,2,FALSE)),"")</f>
        <v/>
      </c>
    </row>
    <row r="306" spans="1:16" ht="15.75" thickBot="1" x14ac:dyDescent="0.3">
      <c r="A306" s="121" t="str">
        <f t="shared" si="10"/>
        <v/>
      </c>
      <c r="B306" s="95"/>
      <c r="C306" s="143"/>
      <c r="D306" s="144"/>
      <c r="E306" s="144"/>
      <c r="F306" s="145"/>
      <c r="G306" s="145"/>
      <c r="H306" s="145"/>
      <c r="I306" s="147"/>
      <c r="J306" s="98"/>
      <c r="K306" s="108" t="str">
        <f t="shared" si="11"/>
        <v>x2</v>
      </c>
      <c r="L306" s="113"/>
      <c r="M306" s="95"/>
      <c r="N306" s="121" t="str">
        <f>IFERROR(VLOOKUP($G306,Basisblatt!$A$10:$B$17,2,FALSE),"")</f>
        <v/>
      </c>
      <c r="O306" s="95"/>
      <c r="P306" s="138" t="str">
        <f>IF($K306="x1",IF(OR($F306&lt;&gt;Basisblatt!$A$2,'EMob_Segmente 3.2.5_3.2.6'!H306=Basisblatt!$A$64)=TRUE,5,VLOOKUP('EMob_Segmente 3.2.5_3.2.6'!$E306,Basisblatt!$A$22:$B$35,2,FALSE)),"")</f>
        <v/>
      </c>
    </row>
    <row r="307" spans="1:16" ht="15.75" thickBot="1" x14ac:dyDescent="0.3">
      <c r="A307" s="121" t="str">
        <f t="shared" si="10"/>
        <v/>
      </c>
      <c r="B307" s="95"/>
      <c r="C307" s="143"/>
      <c r="D307" s="144"/>
      <c r="E307" s="144"/>
      <c r="F307" s="145"/>
      <c r="G307" s="145"/>
      <c r="H307" s="145"/>
      <c r="I307" s="147"/>
      <c r="J307" s="98"/>
      <c r="K307" s="108" t="str">
        <f t="shared" si="11"/>
        <v>x2</v>
      </c>
      <c r="L307" s="113"/>
      <c r="M307" s="95"/>
      <c r="N307" s="121" t="str">
        <f>IFERROR(VLOOKUP($G307,Basisblatt!$A$10:$B$17,2,FALSE),"")</f>
        <v/>
      </c>
      <c r="O307" s="95"/>
      <c r="P307" s="138" t="str">
        <f>IF($K307="x1",IF(OR($F307&lt;&gt;Basisblatt!$A$2,'EMob_Segmente 3.2.5_3.2.6'!H307=Basisblatt!$A$64)=TRUE,5,VLOOKUP('EMob_Segmente 3.2.5_3.2.6'!$E307,Basisblatt!$A$22:$B$35,2,FALSE)),"")</f>
        <v/>
      </c>
    </row>
    <row r="308" spans="1:16" ht="15.75" thickBot="1" x14ac:dyDescent="0.3">
      <c r="A308" s="121" t="str">
        <f t="shared" si="10"/>
        <v/>
      </c>
      <c r="B308" s="95"/>
      <c r="C308" s="143"/>
      <c r="D308" s="144"/>
      <c r="E308" s="144"/>
      <c r="F308" s="145"/>
      <c r="G308" s="145"/>
      <c r="H308" s="145"/>
      <c r="I308" s="147"/>
      <c r="J308" s="98"/>
      <c r="K308" s="108" t="str">
        <f t="shared" si="11"/>
        <v>x2</v>
      </c>
      <c r="L308" s="113"/>
      <c r="M308" s="95"/>
      <c r="N308" s="121" t="str">
        <f>IFERROR(VLOOKUP($G308,Basisblatt!$A$10:$B$17,2,FALSE),"")</f>
        <v/>
      </c>
      <c r="O308" s="95"/>
      <c r="P308" s="138" t="str">
        <f>IF($K308="x1",IF(OR($F308&lt;&gt;Basisblatt!$A$2,'EMob_Segmente 3.2.5_3.2.6'!H308=Basisblatt!$A$64)=TRUE,5,VLOOKUP('EMob_Segmente 3.2.5_3.2.6'!$E308,Basisblatt!$A$22:$B$35,2,FALSE)),"")</f>
        <v/>
      </c>
    </row>
    <row r="309" spans="1:16" ht="15.75" thickBot="1" x14ac:dyDescent="0.3">
      <c r="A309" s="121" t="str">
        <f t="shared" si="10"/>
        <v/>
      </c>
      <c r="B309" s="95"/>
      <c r="C309" s="143"/>
      <c r="D309" s="144"/>
      <c r="E309" s="144"/>
      <c r="F309" s="145"/>
      <c r="G309" s="145"/>
      <c r="H309" s="145"/>
      <c r="I309" s="147"/>
      <c r="J309" s="98"/>
      <c r="K309" s="108" t="str">
        <f t="shared" si="11"/>
        <v>x2</v>
      </c>
      <c r="L309" s="113"/>
      <c r="M309" s="95"/>
      <c r="N309" s="121" t="str">
        <f>IFERROR(VLOOKUP($G309,Basisblatt!$A$10:$B$17,2,FALSE),"")</f>
        <v/>
      </c>
      <c r="O309" s="95"/>
      <c r="P309" s="138" t="str">
        <f>IF($K309="x1",IF(OR($F309&lt;&gt;Basisblatt!$A$2,'EMob_Segmente 3.2.5_3.2.6'!H309=Basisblatt!$A$64)=TRUE,5,VLOOKUP('EMob_Segmente 3.2.5_3.2.6'!$E309,Basisblatt!$A$22:$B$35,2,FALSE)),"")</f>
        <v/>
      </c>
    </row>
    <row r="310" spans="1:16" ht="15.75" thickBot="1" x14ac:dyDescent="0.3">
      <c r="A310" s="121" t="str">
        <f t="shared" si="10"/>
        <v/>
      </c>
      <c r="B310" s="95"/>
      <c r="C310" s="143"/>
      <c r="D310" s="144"/>
      <c r="E310" s="144"/>
      <c r="F310" s="145"/>
      <c r="G310" s="145"/>
      <c r="H310" s="145"/>
      <c r="I310" s="147"/>
      <c r="J310" s="98"/>
      <c r="K310" s="108" t="str">
        <f t="shared" si="11"/>
        <v>x2</v>
      </c>
      <c r="L310" s="113"/>
      <c r="M310" s="95"/>
      <c r="N310" s="121" t="str">
        <f>IFERROR(VLOOKUP($G310,Basisblatt!$A$10:$B$17,2,FALSE),"")</f>
        <v/>
      </c>
      <c r="O310" s="95"/>
      <c r="P310" s="138" t="str">
        <f>IF($K310="x1",IF(OR($F310&lt;&gt;Basisblatt!$A$2,'EMob_Segmente 3.2.5_3.2.6'!H310=Basisblatt!$A$64)=TRUE,5,VLOOKUP('EMob_Segmente 3.2.5_3.2.6'!$E310,Basisblatt!$A$22:$B$35,2,FALSE)),"")</f>
        <v/>
      </c>
    </row>
    <row r="311" spans="1:16" ht="15.75" thickBot="1" x14ac:dyDescent="0.3">
      <c r="A311" s="121" t="str">
        <f t="shared" si="10"/>
        <v/>
      </c>
      <c r="B311" s="95"/>
      <c r="C311" s="143"/>
      <c r="D311" s="144"/>
      <c r="E311" s="144"/>
      <c r="F311" s="145"/>
      <c r="G311" s="145"/>
      <c r="H311" s="145"/>
      <c r="I311" s="147"/>
      <c r="J311" s="98"/>
      <c r="K311" s="108" t="str">
        <f t="shared" si="11"/>
        <v>x2</v>
      </c>
      <c r="L311" s="113"/>
      <c r="M311" s="95"/>
      <c r="N311" s="121" t="str">
        <f>IFERROR(VLOOKUP($G311,Basisblatt!$A$10:$B$17,2,FALSE),"")</f>
        <v/>
      </c>
      <c r="O311" s="95"/>
      <c r="P311" s="138" t="str">
        <f>IF($K311="x1",IF(OR($F311&lt;&gt;Basisblatt!$A$2,'EMob_Segmente 3.2.5_3.2.6'!H311=Basisblatt!$A$64)=TRUE,5,VLOOKUP('EMob_Segmente 3.2.5_3.2.6'!$E311,Basisblatt!$A$22:$B$35,2,FALSE)),"")</f>
        <v/>
      </c>
    </row>
    <row r="312" spans="1:16" ht="15.75" thickBot="1" x14ac:dyDescent="0.3">
      <c r="A312" s="121" t="str">
        <f t="shared" si="10"/>
        <v/>
      </c>
      <c r="B312" s="95"/>
      <c r="C312" s="143"/>
      <c r="D312" s="144"/>
      <c r="E312" s="144"/>
      <c r="F312" s="145"/>
      <c r="G312" s="145"/>
      <c r="H312" s="145"/>
      <c r="I312" s="147"/>
      <c r="J312" s="98"/>
      <c r="K312" s="108" t="str">
        <f t="shared" si="11"/>
        <v>x2</v>
      </c>
      <c r="L312" s="113"/>
      <c r="M312" s="95"/>
      <c r="N312" s="121" t="str">
        <f>IFERROR(VLOOKUP($G312,Basisblatt!$A$10:$B$17,2,FALSE),"")</f>
        <v/>
      </c>
      <c r="O312" s="95"/>
      <c r="P312" s="138" t="str">
        <f>IF($K312="x1",IF(OR($F312&lt;&gt;Basisblatt!$A$2,'EMob_Segmente 3.2.5_3.2.6'!H312=Basisblatt!$A$64)=TRUE,5,VLOOKUP('EMob_Segmente 3.2.5_3.2.6'!$E312,Basisblatt!$A$22:$B$35,2,FALSE)),"")</f>
        <v/>
      </c>
    </row>
    <row r="313" spans="1:16" ht="15.75" thickBot="1" x14ac:dyDescent="0.3">
      <c r="A313" s="121" t="str">
        <f t="shared" si="10"/>
        <v/>
      </c>
      <c r="B313" s="95"/>
      <c r="C313" s="143"/>
      <c r="D313" s="144"/>
      <c r="E313" s="144"/>
      <c r="F313" s="145"/>
      <c r="G313" s="145"/>
      <c r="H313" s="145"/>
      <c r="I313" s="147"/>
      <c r="J313" s="98"/>
      <c r="K313" s="108" t="str">
        <f t="shared" si="11"/>
        <v>x2</v>
      </c>
      <c r="L313" s="113"/>
      <c r="M313" s="95"/>
      <c r="N313" s="121" t="str">
        <f>IFERROR(VLOOKUP($G313,Basisblatt!$A$10:$B$17,2,FALSE),"")</f>
        <v/>
      </c>
      <c r="O313" s="95"/>
      <c r="P313" s="138" t="str">
        <f>IF($K313="x1",IF(OR($F313&lt;&gt;Basisblatt!$A$2,'EMob_Segmente 3.2.5_3.2.6'!H313=Basisblatt!$A$64)=TRUE,5,VLOOKUP('EMob_Segmente 3.2.5_3.2.6'!$E313,Basisblatt!$A$22:$B$35,2,FALSE)),"")</f>
        <v/>
      </c>
    </row>
    <row r="314" spans="1:16" ht="15.75" thickBot="1" x14ac:dyDescent="0.3">
      <c r="A314" s="121" t="str">
        <f t="shared" si="10"/>
        <v/>
      </c>
      <c r="B314" s="95"/>
      <c r="C314" s="143"/>
      <c r="D314" s="144"/>
      <c r="E314" s="144"/>
      <c r="F314" s="145"/>
      <c r="G314" s="145"/>
      <c r="H314" s="145"/>
      <c r="I314" s="147"/>
      <c r="J314" s="98"/>
      <c r="K314" s="108" t="str">
        <f t="shared" si="11"/>
        <v>x2</v>
      </c>
      <c r="L314" s="113"/>
      <c r="M314" s="95"/>
      <c r="N314" s="121" t="str">
        <f>IFERROR(VLOOKUP($G314,Basisblatt!$A$10:$B$17,2,FALSE),"")</f>
        <v/>
      </c>
      <c r="O314" s="95"/>
      <c r="P314" s="138" t="str">
        <f>IF($K314="x1",IF(OR($F314&lt;&gt;Basisblatt!$A$2,'EMob_Segmente 3.2.5_3.2.6'!H314=Basisblatt!$A$64)=TRUE,5,VLOOKUP('EMob_Segmente 3.2.5_3.2.6'!$E314,Basisblatt!$A$22:$B$35,2,FALSE)),"")</f>
        <v/>
      </c>
    </row>
    <row r="315" spans="1:16" ht="15.75" thickBot="1" x14ac:dyDescent="0.3">
      <c r="A315" s="121" t="str">
        <f t="shared" si="10"/>
        <v/>
      </c>
      <c r="B315" s="95"/>
      <c r="C315" s="143"/>
      <c r="D315" s="144"/>
      <c r="E315" s="144"/>
      <c r="F315" s="145"/>
      <c r="G315" s="145"/>
      <c r="H315" s="145"/>
      <c r="I315" s="147"/>
      <c r="J315" s="98"/>
      <c r="K315" s="108" t="str">
        <f t="shared" si="11"/>
        <v>x2</v>
      </c>
      <c r="L315" s="113"/>
      <c r="M315" s="95"/>
      <c r="N315" s="121" t="str">
        <f>IFERROR(VLOOKUP($G315,Basisblatt!$A$10:$B$17,2,FALSE),"")</f>
        <v/>
      </c>
      <c r="O315" s="95"/>
      <c r="P315" s="138" t="str">
        <f>IF($K315="x1",IF(OR($F315&lt;&gt;Basisblatt!$A$2,'EMob_Segmente 3.2.5_3.2.6'!H315=Basisblatt!$A$64)=TRUE,5,VLOOKUP('EMob_Segmente 3.2.5_3.2.6'!$E315,Basisblatt!$A$22:$B$35,2,FALSE)),"")</f>
        <v/>
      </c>
    </row>
    <row r="316" spans="1:16" ht="15.75" thickBot="1" x14ac:dyDescent="0.3">
      <c r="A316" s="121" t="str">
        <f t="shared" si="10"/>
        <v/>
      </c>
      <c r="B316" s="95"/>
      <c r="C316" s="143"/>
      <c r="D316" s="144"/>
      <c r="E316" s="144"/>
      <c r="F316" s="145"/>
      <c r="G316" s="145"/>
      <c r="H316" s="145"/>
      <c r="I316" s="147"/>
      <c r="J316" s="98"/>
      <c r="K316" s="108" t="str">
        <f t="shared" si="11"/>
        <v>x2</v>
      </c>
      <c r="L316" s="113"/>
      <c r="M316" s="95"/>
      <c r="N316" s="121" t="str">
        <f>IFERROR(VLOOKUP($G316,Basisblatt!$A$10:$B$17,2,FALSE),"")</f>
        <v/>
      </c>
      <c r="O316" s="95"/>
      <c r="P316" s="138" t="str">
        <f>IF($K316="x1",IF(OR($F316&lt;&gt;Basisblatt!$A$2,'EMob_Segmente 3.2.5_3.2.6'!H316=Basisblatt!$A$64)=TRUE,5,VLOOKUP('EMob_Segmente 3.2.5_3.2.6'!$E316,Basisblatt!$A$22:$B$35,2,FALSE)),"")</f>
        <v/>
      </c>
    </row>
    <row r="317" spans="1:16" ht="15.75" thickBot="1" x14ac:dyDescent="0.3">
      <c r="A317" s="121" t="str">
        <f t="shared" si="10"/>
        <v/>
      </c>
      <c r="B317" s="95"/>
      <c r="C317" s="143"/>
      <c r="D317" s="144"/>
      <c r="E317" s="144"/>
      <c r="F317" s="145"/>
      <c r="G317" s="145"/>
      <c r="H317" s="145"/>
      <c r="I317" s="147"/>
      <c r="J317" s="98"/>
      <c r="K317" s="108" t="str">
        <f t="shared" si="11"/>
        <v>x2</v>
      </c>
      <c r="L317" s="113"/>
      <c r="M317" s="95"/>
      <c r="N317" s="121" t="str">
        <f>IFERROR(VLOOKUP($G317,Basisblatt!$A$10:$B$17,2,FALSE),"")</f>
        <v/>
      </c>
      <c r="O317" s="95"/>
      <c r="P317" s="138" t="str">
        <f>IF($K317="x1",IF(OR($F317&lt;&gt;Basisblatt!$A$2,'EMob_Segmente 3.2.5_3.2.6'!H317=Basisblatt!$A$64)=TRUE,5,VLOOKUP('EMob_Segmente 3.2.5_3.2.6'!$E317,Basisblatt!$A$22:$B$35,2,FALSE)),"")</f>
        <v/>
      </c>
    </row>
    <row r="318" spans="1:16" ht="15.75" thickBot="1" x14ac:dyDescent="0.3">
      <c r="A318" s="121" t="str">
        <f t="shared" si="10"/>
        <v/>
      </c>
      <c r="B318" s="95"/>
      <c r="C318" s="143"/>
      <c r="D318" s="144"/>
      <c r="E318" s="144"/>
      <c r="F318" s="145"/>
      <c r="G318" s="145"/>
      <c r="H318" s="145"/>
      <c r="I318" s="147"/>
      <c r="J318" s="98"/>
      <c r="K318" s="108" t="str">
        <f t="shared" si="11"/>
        <v>x2</v>
      </c>
      <c r="L318" s="113"/>
      <c r="M318" s="95"/>
      <c r="N318" s="121" t="str">
        <f>IFERROR(VLOOKUP($G318,Basisblatt!$A$10:$B$17,2,FALSE),"")</f>
        <v/>
      </c>
      <c r="O318" s="95"/>
      <c r="P318" s="138" t="str">
        <f>IF($K318="x1",IF(OR($F318&lt;&gt;Basisblatt!$A$2,'EMob_Segmente 3.2.5_3.2.6'!H318=Basisblatt!$A$64)=TRUE,5,VLOOKUP('EMob_Segmente 3.2.5_3.2.6'!$E318,Basisblatt!$A$22:$B$35,2,FALSE)),"")</f>
        <v/>
      </c>
    </row>
    <row r="319" spans="1:16" ht="15.75" thickBot="1" x14ac:dyDescent="0.3">
      <c r="A319" s="121" t="str">
        <f t="shared" si="10"/>
        <v/>
      </c>
      <c r="B319" s="95"/>
      <c r="C319" s="143"/>
      <c r="D319" s="144"/>
      <c r="E319" s="144"/>
      <c r="F319" s="145"/>
      <c r="G319" s="145"/>
      <c r="H319" s="145"/>
      <c r="I319" s="147"/>
      <c r="J319" s="98"/>
      <c r="K319" s="108" t="str">
        <f t="shared" si="11"/>
        <v>x2</v>
      </c>
      <c r="L319" s="113"/>
      <c r="M319" s="95"/>
      <c r="N319" s="121" t="str">
        <f>IFERROR(VLOOKUP($G319,Basisblatt!$A$10:$B$17,2,FALSE),"")</f>
        <v/>
      </c>
      <c r="O319" s="95"/>
      <c r="P319" s="138" t="str">
        <f>IF($K319="x1",IF(OR($F319&lt;&gt;Basisblatt!$A$2,'EMob_Segmente 3.2.5_3.2.6'!H319=Basisblatt!$A$64)=TRUE,5,VLOOKUP('EMob_Segmente 3.2.5_3.2.6'!$E319,Basisblatt!$A$22:$B$35,2,FALSE)),"")</f>
        <v/>
      </c>
    </row>
    <row r="320" spans="1:16" ht="15.75" thickBot="1" x14ac:dyDescent="0.3">
      <c r="A320" s="121" t="str">
        <f t="shared" si="10"/>
        <v/>
      </c>
      <c r="B320" s="95"/>
      <c r="C320" s="143"/>
      <c r="D320" s="144"/>
      <c r="E320" s="144"/>
      <c r="F320" s="145"/>
      <c r="G320" s="145"/>
      <c r="H320" s="145"/>
      <c r="I320" s="147"/>
      <c r="J320" s="98"/>
      <c r="K320" s="108" t="str">
        <f t="shared" si="11"/>
        <v>x2</v>
      </c>
      <c r="L320" s="113"/>
      <c r="M320" s="95"/>
      <c r="N320" s="121" t="str">
        <f>IFERROR(VLOOKUP($G320,Basisblatt!$A$10:$B$17,2,FALSE),"")</f>
        <v/>
      </c>
      <c r="O320" s="95"/>
      <c r="P320" s="138" t="str">
        <f>IF($K320="x1",IF(OR($F320&lt;&gt;Basisblatt!$A$2,'EMob_Segmente 3.2.5_3.2.6'!H320=Basisblatt!$A$64)=TRUE,5,VLOOKUP('EMob_Segmente 3.2.5_3.2.6'!$E320,Basisblatt!$A$22:$B$35,2,FALSE)),"")</f>
        <v/>
      </c>
    </row>
    <row r="321" spans="1:16" ht="15.75" thickBot="1" x14ac:dyDescent="0.3">
      <c r="A321" s="121" t="str">
        <f t="shared" si="10"/>
        <v/>
      </c>
      <c r="B321" s="95"/>
      <c r="C321" s="143"/>
      <c r="D321" s="144"/>
      <c r="E321" s="144"/>
      <c r="F321" s="145"/>
      <c r="G321" s="145"/>
      <c r="H321" s="145"/>
      <c r="I321" s="147"/>
      <c r="J321" s="98"/>
      <c r="K321" s="108" t="str">
        <f t="shared" si="11"/>
        <v>x2</v>
      </c>
      <c r="L321" s="113"/>
      <c r="M321" s="95"/>
      <c r="N321" s="121" t="str">
        <f>IFERROR(VLOOKUP($G321,Basisblatt!$A$10:$B$17,2,FALSE),"")</f>
        <v/>
      </c>
      <c r="O321" s="95"/>
      <c r="P321" s="138" t="str">
        <f>IF($K321="x1",IF(OR($F321&lt;&gt;Basisblatt!$A$2,'EMob_Segmente 3.2.5_3.2.6'!H321=Basisblatt!$A$64)=TRUE,5,VLOOKUP('EMob_Segmente 3.2.5_3.2.6'!$E321,Basisblatt!$A$22:$B$35,2,FALSE)),"")</f>
        <v/>
      </c>
    </row>
    <row r="322" spans="1:16" ht="15.75" thickBot="1" x14ac:dyDescent="0.3">
      <c r="A322" s="121" t="str">
        <f t="shared" si="10"/>
        <v/>
      </c>
      <c r="B322" s="95"/>
      <c r="C322" s="143"/>
      <c r="D322" s="144"/>
      <c r="E322" s="144"/>
      <c r="F322" s="145"/>
      <c r="G322" s="145"/>
      <c r="H322" s="145"/>
      <c r="I322" s="147"/>
      <c r="J322" s="98"/>
      <c r="K322" s="108" t="str">
        <f t="shared" si="11"/>
        <v>x2</v>
      </c>
      <c r="L322" s="113"/>
      <c r="M322" s="95"/>
      <c r="N322" s="121" t="str">
        <f>IFERROR(VLOOKUP($G322,Basisblatt!$A$10:$B$17,2,FALSE),"")</f>
        <v/>
      </c>
      <c r="O322" s="95"/>
      <c r="P322" s="138" t="str">
        <f>IF($K322="x1",IF(OR($F322&lt;&gt;Basisblatt!$A$2,'EMob_Segmente 3.2.5_3.2.6'!H322=Basisblatt!$A$64)=TRUE,5,VLOOKUP('EMob_Segmente 3.2.5_3.2.6'!$E322,Basisblatt!$A$22:$B$35,2,FALSE)),"")</f>
        <v/>
      </c>
    </row>
    <row r="323" spans="1:16" ht="15.75" thickBot="1" x14ac:dyDescent="0.3">
      <c r="A323" s="121" t="str">
        <f t="shared" si="10"/>
        <v/>
      </c>
      <c r="B323" s="95"/>
      <c r="C323" s="143"/>
      <c r="D323" s="144"/>
      <c r="E323" s="144"/>
      <c r="F323" s="145"/>
      <c r="G323" s="145"/>
      <c r="H323" s="145"/>
      <c r="I323" s="147"/>
      <c r="J323" s="98"/>
      <c r="K323" s="108" t="str">
        <f t="shared" si="11"/>
        <v>x2</v>
      </c>
      <c r="L323" s="113"/>
      <c r="M323" s="95"/>
      <c r="N323" s="121" t="str">
        <f>IFERROR(VLOOKUP($G323,Basisblatt!$A$10:$B$17,2,FALSE),"")</f>
        <v/>
      </c>
      <c r="O323" s="95"/>
      <c r="P323" s="138" t="str">
        <f>IF($K323="x1",IF(OR($F323&lt;&gt;Basisblatt!$A$2,'EMob_Segmente 3.2.5_3.2.6'!H323=Basisblatt!$A$64)=TRUE,5,VLOOKUP('EMob_Segmente 3.2.5_3.2.6'!$E323,Basisblatt!$A$22:$B$35,2,FALSE)),"")</f>
        <v/>
      </c>
    </row>
    <row r="324" spans="1:16" ht="15.75" thickBot="1" x14ac:dyDescent="0.3">
      <c r="A324" s="121" t="str">
        <f t="shared" si="10"/>
        <v/>
      </c>
      <c r="B324" s="95"/>
      <c r="C324" s="143"/>
      <c r="D324" s="144"/>
      <c r="E324" s="144"/>
      <c r="F324" s="145"/>
      <c r="G324" s="145"/>
      <c r="H324" s="145"/>
      <c r="I324" s="147"/>
      <c r="J324" s="98"/>
      <c r="K324" s="108" t="str">
        <f t="shared" si="11"/>
        <v>x2</v>
      </c>
      <c r="L324" s="113"/>
      <c r="M324" s="95"/>
      <c r="N324" s="121" t="str">
        <f>IFERROR(VLOOKUP($G324,Basisblatt!$A$10:$B$17,2,FALSE),"")</f>
        <v/>
      </c>
      <c r="O324" s="95"/>
      <c r="P324" s="138" t="str">
        <f>IF($K324="x1",IF(OR($F324&lt;&gt;Basisblatt!$A$2,'EMob_Segmente 3.2.5_3.2.6'!H324=Basisblatt!$A$64)=TRUE,5,VLOOKUP('EMob_Segmente 3.2.5_3.2.6'!$E324,Basisblatt!$A$22:$B$35,2,FALSE)),"")</f>
        <v/>
      </c>
    </row>
    <row r="325" spans="1:16" ht="15.75" thickBot="1" x14ac:dyDescent="0.3">
      <c r="A325" s="121" t="str">
        <f t="shared" si="10"/>
        <v/>
      </c>
      <c r="B325" s="95"/>
      <c r="C325" s="143"/>
      <c r="D325" s="144"/>
      <c r="E325" s="144"/>
      <c r="F325" s="145"/>
      <c r="G325" s="145"/>
      <c r="H325" s="145"/>
      <c r="I325" s="147"/>
      <c r="J325" s="98"/>
      <c r="K325" s="108" t="str">
        <f t="shared" si="11"/>
        <v>x2</v>
      </c>
      <c r="L325" s="113"/>
      <c r="M325" s="95"/>
      <c r="N325" s="121" t="str">
        <f>IFERROR(VLOOKUP($G325,Basisblatt!$A$10:$B$17,2,FALSE),"")</f>
        <v/>
      </c>
      <c r="O325" s="95"/>
      <c r="P325" s="138" t="str">
        <f>IF($K325="x1",IF(OR($F325&lt;&gt;Basisblatt!$A$2,'EMob_Segmente 3.2.5_3.2.6'!H325=Basisblatt!$A$64)=TRUE,5,VLOOKUP('EMob_Segmente 3.2.5_3.2.6'!$E325,Basisblatt!$A$22:$B$35,2,FALSE)),"")</f>
        <v/>
      </c>
    </row>
    <row r="326" spans="1:16" ht="15.75" thickBot="1" x14ac:dyDescent="0.3">
      <c r="A326" s="121" t="str">
        <f t="shared" si="10"/>
        <v/>
      </c>
      <c r="B326" s="95"/>
      <c r="C326" s="143"/>
      <c r="D326" s="144"/>
      <c r="E326" s="144"/>
      <c r="F326" s="145"/>
      <c r="G326" s="145"/>
      <c r="H326" s="145"/>
      <c r="I326" s="147"/>
      <c r="J326" s="98"/>
      <c r="K326" s="108" t="str">
        <f t="shared" si="11"/>
        <v>x2</v>
      </c>
      <c r="L326" s="113"/>
      <c r="M326" s="95"/>
      <c r="N326" s="121" t="str">
        <f>IFERROR(VLOOKUP($G326,Basisblatt!$A$10:$B$17,2,FALSE),"")</f>
        <v/>
      </c>
      <c r="O326" s="95"/>
      <c r="P326" s="138" t="str">
        <f>IF($K326="x1",IF(OR($F326&lt;&gt;Basisblatt!$A$2,'EMob_Segmente 3.2.5_3.2.6'!H326=Basisblatt!$A$64)=TRUE,5,VLOOKUP('EMob_Segmente 3.2.5_3.2.6'!$E326,Basisblatt!$A$22:$B$35,2,FALSE)),"")</f>
        <v/>
      </c>
    </row>
    <row r="327" spans="1:16" ht="15.75" thickBot="1" x14ac:dyDescent="0.3">
      <c r="A327" s="121" t="str">
        <f t="shared" si="10"/>
        <v/>
      </c>
      <c r="B327" s="95"/>
      <c r="C327" s="143"/>
      <c r="D327" s="144"/>
      <c r="E327" s="144"/>
      <c r="F327" s="145"/>
      <c r="G327" s="145"/>
      <c r="H327" s="145"/>
      <c r="I327" s="147"/>
      <c r="J327" s="98"/>
      <c r="K327" s="108" t="str">
        <f t="shared" si="11"/>
        <v>x2</v>
      </c>
      <c r="L327" s="113"/>
      <c r="M327" s="95"/>
      <c r="N327" s="121" t="str">
        <f>IFERROR(VLOOKUP($G327,Basisblatt!$A$10:$B$17,2,FALSE),"")</f>
        <v/>
      </c>
      <c r="O327" s="95"/>
      <c r="P327" s="138" t="str">
        <f>IF($K327="x1",IF(OR($F327&lt;&gt;Basisblatt!$A$2,'EMob_Segmente 3.2.5_3.2.6'!H327=Basisblatt!$A$64)=TRUE,5,VLOOKUP('EMob_Segmente 3.2.5_3.2.6'!$E327,Basisblatt!$A$22:$B$35,2,FALSE)),"")</f>
        <v/>
      </c>
    </row>
    <row r="328" spans="1:16" ht="15.75" thickBot="1" x14ac:dyDescent="0.3">
      <c r="A328" s="121" t="str">
        <f t="shared" si="10"/>
        <v/>
      </c>
      <c r="B328" s="95"/>
      <c r="C328" s="143"/>
      <c r="D328" s="144"/>
      <c r="E328" s="144"/>
      <c r="F328" s="145"/>
      <c r="G328" s="145"/>
      <c r="H328" s="145"/>
      <c r="I328" s="147"/>
      <c r="J328" s="98"/>
      <c r="K328" s="108" t="str">
        <f t="shared" si="11"/>
        <v>x2</v>
      </c>
      <c r="L328" s="113"/>
      <c r="M328" s="95"/>
      <c r="N328" s="121" t="str">
        <f>IFERROR(VLOOKUP($G328,Basisblatt!$A$10:$B$17,2,FALSE),"")</f>
        <v/>
      </c>
      <c r="O328" s="95"/>
      <c r="P328" s="138" t="str">
        <f>IF($K328="x1",IF(OR($F328&lt;&gt;Basisblatt!$A$2,'EMob_Segmente 3.2.5_3.2.6'!H328=Basisblatt!$A$64)=TRUE,5,VLOOKUP('EMob_Segmente 3.2.5_3.2.6'!$E328,Basisblatt!$A$22:$B$35,2,FALSE)),"")</f>
        <v/>
      </c>
    </row>
    <row r="329" spans="1:16" ht="15.75" thickBot="1" x14ac:dyDescent="0.3">
      <c r="A329" s="121" t="str">
        <f t="shared" si="10"/>
        <v/>
      </c>
      <c r="B329" s="95"/>
      <c r="C329" s="143"/>
      <c r="D329" s="144"/>
      <c r="E329" s="144"/>
      <c r="F329" s="145"/>
      <c r="G329" s="145"/>
      <c r="H329" s="145"/>
      <c r="I329" s="147"/>
      <c r="J329" s="98"/>
      <c r="K329" s="108" t="str">
        <f t="shared" si="11"/>
        <v>x2</v>
      </c>
      <c r="L329" s="113"/>
      <c r="M329" s="95"/>
      <c r="N329" s="121" t="str">
        <f>IFERROR(VLOOKUP($G329,Basisblatt!$A$10:$B$17,2,FALSE),"")</f>
        <v/>
      </c>
      <c r="O329" s="95"/>
      <c r="P329" s="138" t="str">
        <f>IF($K329="x1",IF(OR($F329&lt;&gt;Basisblatt!$A$2,'EMob_Segmente 3.2.5_3.2.6'!H329=Basisblatt!$A$64)=TRUE,5,VLOOKUP('EMob_Segmente 3.2.5_3.2.6'!$E329,Basisblatt!$A$22:$B$35,2,FALSE)),"")</f>
        <v/>
      </c>
    </row>
    <row r="330" spans="1:16" ht="15.75" thickBot="1" x14ac:dyDescent="0.3">
      <c r="A330" s="121" t="str">
        <f t="shared" si="10"/>
        <v/>
      </c>
      <c r="B330" s="95"/>
      <c r="C330" s="143"/>
      <c r="D330" s="144"/>
      <c r="E330" s="144"/>
      <c r="F330" s="145"/>
      <c r="G330" s="145"/>
      <c r="H330" s="145"/>
      <c r="I330" s="147"/>
      <c r="J330" s="98"/>
      <c r="K330" s="108" t="str">
        <f t="shared" si="11"/>
        <v>x2</v>
      </c>
      <c r="L330" s="113"/>
      <c r="M330" s="95"/>
      <c r="N330" s="121" t="str">
        <f>IFERROR(VLOOKUP($G330,Basisblatt!$A$10:$B$17,2,FALSE),"")</f>
        <v/>
      </c>
      <c r="O330" s="95"/>
      <c r="P330" s="138" t="str">
        <f>IF($K330="x1",IF(OR($F330&lt;&gt;Basisblatt!$A$2,'EMob_Segmente 3.2.5_3.2.6'!H330=Basisblatt!$A$64)=TRUE,5,VLOOKUP('EMob_Segmente 3.2.5_3.2.6'!$E330,Basisblatt!$A$22:$B$35,2,FALSE)),"")</f>
        <v/>
      </c>
    </row>
    <row r="331" spans="1:16" ht="15.75" thickBot="1" x14ac:dyDescent="0.3">
      <c r="A331" s="121" t="str">
        <f t="shared" si="10"/>
        <v/>
      </c>
      <c r="B331" s="95"/>
      <c r="C331" s="143"/>
      <c r="D331" s="144"/>
      <c r="E331" s="144"/>
      <c r="F331" s="145"/>
      <c r="G331" s="145"/>
      <c r="H331" s="145"/>
      <c r="I331" s="147"/>
      <c r="J331" s="98"/>
      <c r="K331" s="108" t="str">
        <f t="shared" si="11"/>
        <v>x2</v>
      </c>
      <c r="L331" s="113"/>
      <c r="M331" s="95"/>
      <c r="N331" s="121" t="str">
        <f>IFERROR(VLOOKUP($G331,Basisblatt!$A$10:$B$17,2,FALSE),"")</f>
        <v/>
      </c>
      <c r="O331" s="95"/>
      <c r="P331" s="138" t="str">
        <f>IF($K331="x1",IF(OR($F331&lt;&gt;Basisblatt!$A$2,'EMob_Segmente 3.2.5_3.2.6'!H331=Basisblatt!$A$64)=TRUE,5,VLOOKUP('EMob_Segmente 3.2.5_3.2.6'!$E331,Basisblatt!$A$22:$B$35,2,FALSE)),"")</f>
        <v/>
      </c>
    </row>
    <row r="332" spans="1:16" ht="15.75" thickBot="1" x14ac:dyDescent="0.3">
      <c r="A332" s="121" t="str">
        <f t="shared" si="10"/>
        <v/>
      </c>
      <c r="B332" s="95"/>
      <c r="C332" s="143"/>
      <c r="D332" s="144"/>
      <c r="E332" s="144"/>
      <c r="F332" s="145"/>
      <c r="G332" s="145"/>
      <c r="H332" s="145"/>
      <c r="I332" s="147"/>
      <c r="J332" s="98"/>
      <c r="K332" s="108" t="str">
        <f t="shared" si="11"/>
        <v>x2</v>
      </c>
      <c r="L332" s="113"/>
      <c r="M332" s="95"/>
      <c r="N332" s="121" t="str">
        <f>IFERROR(VLOOKUP($G332,Basisblatt!$A$10:$B$17,2,FALSE),"")</f>
        <v/>
      </c>
      <c r="O332" s="95"/>
      <c r="P332" s="138" t="str">
        <f>IF($K332="x1",IF(OR($F332&lt;&gt;Basisblatt!$A$2,'EMob_Segmente 3.2.5_3.2.6'!H332=Basisblatt!$A$64)=TRUE,5,VLOOKUP('EMob_Segmente 3.2.5_3.2.6'!$E332,Basisblatt!$A$22:$B$35,2,FALSE)),"")</f>
        <v/>
      </c>
    </row>
    <row r="333" spans="1:16" ht="15.75" thickBot="1" x14ac:dyDescent="0.3">
      <c r="A333" s="121" t="str">
        <f t="shared" si="10"/>
        <v/>
      </c>
      <c r="B333" s="95"/>
      <c r="C333" s="143"/>
      <c r="D333" s="144"/>
      <c r="E333" s="144"/>
      <c r="F333" s="145"/>
      <c r="G333" s="145"/>
      <c r="H333" s="145"/>
      <c r="I333" s="147"/>
      <c r="J333" s="98"/>
      <c r="K333" s="108" t="str">
        <f t="shared" si="11"/>
        <v>x2</v>
      </c>
      <c r="L333" s="113"/>
      <c r="M333" s="95"/>
      <c r="N333" s="121" t="str">
        <f>IFERROR(VLOOKUP($G333,Basisblatt!$A$10:$B$17,2,FALSE),"")</f>
        <v/>
      </c>
      <c r="O333" s="95"/>
      <c r="P333" s="138" t="str">
        <f>IF($K333="x1",IF(OR($F333&lt;&gt;Basisblatt!$A$2,'EMob_Segmente 3.2.5_3.2.6'!H333=Basisblatt!$A$64)=TRUE,5,VLOOKUP('EMob_Segmente 3.2.5_3.2.6'!$E333,Basisblatt!$A$22:$B$35,2,FALSE)),"")</f>
        <v/>
      </c>
    </row>
    <row r="334" spans="1:16" ht="15.75" thickBot="1" x14ac:dyDescent="0.3">
      <c r="A334" s="121" t="str">
        <f t="shared" si="10"/>
        <v/>
      </c>
      <c r="B334" s="95"/>
      <c r="C334" s="143"/>
      <c r="D334" s="144"/>
      <c r="E334" s="144"/>
      <c r="F334" s="145"/>
      <c r="G334" s="145"/>
      <c r="H334" s="145"/>
      <c r="I334" s="147"/>
      <c r="J334" s="98"/>
      <c r="K334" s="108" t="str">
        <f t="shared" si="11"/>
        <v>x2</v>
      </c>
      <c r="L334" s="113"/>
      <c r="M334" s="95"/>
      <c r="N334" s="121" t="str">
        <f>IFERROR(VLOOKUP($G334,Basisblatt!$A$10:$B$17,2,FALSE),"")</f>
        <v/>
      </c>
      <c r="O334" s="95"/>
      <c r="P334" s="138" t="str">
        <f>IF($K334="x1",IF(OR($F334&lt;&gt;Basisblatt!$A$2,'EMob_Segmente 3.2.5_3.2.6'!H334=Basisblatt!$A$64)=TRUE,5,VLOOKUP('EMob_Segmente 3.2.5_3.2.6'!$E334,Basisblatt!$A$22:$B$35,2,FALSE)),"")</f>
        <v/>
      </c>
    </row>
    <row r="335" spans="1:16" ht="15.75" thickBot="1" x14ac:dyDescent="0.3">
      <c r="A335" s="121" t="str">
        <f t="shared" si="10"/>
        <v/>
      </c>
      <c r="B335" s="95"/>
      <c r="C335" s="143"/>
      <c r="D335" s="144"/>
      <c r="E335" s="144"/>
      <c r="F335" s="145"/>
      <c r="G335" s="145"/>
      <c r="H335" s="145"/>
      <c r="I335" s="147"/>
      <c r="J335" s="98"/>
      <c r="K335" s="108" t="str">
        <f t="shared" si="11"/>
        <v>x2</v>
      </c>
      <c r="L335" s="113"/>
      <c r="M335" s="95"/>
      <c r="N335" s="121" t="str">
        <f>IFERROR(VLOOKUP($G335,Basisblatt!$A$10:$B$17,2,FALSE),"")</f>
        <v/>
      </c>
      <c r="O335" s="95"/>
      <c r="P335" s="138" t="str">
        <f>IF($K335="x1",IF(OR($F335&lt;&gt;Basisblatt!$A$2,'EMob_Segmente 3.2.5_3.2.6'!H335=Basisblatt!$A$64)=TRUE,5,VLOOKUP('EMob_Segmente 3.2.5_3.2.6'!$E335,Basisblatt!$A$22:$B$35,2,FALSE)),"")</f>
        <v/>
      </c>
    </row>
    <row r="336" spans="1:16" ht="15.75" thickBot="1" x14ac:dyDescent="0.3">
      <c r="A336" s="121" t="str">
        <f t="shared" si="10"/>
        <v/>
      </c>
      <c r="B336" s="95"/>
      <c r="C336" s="143"/>
      <c r="D336" s="144"/>
      <c r="E336" s="144"/>
      <c r="F336" s="145"/>
      <c r="G336" s="145"/>
      <c r="H336" s="145"/>
      <c r="I336" s="147"/>
      <c r="J336" s="98"/>
      <c r="K336" s="108" t="str">
        <f t="shared" si="11"/>
        <v>x2</v>
      </c>
      <c r="L336" s="113"/>
      <c r="M336" s="95"/>
      <c r="N336" s="121" t="str">
        <f>IFERROR(VLOOKUP($G336,Basisblatt!$A$10:$B$17,2,FALSE),"")</f>
        <v/>
      </c>
      <c r="O336" s="95"/>
      <c r="P336" s="138" t="str">
        <f>IF($K336="x1",IF(OR($F336&lt;&gt;Basisblatt!$A$2,'EMob_Segmente 3.2.5_3.2.6'!H336=Basisblatt!$A$64)=TRUE,5,VLOOKUP('EMob_Segmente 3.2.5_3.2.6'!$E336,Basisblatt!$A$22:$B$35,2,FALSE)),"")</f>
        <v/>
      </c>
    </row>
    <row r="337" spans="1:16" ht="15.75" thickBot="1" x14ac:dyDescent="0.3">
      <c r="A337" s="121" t="str">
        <f t="shared" si="10"/>
        <v/>
      </c>
      <c r="B337" s="95"/>
      <c r="C337" s="143"/>
      <c r="D337" s="144"/>
      <c r="E337" s="144"/>
      <c r="F337" s="145"/>
      <c r="G337" s="145"/>
      <c r="H337" s="145"/>
      <c r="I337" s="147"/>
      <c r="J337" s="98"/>
      <c r="K337" s="108" t="str">
        <f t="shared" si="11"/>
        <v>x2</v>
      </c>
      <c r="L337" s="113"/>
      <c r="M337" s="95"/>
      <c r="N337" s="121" t="str">
        <f>IFERROR(VLOOKUP($G337,Basisblatt!$A$10:$B$17,2,FALSE),"")</f>
        <v/>
      </c>
      <c r="O337" s="95"/>
      <c r="P337" s="138" t="str">
        <f>IF($K337="x1",IF(OR($F337&lt;&gt;Basisblatt!$A$2,'EMob_Segmente 3.2.5_3.2.6'!H337=Basisblatt!$A$64)=TRUE,5,VLOOKUP('EMob_Segmente 3.2.5_3.2.6'!$E337,Basisblatt!$A$22:$B$35,2,FALSE)),"")</f>
        <v/>
      </c>
    </row>
    <row r="338" spans="1:16" ht="15.75" thickBot="1" x14ac:dyDescent="0.3">
      <c r="A338" s="121" t="str">
        <f t="shared" si="10"/>
        <v/>
      </c>
      <c r="B338" s="95"/>
      <c r="C338" s="143"/>
      <c r="D338" s="144"/>
      <c r="E338" s="144"/>
      <c r="F338" s="145"/>
      <c r="G338" s="145"/>
      <c r="H338" s="145"/>
      <c r="I338" s="147"/>
      <c r="J338" s="98"/>
      <c r="K338" s="108" t="str">
        <f t="shared" si="11"/>
        <v>x2</v>
      </c>
      <c r="L338" s="113"/>
      <c r="M338" s="95"/>
      <c r="N338" s="121" t="str">
        <f>IFERROR(VLOOKUP($G338,Basisblatt!$A$10:$B$17,2,FALSE),"")</f>
        <v/>
      </c>
      <c r="O338" s="95"/>
      <c r="P338" s="138" t="str">
        <f>IF($K338="x1",IF(OR($F338&lt;&gt;Basisblatt!$A$2,'EMob_Segmente 3.2.5_3.2.6'!H338=Basisblatt!$A$64)=TRUE,5,VLOOKUP('EMob_Segmente 3.2.5_3.2.6'!$E338,Basisblatt!$A$22:$B$35,2,FALSE)),"")</f>
        <v/>
      </c>
    </row>
    <row r="339" spans="1:16" ht="15.75" thickBot="1" x14ac:dyDescent="0.3">
      <c r="A339" s="121" t="str">
        <f t="shared" si="10"/>
        <v/>
      </c>
      <c r="B339" s="95"/>
      <c r="C339" s="143"/>
      <c r="D339" s="144"/>
      <c r="E339" s="144"/>
      <c r="F339" s="145"/>
      <c r="G339" s="145"/>
      <c r="H339" s="145"/>
      <c r="I339" s="147"/>
      <c r="J339" s="98"/>
      <c r="K339" s="108" t="str">
        <f t="shared" si="11"/>
        <v>x2</v>
      </c>
      <c r="L339" s="113"/>
      <c r="M339" s="95"/>
      <c r="N339" s="121" t="str">
        <f>IFERROR(VLOOKUP($G339,Basisblatt!$A$10:$B$17,2,FALSE),"")</f>
        <v/>
      </c>
      <c r="O339" s="95"/>
      <c r="P339" s="138" t="str">
        <f>IF($K339="x1",IF(OR($F339&lt;&gt;Basisblatt!$A$2,'EMob_Segmente 3.2.5_3.2.6'!H339=Basisblatt!$A$64)=TRUE,5,VLOOKUP('EMob_Segmente 3.2.5_3.2.6'!$E339,Basisblatt!$A$22:$B$35,2,FALSE)),"")</f>
        <v/>
      </c>
    </row>
    <row r="340" spans="1:16" ht="15.75" thickBot="1" x14ac:dyDescent="0.3">
      <c r="A340" s="121" t="str">
        <f t="shared" si="10"/>
        <v/>
      </c>
      <c r="B340" s="95"/>
      <c r="C340" s="143"/>
      <c r="D340" s="144"/>
      <c r="E340" s="144"/>
      <c r="F340" s="145"/>
      <c r="G340" s="145"/>
      <c r="H340" s="145"/>
      <c r="I340" s="147"/>
      <c r="J340" s="98"/>
      <c r="K340" s="108" t="str">
        <f t="shared" si="11"/>
        <v>x2</v>
      </c>
      <c r="L340" s="113"/>
      <c r="M340" s="95"/>
      <c r="N340" s="121" t="str">
        <f>IFERROR(VLOOKUP($G340,Basisblatt!$A$10:$B$17,2,FALSE),"")</f>
        <v/>
      </c>
      <c r="O340" s="95"/>
      <c r="P340" s="138" t="str">
        <f>IF($K340="x1",IF(OR($F340&lt;&gt;Basisblatt!$A$2,'EMob_Segmente 3.2.5_3.2.6'!H340=Basisblatt!$A$64)=TRUE,5,VLOOKUP('EMob_Segmente 3.2.5_3.2.6'!$E340,Basisblatt!$A$22:$B$35,2,FALSE)),"")</f>
        <v/>
      </c>
    </row>
    <row r="341" spans="1:16" ht="15.75" thickBot="1" x14ac:dyDescent="0.3">
      <c r="A341" s="121" t="str">
        <f t="shared" si="10"/>
        <v/>
      </c>
      <c r="B341" s="95"/>
      <c r="C341" s="143"/>
      <c r="D341" s="144"/>
      <c r="E341" s="144"/>
      <c r="F341" s="145"/>
      <c r="G341" s="145"/>
      <c r="H341" s="145"/>
      <c r="I341" s="147"/>
      <c r="J341" s="98"/>
      <c r="K341" s="108" t="str">
        <f t="shared" si="11"/>
        <v>x2</v>
      </c>
      <c r="L341" s="113"/>
      <c r="M341" s="95"/>
      <c r="N341" s="121" t="str">
        <f>IFERROR(VLOOKUP($G341,Basisblatt!$A$10:$B$17,2,FALSE),"")</f>
        <v/>
      </c>
      <c r="O341" s="95"/>
      <c r="P341" s="138" t="str">
        <f>IF($K341="x1",IF(OR($F341&lt;&gt;Basisblatt!$A$2,'EMob_Segmente 3.2.5_3.2.6'!H341=Basisblatt!$A$64)=TRUE,5,VLOOKUP('EMob_Segmente 3.2.5_3.2.6'!$E341,Basisblatt!$A$22:$B$35,2,FALSE)),"")</f>
        <v/>
      </c>
    </row>
    <row r="342" spans="1:16" ht="15.75" thickBot="1" x14ac:dyDescent="0.3">
      <c r="A342" s="121" t="str">
        <f t="shared" si="10"/>
        <v/>
      </c>
      <c r="B342" s="95"/>
      <c r="C342" s="143"/>
      <c r="D342" s="144"/>
      <c r="E342" s="144"/>
      <c r="F342" s="145"/>
      <c r="G342" s="145"/>
      <c r="H342" s="145"/>
      <c r="I342" s="147"/>
      <c r="J342" s="98"/>
      <c r="K342" s="108" t="str">
        <f t="shared" si="11"/>
        <v>x2</v>
      </c>
      <c r="L342" s="113"/>
      <c r="M342" s="95"/>
      <c r="N342" s="121" t="str">
        <f>IFERROR(VLOOKUP($G342,Basisblatt!$A$10:$B$17,2,FALSE),"")</f>
        <v/>
      </c>
      <c r="O342" s="95"/>
      <c r="P342" s="138" t="str">
        <f>IF($K342="x1",IF(OR($F342&lt;&gt;Basisblatt!$A$2,'EMob_Segmente 3.2.5_3.2.6'!H342=Basisblatt!$A$64)=TRUE,5,VLOOKUP('EMob_Segmente 3.2.5_3.2.6'!$E342,Basisblatt!$A$22:$B$35,2,FALSE)),"")</f>
        <v/>
      </c>
    </row>
    <row r="343" spans="1:16" ht="15.75" thickBot="1" x14ac:dyDescent="0.3">
      <c r="A343" s="121" t="str">
        <f t="shared" si="10"/>
        <v/>
      </c>
      <c r="B343" s="95"/>
      <c r="C343" s="143"/>
      <c r="D343" s="144"/>
      <c r="E343" s="144"/>
      <c r="F343" s="145"/>
      <c r="G343" s="145"/>
      <c r="H343" s="145"/>
      <c r="I343" s="147"/>
      <c r="J343" s="98"/>
      <c r="K343" s="108" t="str">
        <f t="shared" si="11"/>
        <v>x2</v>
      </c>
      <c r="L343" s="113"/>
      <c r="M343" s="95"/>
      <c r="N343" s="121" t="str">
        <f>IFERROR(VLOOKUP($G343,Basisblatt!$A$10:$B$17,2,FALSE),"")</f>
        <v/>
      </c>
      <c r="O343" s="95"/>
      <c r="P343" s="138" t="str">
        <f>IF($K343="x1",IF(OR($F343&lt;&gt;Basisblatt!$A$2,'EMob_Segmente 3.2.5_3.2.6'!H343=Basisblatt!$A$64)=TRUE,5,VLOOKUP('EMob_Segmente 3.2.5_3.2.6'!$E343,Basisblatt!$A$22:$B$35,2,FALSE)),"")</f>
        <v/>
      </c>
    </row>
    <row r="344" spans="1:16" ht="15.75" thickBot="1" x14ac:dyDescent="0.3">
      <c r="A344" s="121" t="str">
        <f t="shared" si="10"/>
        <v/>
      </c>
      <c r="B344" s="95"/>
      <c r="C344" s="143"/>
      <c r="D344" s="144"/>
      <c r="E344" s="144"/>
      <c r="F344" s="145"/>
      <c r="G344" s="145"/>
      <c r="H344" s="145"/>
      <c r="I344" s="147"/>
      <c r="J344" s="98"/>
      <c r="K344" s="108" t="str">
        <f t="shared" si="11"/>
        <v>x2</v>
      </c>
      <c r="L344" s="113"/>
      <c r="M344" s="95"/>
      <c r="N344" s="121" t="str">
        <f>IFERROR(VLOOKUP($G344,Basisblatt!$A$10:$B$17,2,FALSE),"")</f>
        <v/>
      </c>
      <c r="O344" s="95"/>
      <c r="P344" s="138" t="str">
        <f>IF($K344="x1",IF(OR($F344&lt;&gt;Basisblatt!$A$2,'EMob_Segmente 3.2.5_3.2.6'!H344=Basisblatt!$A$64)=TRUE,5,VLOOKUP('EMob_Segmente 3.2.5_3.2.6'!$E344,Basisblatt!$A$22:$B$35,2,FALSE)),"")</f>
        <v/>
      </c>
    </row>
    <row r="345" spans="1:16" ht="15.75" thickBot="1" x14ac:dyDescent="0.3">
      <c r="A345" s="121" t="str">
        <f t="shared" si="10"/>
        <v/>
      </c>
      <c r="B345" s="95"/>
      <c r="C345" s="143"/>
      <c r="D345" s="144"/>
      <c r="E345" s="144"/>
      <c r="F345" s="145"/>
      <c r="G345" s="145"/>
      <c r="H345" s="145"/>
      <c r="I345" s="147"/>
      <c r="J345" s="98"/>
      <c r="K345" s="108" t="str">
        <f t="shared" si="11"/>
        <v>x2</v>
      </c>
      <c r="L345" s="113"/>
      <c r="M345" s="95"/>
      <c r="N345" s="121" t="str">
        <f>IFERROR(VLOOKUP($G345,Basisblatt!$A$10:$B$17,2,FALSE),"")</f>
        <v/>
      </c>
      <c r="O345" s="95"/>
      <c r="P345" s="138" t="str">
        <f>IF($K345="x1",IF(OR($F345&lt;&gt;Basisblatt!$A$2,'EMob_Segmente 3.2.5_3.2.6'!H345=Basisblatt!$A$64)=TRUE,5,VLOOKUP('EMob_Segmente 3.2.5_3.2.6'!$E345,Basisblatt!$A$22:$B$35,2,FALSE)),"")</f>
        <v/>
      </c>
    </row>
    <row r="346" spans="1:16" ht="15.75" thickBot="1" x14ac:dyDescent="0.3">
      <c r="A346" s="121" t="str">
        <f t="shared" ref="A346:A409" si="12">IF($K346="x2","",IF($K346="x1","ja","N/A"))</f>
        <v/>
      </c>
      <c r="B346" s="95"/>
      <c r="C346" s="143"/>
      <c r="D346" s="144"/>
      <c r="E346" s="144"/>
      <c r="F346" s="145"/>
      <c r="G346" s="145"/>
      <c r="H346" s="145"/>
      <c r="I346" s="147"/>
      <c r="J346" s="98"/>
      <c r="K346" s="108" t="str">
        <f t="shared" si="11"/>
        <v>x2</v>
      </c>
      <c r="L346" s="113"/>
      <c r="M346" s="95"/>
      <c r="N346" s="121" t="str">
        <f>IFERROR(VLOOKUP($G346,Basisblatt!$A$10:$B$17,2,FALSE),"")</f>
        <v/>
      </c>
      <c r="O346" s="95"/>
      <c r="P346" s="138" t="str">
        <f>IF($K346="x1",IF(OR($F346&lt;&gt;Basisblatt!$A$2,'EMob_Segmente 3.2.5_3.2.6'!H346=Basisblatt!$A$64)=TRUE,5,VLOOKUP('EMob_Segmente 3.2.5_3.2.6'!$E346,Basisblatt!$A$22:$B$35,2,FALSE)),"")</f>
        <v/>
      </c>
    </row>
    <row r="347" spans="1:16" ht="15.75" thickBot="1" x14ac:dyDescent="0.3">
      <c r="A347" s="121" t="str">
        <f t="shared" si="12"/>
        <v/>
      </c>
      <c r="B347" s="95"/>
      <c r="C347" s="143"/>
      <c r="D347" s="144"/>
      <c r="E347" s="144"/>
      <c r="F347" s="145"/>
      <c r="G347" s="145"/>
      <c r="H347" s="145"/>
      <c r="I347" s="147"/>
      <c r="J347" s="98"/>
      <c r="K347" s="108" t="str">
        <f t="shared" ref="K347:K410" si="13">IF(COUNTA($C347:$I347)=7,"x1",IF(COUNTA($C347:$I347)=0,"x2","o"))</f>
        <v>x2</v>
      </c>
      <c r="L347" s="113"/>
      <c r="M347" s="95"/>
      <c r="N347" s="121" t="str">
        <f>IFERROR(VLOOKUP($G347,Basisblatt!$A$10:$B$17,2,FALSE),"")</f>
        <v/>
      </c>
      <c r="O347" s="95"/>
      <c r="P347" s="138" t="str">
        <f>IF($K347="x1",IF(OR($F347&lt;&gt;Basisblatt!$A$2,'EMob_Segmente 3.2.5_3.2.6'!H347=Basisblatt!$A$64)=TRUE,5,VLOOKUP('EMob_Segmente 3.2.5_3.2.6'!$E347,Basisblatt!$A$22:$B$35,2,FALSE)),"")</f>
        <v/>
      </c>
    </row>
    <row r="348" spans="1:16" ht="15.75" thickBot="1" x14ac:dyDescent="0.3">
      <c r="A348" s="121" t="str">
        <f t="shared" si="12"/>
        <v/>
      </c>
      <c r="B348" s="95"/>
      <c r="C348" s="143"/>
      <c r="D348" s="144"/>
      <c r="E348" s="144"/>
      <c r="F348" s="145"/>
      <c r="G348" s="145"/>
      <c r="H348" s="145"/>
      <c r="I348" s="147"/>
      <c r="J348" s="98"/>
      <c r="K348" s="108" t="str">
        <f t="shared" si="13"/>
        <v>x2</v>
      </c>
      <c r="L348" s="113"/>
      <c r="M348" s="95"/>
      <c r="N348" s="121" t="str">
        <f>IFERROR(VLOOKUP($G348,Basisblatt!$A$10:$B$17,2,FALSE),"")</f>
        <v/>
      </c>
      <c r="O348" s="95"/>
      <c r="P348" s="138" t="str">
        <f>IF($K348="x1",IF(OR($F348&lt;&gt;Basisblatt!$A$2,'EMob_Segmente 3.2.5_3.2.6'!H348=Basisblatt!$A$64)=TRUE,5,VLOOKUP('EMob_Segmente 3.2.5_3.2.6'!$E348,Basisblatt!$A$22:$B$35,2,FALSE)),"")</f>
        <v/>
      </c>
    </row>
    <row r="349" spans="1:16" ht="15.75" thickBot="1" x14ac:dyDescent="0.3">
      <c r="A349" s="121" t="str">
        <f t="shared" si="12"/>
        <v/>
      </c>
      <c r="B349" s="95"/>
      <c r="C349" s="143"/>
      <c r="D349" s="144"/>
      <c r="E349" s="144"/>
      <c r="F349" s="145"/>
      <c r="G349" s="145"/>
      <c r="H349" s="145"/>
      <c r="I349" s="147"/>
      <c r="J349" s="98"/>
      <c r="K349" s="108" t="str">
        <f t="shared" si="13"/>
        <v>x2</v>
      </c>
      <c r="L349" s="113"/>
      <c r="M349" s="95"/>
      <c r="N349" s="121" t="str">
        <f>IFERROR(VLOOKUP($G349,Basisblatt!$A$10:$B$17,2,FALSE),"")</f>
        <v/>
      </c>
      <c r="O349" s="95"/>
      <c r="P349" s="138" t="str">
        <f>IF($K349="x1",IF(OR($F349&lt;&gt;Basisblatt!$A$2,'EMob_Segmente 3.2.5_3.2.6'!H349=Basisblatt!$A$64)=TRUE,5,VLOOKUP('EMob_Segmente 3.2.5_3.2.6'!$E349,Basisblatt!$A$22:$B$35,2,FALSE)),"")</f>
        <v/>
      </c>
    </row>
    <row r="350" spans="1:16" ht="15.75" thickBot="1" x14ac:dyDescent="0.3">
      <c r="A350" s="121" t="str">
        <f t="shared" si="12"/>
        <v/>
      </c>
      <c r="B350" s="95"/>
      <c r="C350" s="143"/>
      <c r="D350" s="144"/>
      <c r="E350" s="144"/>
      <c r="F350" s="145"/>
      <c r="G350" s="145"/>
      <c r="H350" s="145"/>
      <c r="I350" s="147"/>
      <c r="J350" s="98"/>
      <c r="K350" s="108" t="str">
        <f t="shared" si="13"/>
        <v>x2</v>
      </c>
      <c r="L350" s="113"/>
      <c r="M350" s="95"/>
      <c r="N350" s="121" t="str">
        <f>IFERROR(VLOOKUP($G350,Basisblatt!$A$10:$B$17,2,FALSE),"")</f>
        <v/>
      </c>
      <c r="O350" s="95"/>
      <c r="P350" s="138" t="str">
        <f>IF($K350="x1",IF(OR($F350&lt;&gt;Basisblatt!$A$2,'EMob_Segmente 3.2.5_3.2.6'!H350=Basisblatt!$A$64)=TRUE,5,VLOOKUP('EMob_Segmente 3.2.5_3.2.6'!$E350,Basisblatt!$A$22:$B$35,2,FALSE)),"")</f>
        <v/>
      </c>
    </row>
    <row r="351" spans="1:16" ht="15.75" thickBot="1" x14ac:dyDescent="0.3">
      <c r="A351" s="121" t="str">
        <f t="shared" si="12"/>
        <v/>
      </c>
      <c r="B351" s="95"/>
      <c r="C351" s="143"/>
      <c r="D351" s="144"/>
      <c r="E351" s="144"/>
      <c r="F351" s="145"/>
      <c r="G351" s="145"/>
      <c r="H351" s="145"/>
      <c r="I351" s="147"/>
      <c r="J351" s="98"/>
      <c r="K351" s="108" t="str">
        <f t="shared" si="13"/>
        <v>x2</v>
      </c>
      <c r="L351" s="113"/>
      <c r="M351" s="95"/>
      <c r="N351" s="121" t="str">
        <f>IFERROR(VLOOKUP($G351,Basisblatt!$A$10:$B$17,2,FALSE),"")</f>
        <v/>
      </c>
      <c r="O351" s="95"/>
      <c r="P351" s="138" t="str">
        <f>IF($K351="x1",IF(OR($F351&lt;&gt;Basisblatt!$A$2,'EMob_Segmente 3.2.5_3.2.6'!H351=Basisblatt!$A$64)=TRUE,5,VLOOKUP('EMob_Segmente 3.2.5_3.2.6'!$E351,Basisblatt!$A$22:$B$35,2,FALSE)),"")</f>
        <v/>
      </c>
    </row>
    <row r="352" spans="1:16" ht="15.75" thickBot="1" x14ac:dyDescent="0.3">
      <c r="A352" s="121" t="str">
        <f t="shared" si="12"/>
        <v/>
      </c>
      <c r="B352" s="95"/>
      <c r="C352" s="143"/>
      <c r="D352" s="144"/>
      <c r="E352" s="144"/>
      <c r="F352" s="145"/>
      <c r="G352" s="145"/>
      <c r="H352" s="145"/>
      <c r="I352" s="147"/>
      <c r="J352" s="98"/>
      <c r="K352" s="108" t="str">
        <f t="shared" si="13"/>
        <v>x2</v>
      </c>
      <c r="L352" s="113"/>
      <c r="M352" s="95"/>
      <c r="N352" s="121" t="str">
        <f>IFERROR(VLOOKUP($G352,Basisblatt!$A$10:$B$17,2,FALSE),"")</f>
        <v/>
      </c>
      <c r="O352" s="95"/>
      <c r="P352" s="138" t="str">
        <f>IF($K352="x1",IF(OR($F352&lt;&gt;Basisblatt!$A$2,'EMob_Segmente 3.2.5_3.2.6'!H352=Basisblatt!$A$64)=TRUE,5,VLOOKUP('EMob_Segmente 3.2.5_3.2.6'!$E352,Basisblatt!$A$22:$B$35,2,FALSE)),"")</f>
        <v/>
      </c>
    </row>
    <row r="353" spans="1:16" ht="15.75" thickBot="1" x14ac:dyDescent="0.3">
      <c r="A353" s="121" t="str">
        <f t="shared" si="12"/>
        <v/>
      </c>
      <c r="B353" s="95"/>
      <c r="C353" s="143"/>
      <c r="D353" s="144"/>
      <c r="E353" s="144"/>
      <c r="F353" s="145"/>
      <c r="G353" s="145"/>
      <c r="H353" s="145"/>
      <c r="I353" s="147"/>
      <c r="J353" s="98"/>
      <c r="K353" s="108" t="str">
        <f t="shared" si="13"/>
        <v>x2</v>
      </c>
      <c r="L353" s="113"/>
      <c r="M353" s="95"/>
      <c r="N353" s="121" t="str">
        <f>IFERROR(VLOOKUP($G353,Basisblatt!$A$10:$B$17,2,FALSE),"")</f>
        <v/>
      </c>
      <c r="O353" s="95"/>
      <c r="P353" s="138" t="str">
        <f>IF($K353="x1",IF(OR($F353&lt;&gt;Basisblatt!$A$2,'EMob_Segmente 3.2.5_3.2.6'!H353=Basisblatt!$A$64)=TRUE,5,VLOOKUP('EMob_Segmente 3.2.5_3.2.6'!$E353,Basisblatt!$A$22:$B$35,2,FALSE)),"")</f>
        <v/>
      </c>
    </row>
    <row r="354" spans="1:16" ht="15.75" thickBot="1" x14ac:dyDescent="0.3">
      <c r="A354" s="121" t="str">
        <f t="shared" si="12"/>
        <v/>
      </c>
      <c r="B354" s="95"/>
      <c r="C354" s="143"/>
      <c r="D354" s="144"/>
      <c r="E354" s="144"/>
      <c r="F354" s="145"/>
      <c r="G354" s="145"/>
      <c r="H354" s="145"/>
      <c r="I354" s="147"/>
      <c r="J354" s="98"/>
      <c r="K354" s="108" t="str">
        <f t="shared" si="13"/>
        <v>x2</v>
      </c>
      <c r="L354" s="113"/>
      <c r="M354" s="95"/>
      <c r="N354" s="121" t="str">
        <f>IFERROR(VLOOKUP($G354,Basisblatt!$A$10:$B$17,2,FALSE),"")</f>
        <v/>
      </c>
      <c r="O354" s="95"/>
      <c r="P354" s="138" t="str">
        <f>IF($K354="x1",IF(OR($F354&lt;&gt;Basisblatt!$A$2,'EMob_Segmente 3.2.5_3.2.6'!H354=Basisblatt!$A$64)=TRUE,5,VLOOKUP('EMob_Segmente 3.2.5_3.2.6'!$E354,Basisblatt!$A$22:$B$35,2,FALSE)),"")</f>
        <v/>
      </c>
    </row>
    <row r="355" spans="1:16" ht="15.75" thickBot="1" x14ac:dyDescent="0.3">
      <c r="A355" s="121" t="str">
        <f t="shared" si="12"/>
        <v/>
      </c>
      <c r="B355" s="95"/>
      <c r="C355" s="143"/>
      <c r="D355" s="144"/>
      <c r="E355" s="144"/>
      <c r="F355" s="145"/>
      <c r="G355" s="145"/>
      <c r="H355" s="145"/>
      <c r="I355" s="147"/>
      <c r="J355" s="98"/>
      <c r="K355" s="108" t="str">
        <f t="shared" si="13"/>
        <v>x2</v>
      </c>
      <c r="L355" s="113"/>
      <c r="M355" s="95"/>
      <c r="N355" s="121" t="str">
        <f>IFERROR(VLOOKUP($G355,Basisblatt!$A$10:$B$17,2,FALSE),"")</f>
        <v/>
      </c>
      <c r="O355" s="95"/>
      <c r="P355" s="138" t="str">
        <f>IF($K355="x1",IF(OR($F355&lt;&gt;Basisblatt!$A$2,'EMob_Segmente 3.2.5_3.2.6'!H355=Basisblatt!$A$64)=TRUE,5,VLOOKUP('EMob_Segmente 3.2.5_3.2.6'!$E355,Basisblatt!$A$22:$B$35,2,FALSE)),"")</f>
        <v/>
      </c>
    </row>
    <row r="356" spans="1:16" ht="15.75" thickBot="1" x14ac:dyDescent="0.3">
      <c r="A356" s="121" t="str">
        <f t="shared" si="12"/>
        <v/>
      </c>
      <c r="B356" s="95"/>
      <c r="C356" s="143"/>
      <c r="D356" s="144"/>
      <c r="E356" s="144"/>
      <c r="F356" s="145"/>
      <c r="G356" s="145"/>
      <c r="H356" s="145"/>
      <c r="I356" s="147"/>
      <c r="J356" s="98"/>
      <c r="K356" s="108" t="str">
        <f t="shared" si="13"/>
        <v>x2</v>
      </c>
      <c r="L356" s="113"/>
      <c r="M356" s="95"/>
      <c r="N356" s="121" t="str">
        <f>IFERROR(VLOOKUP($G356,Basisblatt!$A$10:$B$17,2,FALSE),"")</f>
        <v/>
      </c>
      <c r="O356" s="95"/>
      <c r="P356" s="138" t="str">
        <f>IF($K356="x1",IF(OR($F356&lt;&gt;Basisblatt!$A$2,'EMob_Segmente 3.2.5_3.2.6'!H356=Basisblatt!$A$64)=TRUE,5,VLOOKUP('EMob_Segmente 3.2.5_3.2.6'!$E356,Basisblatt!$A$22:$B$35,2,FALSE)),"")</f>
        <v/>
      </c>
    </row>
    <row r="357" spans="1:16" ht="15.75" thickBot="1" x14ac:dyDescent="0.3">
      <c r="A357" s="121" t="str">
        <f t="shared" si="12"/>
        <v/>
      </c>
      <c r="B357" s="95"/>
      <c r="C357" s="143"/>
      <c r="D357" s="144"/>
      <c r="E357" s="144"/>
      <c r="F357" s="145"/>
      <c r="G357" s="145"/>
      <c r="H357" s="145"/>
      <c r="I357" s="147"/>
      <c r="J357" s="98"/>
      <c r="K357" s="108" t="str">
        <f t="shared" si="13"/>
        <v>x2</v>
      </c>
      <c r="L357" s="113"/>
      <c r="M357" s="95"/>
      <c r="N357" s="121" t="str">
        <f>IFERROR(VLOOKUP($G357,Basisblatt!$A$10:$B$17,2,FALSE),"")</f>
        <v/>
      </c>
      <c r="O357" s="95"/>
      <c r="P357" s="138" t="str">
        <f>IF($K357="x1",IF(OR($F357&lt;&gt;Basisblatt!$A$2,'EMob_Segmente 3.2.5_3.2.6'!H357=Basisblatt!$A$64)=TRUE,5,VLOOKUP('EMob_Segmente 3.2.5_3.2.6'!$E357,Basisblatt!$A$22:$B$35,2,FALSE)),"")</f>
        <v/>
      </c>
    </row>
    <row r="358" spans="1:16" ht="15.75" thickBot="1" x14ac:dyDescent="0.3">
      <c r="A358" s="121" t="str">
        <f t="shared" si="12"/>
        <v/>
      </c>
      <c r="B358" s="95"/>
      <c r="C358" s="143"/>
      <c r="D358" s="144"/>
      <c r="E358" s="144"/>
      <c r="F358" s="145"/>
      <c r="G358" s="145"/>
      <c r="H358" s="145"/>
      <c r="I358" s="147"/>
      <c r="J358" s="98"/>
      <c r="K358" s="108" t="str">
        <f t="shared" si="13"/>
        <v>x2</v>
      </c>
      <c r="L358" s="113"/>
      <c r="M358" s="95"/>
      <c r="N358" s="121" t="str">
        <f>IFERROR(VLOOKUP($G358,Basisblatt!$A$10:$B$17,2,FALSE),"")</f>
        <v/>
      </c>
      <c r="O358" s="95"/>
      <c r="P358" s="138" t="str">
        <f>IF($K358="x1",IF(OR($F358&lt;&gt;Basisblatt!$A$2,'EMob_Segmente 3.2.5_3.2.6'!H358=Basisblatt!$A$64)=TRUE,5,VLOOKUP('EMob_Segmente 3.2.5_3.2.6'!$E358,Basisblatt!$A$22:$B$35,2,FALSE)),"")</f>
        <v/>
      </c>
    </row>
    <row r="359" spans="1:16" ht="15.75" thickBot="1" x14ac:dyDescent="0.3">
      <c r="A359" s="121" t="str">
        <f t="shared" si="12"/>
        <v/>
      </c>
      <c r="B359" s="95"/>
      <c r="C359" s="143"/>
      <c r="D359" s="144"/>
      <c r="E359" s="144"/>
      <c r="F359" s="145"/>
      <c r="G359" s="145"/>
      <c r="H359" s="145"/>
      <c r="I359" s="147"/>
      <c r="J359" s="98"/>
      <c r="K359" s="108" t="str">
        <f t="shared" si="13"/>
        <v>x2</v>
      </c>
      <c r="L359" s="113"/>
      <c r="M359" s="95"/>
      <c r="N359" s="121" t="str">
        <f>IFERROR(VLOOKUP($G359,Basisblatt!$A$10:$B$17,2,FALSE),"")</f>
        <v/>
      </c>
      <c r="O359" s="95"/>
      <c r="P359" s="138" t="str">
        <f>IF($K359="x1",IF(OR($F359&lt;&gt;Basisblatt!$A$2,'EMob_Segmente 3.2.5_3.2.6'!H359=Basisblatt!$A$64)=TRUE,5,VLOOKUP('EMob_Segmente 3.2.5_3.2.6'!$E359,Basisblatt!$A$22:$B$35,2,FALSE)),"")</f>
        <v/>
      </c>
    </row>
    <row r="360" spans="1:16" ht="15.75" thickBot="1" x14ac:dyDescent="0.3">
      <c r="A360" s="121" t="str">
        <f t="shared" si="12"/>
        <v/>
      </c>
      <c r="B360" s="95"/>
      <c r="C360" s="143"/>
      <c r="D360" s="144"/>
      <c r="E360" s="144"/>
      <c r="F360" s="145"/>
      <c r="G360" s="145"/>
      <c r="H360" s="145"/>
      <c r="I360" s="147"/>
      <c r="J360" s="98"/>
      <c r="K360" s="108" t="str">
        <f t="shared" si="13"/>
        <v>x2</v>
      </c>
      <c r="L360" s="113"/>
      <c r="M360" s="95"/>
      <c r="N360" s="121" t="str">
        <f>IFERROR(VLOOKUP($G360,Basisblatt!$A$10:$B$17,2,FALSE),"")</f>
        <v/>
      </c>
      <c r="O360" s="95"/>
      <c r="P360" s="138" t="str">
        <f>IF($K360="x1",IF(OR($F360&lt;&gt;Basisblatt!$A$2,'EMob_Segmente 3.2.5_3.2.6'!H360=Basisblatt!$A$64)=TRUE,5,VLOOKUP('EMob_Segmente 3.2.5_3.2.6'!$E360,Basisblatt!$A$22:$B$35,2,FALSE)),"")</f>
        <v/>
      </c>
    </row>
    <row r="361" spans="1:16" ht="15.75" thickBot="1" x14ac:dyDescent="0.3">
      <c r="A361" s="121" t="str">
        <f t="shared" si="12"/>
        <v/>
      </c>
      <c r="B361" s="95"/>
      <c r="C361" s="143"/>
      <c r="D361" s="144"/>
      <c r="E361" s="144"/>
      <c r="F361" s="145"/>
      <c r="G361" s="145"/>
      <c r="H361" s="145"/>
      <c r="I361" s="147"/>
      <c r="J361" s="98"/>
      <c r="K361" s="108" t="str">
        <f t="shared" si="13"/>
        <v>x2</v>
      </c>
      <c r="L361" s="113"/>
      <c r="M361" s="95"/>
      <c r="N361" s="121" t="str">
        <f>IFERROR(VLOOKUP($G361,Basisblatt!$A$10:$B$17,2,FALSE),"")</f>
        <v/>
      </c>
      <c r="O361" s="95"/>
      <c r="P361" s="138" t="str">
        <f>IF($K361="x1",IF(OR($F361&lt;&gt;Basisblatt!$A$2,'EMob_Segmente 3.2.5_3.2.6'!H361=Basisblatt!$A$64)=TRUE,5,VLOOKUP('EMob_Segmente 3.2.5_3.2.6'!$E361,Basisblatt!$A$22:$B$35,2,FALSE)),"")</f>
        <v/>
      </c>
    </row>
    <row r="362" spans="1:16" ht="15.75" thickBot="1" x14ac:dyDescent="0.3">
      <c r="A362" s="121" t="str">
        <f t="shared" si="12"/>
        <v/>
      </c>
      <c r="B362" s="95"/>
      <c r="C362" s="143"/>
      <c r="D362" s="144"/>
      <c r="E362" s="144"/>
      <c r="F362" s="145"/>
      <c r="G362" s="145"/>
      <c r="H362" s="145"/>
      <c r="I362" s="147"/>
      <c r="J362" s="98"/>
      <c r="K362" s="108" t="str">
        <f t="shared" si="13"/>
        <v>x2</v>
      </c>
      <c r="L362" s="113"/>
      <c r="M362" s="95"/>
      <c r="N362" s="121" t="str">
        <f>IFERROR(VLOOKUP($G362,Basisblatt!$A$10:$B$17,2,FALSE),"")</f>
        <v/>
      </c>
      <c r="O362" s="95"/>
      <c r="P362" s="138" t="str">
        <f>IF($K362="x1",IF(OR($F362&lt;&gt;Basisblatt!$A$2,'EMob_Segmente 3.2.5_3.2.6'!H362=Basisblatt!$A$64)=TRUE,5,VLOOKUP('EMob_Segmente 3.2.5_3.2.6'!$E362,Basisblatt!$A$22:$B$35,2,FALSE)),"")</f>
        <v/>
      </c>
    </row>
    <row r="363" spans="1:16" ht="15.75" thickBot="1" x14ac:dyDescent="0.3">
      <c r="A363" s="121" t="str">
        <f t="shared" si="12"/>
        <v/>
      </c>
      <c r="B363" s="95"/>
      <c r="C363" s="143"/>
      <c r="D363" s="144"/>
      <c r="E363" s="144"/>
      <c r="F363" s="145"/>
      <c r="G363" s="145"/>
      <c r="H363" s="145"/>
      <c r="I363" s="147"/>
      <c r="J363" s="98"/>
      <c r="K363" s="108" t="str">
        <f t="shared" si="13"/>
        <v>x2</v>
      </c>
      <c r="L363" s="113"/>
      <c r="M363" s="95"/>
      <c r="N363" s="121" t="str">
        <f>IFERROR(VLOOKUP($G363,Basisblatt!$A$10:$B$17,2,FALSE),"")</f>
        <v/>
      </c>
      <c r="O363" s="95"/>
      <c r="P363" s="138" t="str">
        <f>IF($K363="x1",IF(OR($F363&lt;&gt;Basisblatt!$A$2,'EMob_Segmente 3.2.5_3.2.6'!H363=Basisblatt!$A$64)=TRUE,5,VLOOKUP('EMob_Segmente 3.2.5_3.2.6'!$E363,Basisblatt!$A$22:$B$35,2,FALSE)),"")</f>
        <v/>
      </c>
    </row>
    <row r="364" spans="1:16" ht="15.75" thickBot="1" x14ac:dyDescent="0.3">
      <c r="A364" s="121" t="str">
        <f t="shared" si="12"/>
        <v/>
      </c>
      <c r="B364" s="95"/>
      <c r="C364" s="143"/>
      <c r="D364" s="144"/>
      <c r="E364" s="144"/>
      <c r="F364" s="145"/>
      <c r="G364" s="145"/>
      <c r="H364" s="145"/>
      <c r="I364" s="147"/>
      <c r="J364" s="98"/>
      <c r="K364" s="108" t="str">
        <f t="shared" si="13"/>
        <v>x2</v>
      </c>
      <c r="L364" s="113"/>
      <c r="M364" s="95"/>
      <c r="N364" s="121" t="str">
        <f>IFERROR(VLOOKUP($G364,Basisblatt!$A$10:$B$17,2,FALSE),"")</f>
        <v/>
      </c>
      <c r="O364" s="95"/>
      <c r="P364" s="138" t="str">
        <f>IF($K364="x1",IF(OR($F364&lt;&gt;Basisblatt!$A$2,'EMob_Segmente 3.2.5_3.2.6'!H364=Basisblatt!$A$64)=TRUE,5,VLOOKUP('EMob_Segmente 3.2.5_3.2.6'!$E364,Basisblatt!$A$22:$B$35,2,FALSE)),"")</f>
        <v/>
      </c>
    </row>
    <row r="365" spans="1:16" ht="15.75" thickBot="1" x14ac:dyDescent="0.3">
      <c r="A365" s="121" t="str">
        <f t="shared" si="12"/>
        <v/>
      </c>
      <c r="B365" s="95"/>
      <c r="C365" s="143"/>
      <c r="D365" s="144"/>
      <c r="E365" s="144"/>
      <c r="F365" s="145"/>
      <c r="G365" s="145"/>
      <c r="H365" s="145"/>
      <c r="I365" s="147"/>
      <c r="J365" s="98"/>
      <c r="K365" s="108" t="str">
        <f t="shared" si="13"/>
        <v>x2</v>
      </c>
      <c r="L365" s="113"/>
      <c r="M365" s="95"/>
      <c r="N365" s="121" t="str">
        <f>IFERROR(VLOOKUP($G365,Basisblatt!$A$10:$B$17,2,FALSE),"")</f>
        <v/>
      </c>
      <c r="O365" s="95"/>
      <c r="P365" s="138" t="str">
        <f>IF($K365="x1",IF(OR($F365&lt;&gt;Basisblatt!$A$2,'EMob_Segmente 3.2.5_3.2.6'!H365=Basisblatt!$A$64)=TRUE,5,VLOOKUP('EMob_Segmente 3.2.5_3.2.6'!$E365,Basisblatt!$A$22:$B$35,2,FALSE)),"")</f>
        <v/>
      </c>
    </row>
    <row r="366" spans="1:16" ht="15.75" thickBot="1" x14ac:dyDescent="0.3">
      <c r="A366" s="121" t="str">
        <f t="shared" si="12"/>
        <v/>
      </c>
      <c r="B366" s="95"/>
      <c r="C366" s="143"/>
      <c r="D366" s="144"/>
      <c r="E366" s="144"/>
      <c r="F366" s="145"/>
      <c r="G366" s="145"/>
      <c r="H366" s="145"/>
      <c r="I366" s="147"/>
      <c r="J366" s="98"/>
      <c r="K366" s="108" t="str">
        <f t="shared" si="13"/>
        <v>x2</v>
      </c>
      <c r="L366" s="113"/>
      <c r="M366" s="95"/>
      <c r="N366" s="121" t="str">
        <f>IFERROR(VLOOKUP($G366,Basisblatt!$A$10:$B$17,2,FALSE),"")</f>
        <v/>
      </c>
      <c r="O366" s="95"/>
      <c r="P366" s="138" t="str">
        <f>IF($K366="x1",IF(OR($F366&lt;&gt;Basisblatt!$A$2,'EMob_Segmente 3.2.5_3.2.6'!H366=Basisblatt!$A$64)=TRUE,5,VLOOKUP('EMob_Segmente 3.2.5_3.2.6'!$E366,Basisblatt!$A$22:$B$35,2,FALSE)),"")</f>
        <v/>
      </c>
    </row>
    <row r="367" spans="1:16" ht="15.75" thickBot="1" x14ac:dyDescent="0.3">
      <c r="A367" s="121" t="str">
        <f t="shared" si="12"/>
        <v/>
      </c>
      <c r="B367" s="95"/>
      <c r="C367" s="143"/>
      <c r="D367" s="144"/>
      <c r="E367" s="144"/>
      <c r="F367" s="145"/>
      <c r="G367" s="145"/>
      <c r="H367" s="145"/>
      <c r="I367" s="147"/>
      <c r="J367" s="98"/>
      <c r="K367" s="108" t="str">
        <f t="shared" si="13"/>
        <v>x2</v>
      </c>
      <c r="L367" s="113"/>
      <c r="M367" s="95"/>
      <c r="N367" s="121" t="str">
        <f>IFERROR(VLOOKUP($G367,Basisblatt!$A$10:$B$17,2,FALSE),"")</f>
        <v/>
      </c>
      <c r="O367" s="95"/>
      <c r="P367" s="138" t="str">
        <f>IF($K367="x1",IF(OR($F367&lt;&gt;Basisblatt!$A$2,'EMob_Segmente 3.2.5_3.2.6'!H367=Basisblatt!$A$64)=TRUE,5,VLOOKUP('EMob_Segmente 3.2.5_3.2.6'!$E367,Basisblatt!$A$22:$B$35,2,FALSE)),"")</f>
        <v/>
      </c>
    </row>
    <row r="368" spans="1:16" ht="15.75" thickBot="1" x14ac:dyDescent="0.3">
      <c r="A368" s="121" t="str">
        <f t="shared" si="12"/>
        <v/>
      </c>
      <c r="B368" s="95"/>
      <c r="C368" s="143"/>
      <c r="D368" s="144"/>
      <c r="E368" s="144"/>
      <c r="F368" s="145"/>
      <c r="G368" s="145"/>
      <c r="H368" s="145"/>
      <c r="I368" s="147"/>
      <c r="J368" s="98"/>
      <c r="K368" s="108" t="str">
        <f t="shared" si="13"/>
        <v>x2</v>
      </c>
      <c r="L368" s="113"/>
      <c r="M368" s="95"/>
      <c r="N368" s="121" t="str">
        <f>IFERROR(VLOOKUP($G368,Basisblatt!$A$10:$B$17,2,FALSE),"")</f>
        <v/>
      </c>
      <c r="O368" s="95"/>
      <c r="P368" s="138" t="str">
        <f>IF($K368="x1",IF(OR($F368&lt;&gt;Basisblatt!$A$2,'EMob_Segmente 3.2.5_3.2.6'!H368=Basisblatt!$A$64)=TRUE,5,VLOOKUP('EMob_Segmente 3.2.5_3.2.6'!$E368,Basisblatt!$A$22:$B$35,2,FALSE)),"")</f>
        <v/>
      </c>
    </row>
    <row r="369" spans="1:16" ht="15.75" thickBot="1" x14ac:dyDescent="0.3">
      <c r="A369" s="121" t="str">
        <f t="shared" si="12"/>
        <v/>
      </c>
      <c r="B369" s="95"/>
      <c r="C369" s="143"/>
      <c r="D369" s="144"/>
      <c r="E369" s="144"/>
      <c r="F369" s="145"/>
      <c r="G369" s="145"/>
      <c r="H369" s="145"/>
      <c r="I369" s="147"/>
      <c r="J369" s="98"/>
      <c r="K369" s="108" t="str">
        <f t="shared" si="13"/>
        <v>x2</v>
      </c>
      <c r="L369" s="113"/>
      <c r="M369" s="95"/>
      <c r="N369" s="121" t="str">
        <f>IFERROR(VLOOKUP($G369,Basisblatt!$A$10:$B$17,2,FALSE),"")</f>
        <v/>
      </c>
      <c r="O369" s="95"/>
      <c r="P369" s="138" t="str">
        <f>IF($K369="x1",IF(OR($F369&lt;&gt;Basisblatt!$A$2,'EMob_Segmente 3.2.5_3.2.6'!H369=Basisblatt!$A$64)=TRUE,5,VLOOKUP('EMob_Segmente 3.2.5_3.2.6'!$E369,Basisblatt!$A$22:$B$35,2,FALSE)),"")</f>
        <v/>
      </c>
    </row>
    <row r="370" spans="1:16" ht="15.75" thickBot="1" x14ac:dyDescent="0.3">
      <c r="A370" s="121" t="str">
        <f t="shared" si="12"/>
        <v/>
      </c>
      <c r="B370" s="95"/>
      <c r="C370" s="143"/>
      <c r="D370" s="144"/>
      <c r="E370" s="144"/>
      <c r="F370" s="145"/>
      <c r="G370" s="145"/>
      <c r="H370" s="145"/>
      <c r="I370" s="147"/>
      <c r="J370" s="98"/>
      <c r="K370" s="108" t="str">
        <f t="shared" si="13"/>
        <v>x2</v>
      </c>
      <c r="L370" s="113"/>
      <c r="M370" s="95"/>
      <c r="N370" s="121" t="str">
        <f>IFERROR(VLOOKUP($G370,Basisblatt!$A$10:$B$17,2,FALSE),"")</f>
        <v/>
      </c>
      <c r="O370" s="95"/>
      <c r="P370" s="138" t="str">
        <f>IF($K370="x1",IF(OR($F370&lt;&gt;Basisblatt!$A$2,'EMob_Segmente 3.2.5_3.2.6'!H370=Basisblatt!$A$64)=TRUE,5,VLOOKUP('EMob_Segmente 3.2.5_3.2.6'!$E370,Basisblatt!$A$22:$B$35,2,FALSE)),"")</f>
        <v/>
      </c>
    </row>
    <row r="371" spans="1:16" ht="15.75" thickBot="1" x14ac:dyDescent="0.3">
      <c r="A371" s="121" t="str">
        <f t="shared" si="12"/>
        <v/>
      </c>
      <c r="B371" s="95"/>
      <c r="C371" s="143"/>
      <c r="D371" s="144"/>
      <c r="E371" s="144"/>
      <c r="F371" s="145"/>
      <c r="G371" s="145"/>
      <c r="H371" s="145"/>
      <c r="I371" s="147"/>
      <c r="J371" s="98"/>
      <c r="K371" s="108" t="str">
        <f t="shared" si="13"/>
        <v>x2</v>
      </c>
      <c r="L371" s="113"/>
      <c r="M371" s="95"/>
      <c r="N371" s="121" t="str">
        <f>IFERROR(VLOOKUP($G371,Basisblatt!$A$10:$B$17,2,FALSE),"")</f>
        <v/>
      </c>
      <c r="O371" s="95"/>
      <c r="P371" s="138" t="str">
        <f>IF($K371="x1",IF(OR($F371&lt;&gt;Basisblatt!$A$2,'EMob_Segmente 3.2.5_3.2.6'!H371=Basisblatt!$A$64)=TRUE,5,VLOOKUP('EMob_Segmente 3.2.5_3.2.6'!$E371,Basisblatt!$A$22:$B$35,2,FALSE)),"")</f>
        <v/>
      </c>
    </row>
    <row r="372" spans="1:16" ht="15.75" thickBot="1" x14ac:dyDescent="0.3">
      <c r="A372" s="121" t="str">
        <f t="shared" si="12"/>
        <v/>
      </c>
      <c r="B372" s="95"/>
      <c r="C372" s="143"/>
      <c r="D372" s="144"/>
      <c r="E372" s="144"/>
      <c r="F372" s="145"/>
      <c r="G372" s="145"/>
      <c r="H372" s="145"/>
      <c r="I372" s="147"/>
      <c r="J372" s="98"/>
      <c r="K372" s="108" t="str">
        <f t="shared" si="13"/>
        <v>x2</v>
      </c>
      <c r="L372" s="113"/>
      <c r="M372" s="95"/>
      <c r="N372" s="121" t="str">
        <f>IFERROR(VLOOKUP($G372,Basisblatt!$A$10:$B$17,2,FALSE),"")</f>
        <v/>
      </c>
      <c r="O372" s="95"/>
      <c r="P372" s="138" t="str">
        <f>IF($K372="x1",IF(OR($F372&lt;&gt;Basisblatt!$A$2,'EMob_Segmente 3.2.5_3.2.6'!H372=Basisblatt!$A$64)=TRUE,5,VLOOKUP('EMob_Segmente 3.2.5_3.2.6'!$E372,Basisblatt!$A$22:$B$35,2,FALSE)),"")</f>
        <v/>
      </c>
    </row>
    <row r="373" spans="1:16" ht="15.75" thickBot="1" x14ac:dyDescent="0.3">
      <c r="A373" s="121" t="str">
        <f t="shared" si="12"/>
        <v/>
      </c>
      <c r="B373" s="95"/>
      <c r="C373" s="143"/>
      <c r="D373" s="144"/>
      <c r="E373" s="144"/>
      <c r="F373" s="145"/>
      <c r="G373" s="145"/>
      <c r="H373" s="145"/>
      <c r="I373" s="147"/>
      <c r="J373" s="98"/>
      <c r="K373" s="108" t="str">
        <f t="shared" si="13"/>
        <v>x2</v>
      </c>
      <c r="L373" s="113"/>
      <c r="M373" s="95"/>
      <c r="N373" s="121" t="str">
        <f>IFERROR(VLOOKUP($G373,Basisblatt!$A$10:$B$17,2,FALSE),"")</f>
        <v/>
      </c>
      <c r="O373" s="95"/>
      <c r="P373" s="138" t="str">
        <f>IF($K373="x1",IF(OR($F373&lt;&gt;Basisblatt!$A$2,'EMob_Segmente 3.2.5_3.2.6'!H373=Basisblatt!$A$64)=TRUE,5,VLOOKUP('EMob_Segmente 3.2.5_3.2.6'!$E373,Basisblatt!$A$22:$B$35,2,FALSE)),"")</f>
        <v/>
      </c>
    </row>
    <row r="374" spans="1:16" ht="15.75" thickBot="1" x14ac:dyDescent="0.3">
      <c r="A374" s="121" t="str">
        <f t="shared" si="12"/>
        <v/>
      </c>
      <c r="B374" s="95"/>
      <c r="C374" s="143"/>
      <c r="D374" s="144"/>
      <c r="E374" s="144"/>
      <c r="F374" s="145"/>
      <c r="G374" s="145"/>
      <c r="H374" s="145"/>
      <c r="I374" s="147"/>
      <c r="J374" s="98"/>
      <c r="K374" s="108" t="str">
        <f t="shared" si="13"/>
        <v>x2</v>
      </c>
      <c r="L374" s="113"/>
      <c r="M374" s="95"/>
      <c r="N374" s="121" t="str">
        <f>IFERROR(VLOOKUP($G374,Basisblatt!$A$10:$B$17,2,FALSE),"")</f>
        <v/>
      </c>
      <c r="O374" s="95"/>
      <c r="P374" s="138" t="str">
        <f>IF($K374="x1",IF(OR($F374&lt;&gt;Basisblatt!$A$2,'EMob_Segmente 3.2.5_3.2.6'!H374=Basisblatt!$A$64)=TRUE,5,VLOOKUP('EMob_Segmente 3.2.5_3.2.6'!$E374,Basisblatt!$A$22:$B$35,2,FALSE)),"")</f>
        <v/>
      </c>
    </row>
    <row r="375" spans="1:16" ht="15.75" thickBot="1" x14ac:dyDescent="0.3">
      <c r="A375" s="121" t="str">
        <f t="shared" si="12"/>
        <v/>
      </c>
      <c r="B375" s="95"/>
      <c r="C375" s="143"/>
      <c r="D375" s="144"/>
      <c r="E375" s="144"/>
      <c r="F375" s="145"/>
      <c r="G375" s="145"/>
      <c r="H375" s="145"/>
      <c r="I375" s="147"/>
      <c r="J375" s="98"/>
      <c r="K375" s="108" t="str">
        <f t="shared" si="13"/>
        <v>x2</v>
      </c>
      <c r="L375" s="113"/>
      <c r="M375" s="95"/>
      <c r="N375" s="121" t="str">
        <f>IFERROR(VLOOKUP($G375,Basisblatt!$A$10:$B$17,2,FALSE),"")</f>
        <v/>
      </c>
      <c r="O375" s="95"/>
      <c r="P375" s="138" t="str">
        <f>IF($K375="x1",IF(OR($F375&lt;&gt;Basisblatt!$A$2,'EMob_Segmente 3.2.5_3.2.6'!H375=Basisblatt!$A$64)=TRUE,5,VLOOKUP('EMob_Segmente 3.2.5_3.2.6'!$E375,Basisblatt!$A$22:$B$35,2,FALSE)),"")</f>
        <v/>
      </c>
    </row>
    <row r="376" spans="1:16" ht="15.75" thickBot="1" x14ac:dyDescent="0.3">
      <c r="A376" s="121" t="str">
        <f t="shared" si="12"/>
        <v/>
      </c>
      <c r="B376" s="95"/>
      <c r="C376" s="143"/>
      <c r="D376" s="144"/>
      <c r="E376" s="144"/>
      <c r="F376" s="145"/>
      <c r="G376" s="145"/>
      <c r="H376" s="145"/>
      <c r="I376" s="147"/>
      <c r="J376" s="98"/>
      <c r="K376" s="108" t="str">
        <f t="shared" si="13"/>
        <v>x2</v>
      </c>
      <c r="L376" s="113"/>
      <c r="M376" s="95"/>
      <c r="N376" s="121" t="str">
        <f>IFERROR(VLOOKUP($G376,Basisblatt!$A$10:$B$17,2,FALSE),"")</f>
        <v/>
      </c>
      <c r="O376" s="95"/>
      <c r="P376" s="138" t="str">
        <f>IF($K376="x1",IF(OR($F376&lt;&gt;Basisblatt!$A$2,'EMob_Segmente 3.2.5_3.2.6'!H376=Basisblatt!$A$64)=TRUE,5,VLOOKUP('EMob_Segmente 3.2.5_3.2.6'!$E376,Basisblatt!$A$22:$B$35,2,FALSE)),"")</f>
        <v/>
      </c>
    </row>
    <row r="377" spans="1:16" ht="15.75" thickBot="1" x14ac:dyDescent="0.3">
      <c r="A377" s="121" t="str">
        <f t="shared" si="12"/>
        <v/>
      </c>
      <c r="B377" s="95"/>
      <c r="C377" s="143"/>
      <c r="D377" s="144"/>
      <c r="E377" s="144"/>
      <c r="F377" s="145"/>
      <c r="G377" s="145"/>
      <c r="H377" s="145"/>
      <c r="I377" s="147"/>
      <c r="J377" s="98"/>
      <c r="K377" s="108" t="str">
        <f t="shared" si="13"/>
        <v>x2</v>
      </c>
      <c r="L377" s="113"/>
      <c r="M377" s="95"/>
      <c r="N377" s="121" t="str">
        <f>IFERROR(VLOOKUP($G377,Basisblatt!$A$10:$B$17,2,FALSE),"")</f>
        <v/>
      </c>
      <c r="O377" s="95"/>
      <c r="P377" s="138" t="str">
        <f>IF($K377="x1",IF(OR($F377&lt;&gt;Basisblatt!$A$2,'EMob_Segmente 3.2.5_3.2.6'!H377=Basisblatt!$A$64)=TRUE,5,VLOOKUP('EMob_Segmente 3.2.5_3.2.6'!$E377,Basisblatt!$A$22:$B$35,2,FALSE)),"")</f>
        <v/>
      </c>
    </row>
    <row r="378" spans="1:16" ht="15.75" thickBot="1" x14ac:dyDescent="0.3">
      <c r="A378" s="121" t="str">
        <f t="shared" si="12"/>
        <v/>
      </c>
      <c r="B378" s="95"/>
      <c r="C378" s="143"/>
      <c r="D378" s="144"/>
      <c r="E378" s="144"/>
      <c r="F378" s="145"/>
      <c r="G378" s="145"/>
      <c r="H378" s="145"/>
      <c r="I378" s="147"/>
      <c r="J378" s="98"/>
      <c r="K378" s="108" t="str">
        <f t="shared" si="13"/>
        <v>x2</v>
      </c>
      <c r="L378" s="113"/>
      <c r="M378" s="95"/>
      <c r="N378" s="121" t="str">
        <f>IFERROR(VLOOKUP($G378,Basisblatt!$A$10:$B$17,2,FALSE),"")</f>
        <v/>
      </c>
      <c r="O378" s="95"/>
      <c r="P378" s="138" t="str">
        <f>IF($K378="x1",IF(OR($F378&lt;&gt;Basisblatt!$A$2,'EMob_Segmente 3.2.5_3.2.6'!H378=Basisblatt!$A$64)=TRUE,5,VLOOKUP('EMob_Segmente 3.2.5_3.2.6'!$E378,Basisblatt!$A$22:$B$35,2,FALSE)),"")</f>
        <v/>
      </c>
    </row>
    <row r="379" spans="1:16" ht="15.75" thickBot="1" x14ac:dyDescent="0.3">
      <c r="A379" s="121" t="str">
        <f t="shared" si="12"/>
        <v/>
      </c>
      <c r="B379" s="95"/>
      <c r="C379" s="143"/>
      <c r="D379" s="144"/>
      <c r="E379" s="144"/>
      <c r="F379" s="145"/>
      <c r="G379" s="145"/>
      <c r="H379" s="145"/>
      <c r="I379" s="147"/>
      <c r="J379" s="98"/>
      <c r="K379" s="108" t="str">
        <f t="shared" si="13"/>
        <v>x2</v>
      </c>
      <c r="L379" s="113"/>
      <c r="M379" s="95"/>
      <c r="N379" s="121" t="str">
        <f>IFERROR(VLOOKUP($G379,Basisblatt!$A$10:$B$17,2,FALSE),"")</f>
        <v/>
      </c>
      <c r="O379" s="95"/>
      <c r="P379" s="138" t="str">
        <f>IF($K379="x1",IF(OR($F379&lt;&gt;Basisblatt!$A$2,'EMob_Segmente 3.2.5_3.2.6'!H379=Basisblatt!$A$64)=TRUE,5,VLOOKUP('EMob_Segmente 3.2.5_3.2.6'!$E379,Basisblatt!$A$22:$B$35,2,FALSE)),"")</f>
        <v/>
      </c>
    </row>
    <row r="380" spans="1:16" ht="15.75" thickBot="1" x14ac:dyDescent="0.3">
      <c r="A380" s="121" t="str">
        <f t="shared" si="12"/>
        <v/>
      </c>
      <c r="B380" s="95"/>
      <c r="C380" s="143"/>
      <c r="D380" s="144"/>
      <c r="E380" s="144"/>
      <c r="F380" s="145"/>
      <c r="G380" s="145"/>
      <c r="H380" s="145"/>
      <c r="I380" s="147"/>
      <c r="J380" s="98"/>
      <c r="K380" s="108" t="str">
        <f t="shared" si="13"/>
        <v>x2</v>
      </c>
      <c r="L380" s="113"/>
      <c r="M380" s="95"/>
      <c r="N380" s="121" t="str">
        <f>IFERROR(VLOOKUP($G380,Basisblatt!$A$10:$B$17,2,FALSE),"")</f>
        <v/>
      </c>
      <c r="O380" s="95"/>
      <c r="P380" s="138" t="str">
        <f>IF($K380="x1",IF(OR($F380&lt;&gt;Basisblatt!$A$2,'EMob_Segmente 3.2.5_3.2.6'!H380=Basisblatt!$A$64)=TRUE,5,VLOOKUP('EMob_Segmente 3.2.5_3.2.6'!$E380,Basisblatt!$A$22:$B$35,2,FALSE)),"")</f>
        <v/>
      </c>
    </row>
    <row r="381" spans="1:16" ht="15.75" thickBot="1" x14ac:dyDescent="0.3">
      <c r="A381" s="121" t="str">
        <f t="shared" si="12"/>
        <v/>
      </c>
      <c r="B381" s="95"/>
      <c r="C381" s="143"/>
      <c r="D381" s="144"/>
      <c r="E381" s="144"/>
      <c r="F381" s="145"/>
      <c r="G381" s="145"/>
      <c r="H381" s="145"/>
      <c r="I381" s="147"/>
      <c r="J381" s="98"/>
      <c r="K381" s="108" t="str">
        <f t="shared" si="13"/>
        <v>x2</v>
      </c>
      <c r="L381" s="113"/>
      <c r="M381" s="95"/>
      <c r="N381" s="121" t="str">
        <f>IFERROR(VLOOKUP($G381,Basisblatt!$A$10:$B$17,2,FALSE),"")</f>
        <v/>
      </c>
      <c r="O381" s="95"/>
      <c r="P381" s="138" t="str">
        <f>IF($K381="x1",IF(OR($F381&lt;&gt;Basisblatt!$A$2,'EMob_Segmente 3.2.5_3.2.6'!H381=Basisblatt!$A$64)=TRUE,5,VLOOKUP('EMob_Segmente 3.2.5_3.2.6'!$E381,Basisblatt!$A$22:$B$35,2,FALSE)),"")</f>
        <v/>
      </c>
    </row>
    <row r="382" spans="1:16" ht="15.75" thickBot="1" x14ac:dyDescent="0.3">
      <c r="A382" s="121" t="str">
        <f t="shared" si="12"/>
        <v/>
      </c>
      <c r="B382" s="95"/>
      <c r="C382" s="143"/>
      <c r="D382" s="144"/>
      <c r="E382" s="144"/>
      <c r="F382" s="145"/>
      <c r="G382" s="145"/>
      <c r="H382" s="145"/>
      <c r="I382" s="147"/>
      <c r="J382" s="98"/>
      <c r="K382" s="108" t="str">
        <f t="shared" si="13"/>
        <v>x2</v>
      </c>
      <c r="L382" s="113"/>
      <c r="M382" s="95"/>
      <c r="N382" s="121" t="str">
        <f>IFERROR(VLOOKUP($G382,Basisblatt!$A$10:$B$17,2,FALSE),"")</f>
        <v/>
      </c>
      <c r="O382" s="95"/>
      <c r="P382" s="138" t="str">
        <f>IF($K382="x1",IF(OR($F382&lt;&gt;Basisblatt!$A$2,'EMob_Segmente 3.2.5_3.2.6'!H382=Basisblatt!$A$64)=TRUE,5,VLOOKUP('EMob_Segmente 3.2.5_3.2.6'!$E382,Basisblatt!$A$22:$B$35,2,FALSE)),"")</f>
        <v/>
      </c>
    </row>
    <row r="383" spans="1:16" ht="15.75" thickBot="1" x14ac:dyDescent="0.3">
      <c r="A383" s="121" t="str">
        <f t="shared" si="12"/>
        <v/>
      </c>
      <c r="B383" s="95"/>
      <c r="C383" s="143"/>
      <c r="D383" s="144"/>
      <c r="E383" s="144"/>
      <c r="F383" s="145"/>
      <c r="G383" s="145"/>
      <c r="H383" s="145"/>
      <c r="I383" s="147"/>
      <c r="J383" s="98"/>
      <c r="K383" s="108" t="str">
        <f t="shared" si="13"/>
        <v>x2</v>
      </c>
      <c r="L383" s="113"/>
      <c r="M383" s="95"/>
      <c r="N383" s="121" t="str">
        <f>IFERROR(VLOOKUP($G383,Basisblatt!$A$10:$B$17,2,FALSE),"")</f>
        <v/>
      </c>
      <c r="O383" s="95"/>
      <c r="P383" s="138" t="str">
        <f>IF($K383="x1",IF(OR($F383&lt;&gt;Basisblatt!$A$2,'EMob_Segmente 3.2.5_3.2.6'!H383=Basisblatt!$A$64)=TRUE,5,VLOOKUP('EMob_Segmente 3.2.5_3.2.6'!$E383,Basisblatt!$A$22:$B$35,2,FALSE)),"")</f>
        <v/>
      </c>
    </row>
    <row r="384" spans="1:16" ht="15.75" thickBot="1" x14ac:dyDescent="0.3">
      <c r="A384" s="121" t="str">
        <f t="shared" si="12"/>
        <v/>
      </c>
      <c r="B384" s="95"/>
      <c r="C384" s="143"/>
      <c r="D384" s="144"/>
      <c r="E384" s="144"/>
      <c r="F384" s="145"/>
      <c r="G384" s="145"/>
      <c r="H384" s="145"/>
      <c r="I384" s="147"/>
      <c r="J384" s="98"/>
      <c r="K384" s="108" t="str">
        <f t="shared" si="13"/>
        <v>x2</v>
      </c>
      <c r="L384" s="113"/>
      <c r="M384" s="95"/>
      <c r="N384" s="121" t="str">
        <f>IFERROR(VLOOKUP($G384,Basisblatt!$A$10:$B$17,2,FALSE),"")</f>
        <v/>
      </c>
      <c r="O384" s="95"/>
      <c r="P384" s="138" t="str">
        <f>IF($K384="x1",IF(OR($F384&lt;&gt;Basisblatt!$A$2,'EMob_Segmente 3.2.5_3.2.6'!H384=Basisblatt!$A$64)=TRUE,5,VLOOKUP('EMob_Segmente 3.2.5_3.2.6'!$E384,Basisblatt!$A$22:$B$35,2,FALSE)),"")</f>
        <v/>
      </c>
    </row>
    <row r="385" spans="1:16" ht="15.75" thickBot="1" x14ac:dyDescent="0.3">
      <c r="A385" s="121" t="str">
        <f t="shared" si="12"/>
        <v/>
      </c>
      <c r="B385" s="95"/>
      <c r="C385" s="143"/>
      <c r="D385" s="144"/>
      <c r="E385" s="144"/>
      <c r="F385" s="145"/>
      <c r="G385" s="145"/>
      <c r="H385" s="145"/>
      <c r="I385" s="147"/>
      <c r="J385" s="98"/>
      <c r="K385" s="108" t="str">
        <f t="shared" si="13"/>
        <v>x2</v>
      </c>
      <c r="L385" s="113"/>
      <c r="M385" s="95"/>
      <c r="N385" s="121" t="str">
        <f>IFERROR(VLOOKUP($G385,Basisblatt!$A$10:$B$17,2,FALSE),"")</f>
        <v/>
      </c>
      <c r="O385" s="95"/>
      <c r="P385" s="138" t="str">
        <f>IF($K385="x1",IF(OR($F385&lt;&gt;Basisblatt!$A$2,'EMob_Segmente 3.2.5_3.2.6'!H385=Basisblatt!$A$64)=TRUE,5,VLOOKUP('EMob_Segmente 3.2.5_3.2.6'!$E385,Basisblatt!$A$22:$B$35,2,FALSE)),"")</f>
        <v/>
      </c>
    </row>
    <row r="386" spans="1:16" ht="15.75" thickBot="1" x14ac:dyDescent="0.3">
      <c r="A386" s="121" t="str">
        <f t="shared" si="12"/>
        <v/>
      </c>
      <c r="B386" s="95"/>
      <c r="C386" s="143"/>
      <c r="D386" s="144"/>
      <c r="E386" s="144"/>
      <c r="F386" s="145"/>
      <c r="G386" s="145"/>
      <c r="H386" s="145"/>
      <c r="I386" s="147"/>
      <c r="J386" s="98"/>
      <c r="K386" s="108" t="str">
        <f t="shared" si="13"/>
        <v>x2</v>
      </c>
      <c r="L386" s="113"/>
      <c r="M386" s="95"/>
      <c r="N386" s="121" t="str">
        <f>IFERROR(VLOOKUP($G386,Basisblatt!$A$10:$B$17,2,FALSE),"")</f>
        <v/>
      </c>
      <c r="O386" s="95"/>
      <c r="P386" s="138" t="str">
        <f>IF($K386="x1",IF(OR($F386&lt;&gt;Basisblatt!$A$2,'EMob_Segmente 3.2.5_3.2.6'!H386=Basisblatt!$A$64)=TRUE,5,VLOOKUP('EMob_Segmente 3.2.5_3.2.6'!$E386,Basisblatt!$A$22:$B$35,2,FALSE)),"")</f>
        <v/>
      </c>
    </row>
    <row r="387" spans="1:16" ht="15.75" thickBot="1" x14ac:dyDescent="0.3">
      <c r="A387" s="121" t="str">
        <f t="shared" si="12"/>
        <v/>
      </c>
      <c r="B387" s="95"/>
      <c r="C387" s="143"/>
      <c r="D387" s="144"/>
      <c r="E387" s="144"/>
      <c r="F387" s="145"/>
      <c r="G387" s="145"/>
      <c r="H387" s="145"/>
      <c r="I387" s="147"/>
      <c r="J387" s="98"/>
      <c r="K387" s="108" t="str">
        <f t="shared" si="13"/>
        <v>x2</v>
      </c>
      <c r="L387" s="113"/>
      <c r="M387" s="95"/>
      <c r="N387" s="121" t="str">
        <f>IFERROR(VLOOKUP($G387,Basisblatt!$A$10:$B$17,2,FALSE),"")</f>
        <v/>
      </c>
      <c r="O387" s="95"/>
      <c r="P387" s="138" t="str">
        <f>IF($K387="x1",IF(OR($F387&lt;&gt;Basisblatt!$A$2,'EMob_Segmente 3.2.5_3.2.6'!H387=Basisblatt!$A$64)=TRUE,5,VLOOKUP('EMob_Segmente 3.2.5_3.2.6'!$E387,Basisblatt!$A$22:$B$35,2,FALSE)),"")</f>
        <v/>
      </c>
    </row>
    <row r="388" spans="1:16" ht="15.75" thickBot="1" x14ac:dyDescent="0.3">
      <c r="A388" s="121" t="str">
        <f t="shared" si="12"/>
        <v/>
      </c>
      <c r="B388" s="95"/>
      <c r="C388" s="143"/>
      <c r="D388" s="144"/>
      <c r="E388" s="144"/>
      <c r="F388" s="145"/>
      <c r="G388" s="145"/>
      <c r="H388" s="145"/>
      <c r="I388" s="147"/>
      <c r="J388" s="98"/>
      <c r="K388" s="108" t="str">
        <f t="shared" si="13"/>
        <v>x2</v>
      </c>
      <c r="L388" s="113"/>
      <c r="M388" s="95"/>
      <c r="N388" s="121" t="str">
        <f>IFERROR(VLOOKUP($G388,Basisblatt!$A$10:$B$17,2,FALSE),"")</f>
        <v/>
      </c>
      <c r="O388" s="95"/>
      <c r="P388" s="138" t="str">
        <f>IF($K388="x1",IF(OR($F388&lt;&gt;Basisblatt!$A$2,'EMob_Segmente 3.2.5_3.2.6'!H388=Basisblatt!$A$64)=TRUE,5,VLOOKUP('EMob_Segmente 3.2.5_3.2.6'!$E388,Basisblatt!$A$22:$B$35,2,FALSE)),"")</f>
        <v/>
      </c>
    </row>
    <row r="389" spans="1:16" ht="15.75" thickBot="1" x14ac:dyDescent="0.3">
      <c r="A389" s="121" t="str">
        <f t="shared" si="12"/>
        <v/>
      </c>
      <c r="B389" s="95"/>
      <c r="C389" s="143"/>
      <c r="D389" s="144"/>
      <c r="E389" s="144"/>
      <c r="F389" s="145"/>
      <c r="G389" s="145"/>
      <c r="H389" s="145"/>
      <c r="I389" s="147"/>
      <c r="J389" s="98"/>
      <c r="K389" s="108" t="str">
        <f t="shared" si="13"/>
        <v>x2</v>
      </c>
      <c r="L389" s="113"/>
      <c r="M389" s="95"/>
      <c r="N389" s="121" t="str">
        <f>IFERROR(VLOOKUP($G389,Basisblatt!$A$10:$B$17,2,FALSE),"")</f>
        <v/>
      </c>
      <c r="O389" s="95"/>
      <c r="P389" s="138" t="str">
        <f>IF($K389="x1",IF(OR($F389&lt;&gt;Basisblatt!$A$2,'EMob_Segmente 3.2.5_3.2.6'!H389=Basisblatt!$A$64)=TRUE,5,VLOOKUP('EMob_Segmente 3.2.5_3.2.6'!$E389,Basisblatt!$A$22:$B$35,2,FALSE)),"")</f>
        <v/>
      </c>
    </row>
    <row r="390" spans="1:16" ht="15.75" thickBot="1" x14ac:dyDescent="0.3">
      <c r="A390" s="121" t="str">
        <f t="shared" si="12"/>
        <v/>
      </c>
      <c r="B390" s="95"/>
      <c r="C390" s="143"/>
      <c r="D390" s="144"/>
      <c r="E390" s="144"/>
      <c r="F390" s="145"/>
      <c r="G390" s="145"/>
      <c r="H390" s="145"/>
      <c r="I390" s="147"/>
      <c r="J390" s="98"/>
      <c r="K390" s="108" t="str">
        <f t="shared" si="13"/>
        <v>x2</v>
      </c>
      <c r="L390" s="113"/>
      <c r="M390" s="95"/>
      <c r="N390" s="121" t="str">
        <f>IFERROR(VLOOKUP($G390,Basisblatt!$A$10:$B$17,2,FALSE),"")</f>
        <v/>
      </c>
      <c r="O390" s="95"/>
      <c r="P390" s="138" t="str">
        <f>IF($K390="x1",IF(OR($F390&lt;&gt;Basisblatt!$A$2,'EMob_Segmente 3.2.5_3.2.6'!H390=Basisblatt!$A$64)=TRUE,5,VLOOKUP('EMob_Segmente 3.2.5_3.2.6'!$E390,Basisblatt!$A$22:$B$35,2,FALSE)),"")</f>
        <v/>
      </c>
    </row>
    <row r="391" spans="1:16" ht="15.75" thickBot="1" x14ac:dyDescent="0.3">
      <c r="A391" s="121" t="str">
        <f t="shared" si="12"/>
        <v/>
      </c>
      <c r="B391" s="95"/>
      <c r="C391" s="143"/>
      <c r="D391" s="144"/>
      <c r="E391" s="144"/>
      <c r="F391" s="145"/>
      <c r="G391" s="145"/>
      <c r="H391" s="145"/>
      <c r="I391" s="147"/>
      <c r="J391" s="98"/>
      <c r="K391" s="108" t="str">
        <f t="shared" si="13"/>
        <v>x2</v>
      </c>
      <c r="L391" s="113"/>
      <c r="M391" s="95"/>
      <c r="N391" s="121" t="str">
        <f>IFERROR(VLOOKUP($G391,Basisblatt!$A$10:$B$17,2,FALSE),"")</f>
        <v/>
      </c>
      <c r="O391" s="95"/>
      <c r="P391" s="138" t="str">
        <f>IF($K391="x1",IF(OR($F391&lt;&gt;Basisblatt!$A$2,'EMob_Segmente 3.2.5_3.2.6'!H391=Basisblatt!$A$64)=TRUE,5,VLOOKUP('EMob_Segmente 3.2.5_3.2.6'!$E391,Basisblatt!$A$22:$B$35,2,FALSE)),"")</f>
        <v/>
      </c>
    </row>
    <row r="392" spans="1:16" ht="15.75" thickBot="1" x14ac:dyDescent="0.3">
      <c r="A392" s="121" t="str">
        <f t="shared" si="12"/>
        <v/>
      </c>
      <c r="B392" s="95"/>
      <c r="C392" s="143"/>
      <c r="D392" s="144"/>
      <c r="E392" s="144"/>
      <c r="F392" s="145"/>
      <c r="G392" s="145"/>
      <c r="H392" s="145"/>
      <c r="I392" s="147"/>
      <c r="J392" s="98"/>
      <c r="K392" s="108" t="str">
        <f t="shared" si="13"/>
        <v>x2</v>
      </c>
      <c r="L392" s="113"/>
      <c r="M392" s="95"/>
      <c r="N392" s="121" t="str">
        <f>IFERROR(VLOOKUP($G392,Basisblatt!$A$10:$B$17,2,FALSE),"")</f>
        <v/>
      </c>
      <c r="O392" s="95"/>
      <c r="P392" s="138" t="str">
        <f>IF($K392="x1",IF(OR($F392&lt;&gt;Basisblatt!$A$2,'EMob_Segmente 3.2.5_3.2.6'!H392=Basisblatt!$A$64)=TRUE,5,VLOOKUP('EMob_Segmente 3.2.5_3.2.6'!$E392,Basisblatt!$A$22:$B$35,2,FALSE)),"")</f>
        <v/>
      </c>
    </row>
    <row r="393" spans="1:16" ht="15.75" thickBot="1" x14ac:dyDescent="0.3">
      <c r="A393" s="121" t="str">
        <f t="shared" si="12"/>
        <v/>
      </c>
      <c r="B393" s="95"/>
      <c r="C393" s="143"/>
      <c r="D393" s="144"/>
      <c r="E393" s="144"/>
      <c r="F393" s="145"/>
      <c r="G393" s="145"/>
      <c r="H393" s="145"/>
      <c r="I393" s="147"/>
      <c r="J393" s="98"/>
      <c r="K393" s="108" t="str">
        <f t="shared" si="13"/>
        <v>x2</v>
      </c>
      <c r="L393" s="113"/>
      <c r="M393" s="95"/>
      <c r="N393" s="121" t="str">
        <f>IFERROR(VLOOKUP($G393,Basisblatt!$A$10:$B$17,2,FALSE),"")</f>
        <v/>
      </c>
      <c r="O393" s="95"/>
      <c r="P393" s="138" t="str">
        <f>IF($K393="x1",IF(OR($F393&lt;&gt;Basisblatt!$A$2,'EMob_Segmente 3.2.5_3.2.6'!H393=Basisblatt!$A$64)=TRUE,5,VLOOKUP('EMob_Segmente 3.2.5_3.2.6'!$E393,Basisblatt!$A$22:$B$35,2,FALSE)),"")</f>
        <v/>
      </c>
    </row>
    <row r="394" spans="1:16" ht="15.75" thickBot="1" x14ac:dyDescent="0.3">
      <c r="A394" s="121" t="str">
        <f t="shared" si="12"/>
        <v/>
      </c>
      <c r="B394" s="95"/>
      <c r="C394" s="143"/>
      <c r="D394" s="144"/>
      <c r="E394" s="144"/>
      <c r="F394" s="145"/>
      <c r="G394" s="145"/>
      <c r="H394" s="145"/>
      <c r="I394" s="147"/>
      <c r="J394" s="98"/>
      <c r="K394" s="108" t="str">
        <f t="shared" si="13"/>
        <v>x2</v>
      </c>
      <c r="L394" s="113"/>
      <c r="M394" s="95"/>
      <c r="N394" s="121" t="str">
        <f>IFERROR(VLOOKUP($G394,Basisblatt!$A$10:$B$17,2,FALSE),"")</f>
        <v/>
      </c>
      <c r="O394" s="95"/>
      <c r="P394" s="138" t="str">
        <f>IF($K394="x1",IF(OR($F394&lt;&gt;Basisblatt!$A$2,'EMob_Segmente 3.2.5_3.2.6'!H394=Basisblatt!$A$64)=TRUE,5,VLOOKUP('EMob_Segmente 3.2.5_3.2.6'!$E394,Basisblatt!$A$22:$B$35,2,FALSE)),"")</f>
        <v/>
      </c>
    </row>
    <row r="395" spans="1:16" ht="15.75" thickBot="1" x14ac:dyDescent="0.3">
      <c r="A395" s="121" t="str">
        <f t="shared" si="12"/>
        <v/>
      </c>
      <c r="B395" s="95"/>
      <c r="C395" s="143"/>
      <c r="D395" s="144"/>
      <c r="E395" s="144"/>
      <c r="F395" s="145"/>
      <c r="G395" s="145"/>
      <c r="H395" s="145"/>
      <c r="I395" s="147"/>
      <c r="J395" s="98"/>
      <c r="K395" s="108" t="str">
        <f t="shared" si="13"/>
        <v>x2</v>
      </c>
      <c r="L395" s="113"/>
      <c r="M395" s="95"/>
      <c r="N395" s="121" t="str">
        <f>IFERROR(VLOOKUP($G395,Basisblatt!$A$10:$B$17,2,FALSE),"")</f>
        <v/>
      </c>
      <c r="O395" s="95"/>
      <c r="P395" s="138" t="str">
        <f>IF($K395="x1",IF(OR($F395&lt;&gt;Basisblatt!$A$2,'EMob_Segmente 3.2.5_3.2.6'!H395=Basisblatt!$A$64)=TRUE,5,VLOOKUP('EMob_Segmente 3.2.5_3.2.6'!$E395,Basisblatt!$A$22:$B$35,2,FALSE)),"")</f>
        <v/>
      </c>
    </row>
    <row r="396" spans="1:16" ht="15.75" thickBot="1" x14ac:dyDescent="0.3">
      <c r="A396" s="121" t="str">
        <f t="shared" si="12"/>
        <v/>
      </c>
      <c r="B396" s="95"/>
      <c r="C396" s="143"/>
      <c r="D396" s="144"/>
      <c r="E396" s="144"/>
      <c r="F396" s="145"/>
      <c r="G396" s="145"/>
      <c r="H396" s="145"/>
      <c r="I396" s="147"/>
      <c r="J396" s="98"/>
      <c r="K396" s="108" t="str">
        <f t="shared" si="13"/>
        <v>x2</v>
      </c>
      <c r="L396" s="113"/>
      <c r="M396" s="95"/>
      <c r="N396" s="121" t="str">
        <f>IFERROR(VLOOKUP($G396,Basisblatt!$A$10:$B$17,2,FALSE),"")</f>
        <v/>
      </c>
      <c r="O396" s="95"/>
      <c r="P396" s="138" t="str">
        <f>IF($K396="x1",IF(OR($F396&lt;&gt;Basisblatt!$A$2,'EMob_Segmente 3.2.5_3.2.6'!H396=Basisblatt!$A$64)=TRUE,5,VLOOKUP('EMob_Segmente 3.2.5_3.2.6'!$E396,Basisblatt!$A$22:$B$35,2,FALSE)),"")</f>
        <v/>
      </c>
    </row>
    <row r="397" spans="1:16" ht="15.75" thickBot="1" x14ac:dyDescent="0.3">
      <c r="A397" s="121" t="str">
        <f t="shared" si="12"/>
        <v/>
      </c>
      <c r="B397" s="95"/>
      <c r="C397" s="143"/>
      <c r="D397" s="144"/>
      <c r="E397" s="144"/>
      <c r="F397" s="145"/>
      <c r="G397" s="145"/>
      <c r="H397" s="145"/>
      <c r="I397" s="147"/>
      <c r="J397" s="98"/>
      <c r="K397" s="108" t="str">
        <f t="shared" si="13"/>
        <v>x2</v>
      </c>
      <c r="L397" s="113"/>
      <c r="M397" s="95"/>
      <c r="N397" s="121" t="str">
        <f>IFERROR(VLOOKUP($G397,Basisblatt!$A$10:$B$17,2,FALSE),"")</f>
        <v/>
      </c>
      <c r="O397" s="95"/>
      <c r="P397" s="138" t="str">
        <f>IF($K397="x1",IF(OR($F397&lt;&gt;Basisblatt!$A$2,'EMob_Segmente 3.2.5_3.2.6'!H397=Basisblatt!$A$64)=TRUE,5,VLOOKUP('EMob_Segmente 3.2.5_3.2.6'!$E397,Basisblatt!$A$22:$B$35,2,FALSE)),"")</f>
        <v/>
      </c>
    </row>
    <row r="398" spans="1:16" ht="15.75" thickBot="1" x14ac:dyDescent="0.3">
      <c r="A398" s="121" t="str">
        <f t="shared" si="12"/>
        <v/>
      </c>
      <c r="B398" s="95"/>
      <c r="C398" s="143"/>
      <c r="D398" s="144"/>
      <c r="E398" s="144"/>
      <c r="F398" s="145"/>
      <c r="G398" s="145"/>
      <c r="H398" s="145"/>
      <c r="I398" s="147"/>
      <c r="J398" s="98"/>
      <c r="K398" s="108" t="str">
        <f t="shared" si="13"/>
        <v>x2</v>
      </c>
      <c r="L398" s="113"/>
      <c r="M398" s="95"/>
      <c r="N398" s="121" t="str">
        <f>IFERROR(VLOOKUP($G398,Basisblatt!$A$10:$B$17,2,FALSE),"")</f>
        <v/>
      </c>
      <c r="O398" s="95"/>
      <c r="P398" s="138" t="str">
        <f>IF($K398="x1",IF(OR($F398&lt;&gt;Basisblatt!$A$2,'EMob_Segmente 3.2.5_3.2.6'!H398=Basisblatt!$A$64)=TRUE,5,VLOOKUP('EMob_Segmente 3.2.5_3.2.6'!$E398,Basisblatt!$A$22:$B$35,2,FALSE)),"")</f>
        <v/>
      </c>
    </row>
    <row r="399" spans="1:16" ht="15.75" thickBot="1" x14ac:dyDescent="0.3">
      <c r="A399" s="121" t="str">
        <f t="shared" si="12"/>
        <v/>
      </c>
      <c r="B399" s="95"/>
      <c r="C399" s="143"/>
      <c r="D399" s="144"/>
      <c r="E399" s="144"/>
      <c r="F399" s="145"/>
      <c r="G399" s="145"/>
      <c r="H399" s="145"/>
      <c r="I399" s="147"/>
      <c r="J399" s="98"/>
      <c r="K399" s="108" t="str">
        <f t="shared" si="13"/>
        <v>x2</v>
      </c>
      <c r="L399" s="113"/>
      <c r="M399" s="95"/>
      <c r="N399" s="121" t="str">
        <f>IFERROR(VLOOKUP($G399,Basisblatt!$A$10:$B$17,2,FALSE),"")</f>
        <v/>
      </c>
      <c r="O399" s="95"/>
      <c r="P399" s="138" t="str">
        <f>IF($K399="x1",IF(OR($F399&lt;&gt;Basisblatt!$A$2,'EMob_Segmente 3.2.5_3.2.6'!H399=Basisblatt!$A$64)=TRUE,5,VLOOKUP('EMob_Segmente 3.2.5_3.2.6'!$E399,Basisblatt!$A$22:$B$35,2,FALSE)),"")</f>
        <v/>
      </c>
    </row>
    <row r="400" spans="1:16" ht="15.75" thickBot="1" x14ac:dyDescent="0.3">
      <c r="A400" s="121" t="str">
        <f t="shared" si="12"/>
        <v/>
      </c>
      <c r="B400" s="95"/>
      <c r="C400" s="143"/>
      <c r="D400" s="144"/>
      <c r="E400" s="144"/>
      <c r="F400" s="145"/>
      <c r="G400" s="145"/>
      <c r="H400" s="145"/>
      <c r="I400" s="147"/>
      <c r="J400" s="98"/>
      <c r="K400" s="108" t="str">
        <f t="shared" si="13"/>
        <v>x2</v>
      </c>
      <c r="L400" s="113"/>
      <c r="M400" s="95"/>
      <c r="N400" s="121" t="str">
        <f>IFERROR(VLOOKUP($G400,Basisblatt!$A$10:$B$17,2,FALSE),"")</f>
        <v/>
      </c>
      <c r="O400" s="95"/>
      <c r="P400" s="138" t="str">
        <f>IF($K400="x1",IF(OR($F400&lt;&gt;Basisblatt!$A$2,'EMob_Segmente 3.2.5_3.2.6'!H400=Basisblatt!$A$64)=TRUE,5,VLOOKUP('EMob_Segmente 3.2.5_3.2.6'!$E400,Basisblatt!$A$22:$B$35,2,FALSE)),"")</f>
        <v/>
      </c>
    </row>
    <row r="401" spans="1:16" ht="15.75" thickBot="1" x14ac:dyDescent="0.3">
      <c r="A401" s="121" t="str">
        <f t="shared" si="12"/>
        <v/>
      </c>
      <c r="B401" s="95"/>
      <c r="C401" s="143"/>
      <c r="D401" s="144"/>
      <c r="E401" s="144"/>
      <c r="F401" s="145"/>
      <c r="G401" s="145"/>
      <c r="H401" s="145"/>
      <c r="I401" s="147"/>
      <c r="J401" s="98"/>
      <c r="K401" s="108" t="str">
        <f t="shared" si="13"/>
        <v>x2</v>
      </c>
      <c r="L401" s="113"/>
      <c r="M401" s="95"/>
      <c r="N401" s="121" t="str">
        <f>IFERROR(VLOOKUP($G401,Basisblatt!$A$10:$B$17,2,FALSE),"")</f>
        <v/>
      </c>
      <c r="O401" s="95"/>
      <c r="P401" s="138" t="str">
        <f>IF($K401="x1",IF(OR($F401&lt;&gt;Basisblatt!$A$2,'EMob_Segmente 3.2.5_3.2.6'!H401=Basisblatt!$A$64)=TRUE,5,VLOOKUP('EMob_Segmente 3.2.5_3.2.6'!$E401,Basisblatt!$A$22:$B$35,2,FALSE)),"")</f>
        <v/>
      </c>
    </row>
    <row r="402" spans="1:16" ht="15.75" thickBot="1" x14ac:dyDescent="0.3">
      <c r="A402" s="121" t="str">
        <f t="shared" si="12"/>
        <v/>
      </c>
      <c r="B402" s="95"/>
      <c r="C402" s="143"/>
      <c r="D402" s="144"/>
      <c r="E402" s="144"/>
      <c r="F402" s="145"/>
      <c r="G402" s="145"/>
      <c r="H402" s="145"/>
      <c r="I402" s="147"/>
      <c r="J402" s="98"/>
      <c r="K402" s="108" t="str">
        <f t="shared" si="13"/>
        <v>x2</v>
      </c>
      <c r="L402" s="113"/>
      <c r="M402" s="95"/>
      <c r="N402" s="121" t="str">
        <f>IFERROR(VLOOKUP($G402,Basisblatt!$A$10:$B$17,2,FALSE),"")</f>
        <v/>
      </c>
      <c r="O402" s="95"/>
      <c r="P402" s="138" t="str">
        <f>IF($K402="x1",IF(OR($F402&lt;&gt;Basisblatt!$A$2,'EMob_Segmente 3.2.5_3.2.6'!H402=Basisblatt!$A$64)=TRUE,5,VLOOKUP('EMob_Segmente 3.2.5_3.2.6'!$E402,Basisblatt!$A$22:$B$35,2,FALSE)),"")</f>
        <v/>
      </c>
    </row>
    <row r="403" spans="1:16" ht="15.75" thickBot="1" x14ac:dyDescent="0.3">
      <c r="A403" s="121" t="str">
        <f t="shared" si="12"/>
        <v/>
      </c>
      <c r="B403" s="95"/>
      <c r="C403" s="143"/>
      <c r="D403" s="144"/>
      <c r="E403" s="144"/>
      <c r="F403" s="145"/>
      <c r="G403" s="145"/>
      <c r="H403" s="145"/>
      <c r="I403" s="147"/>
      <c r="J403" s="98"/>
      <c r="K403" s="108" t="str">
        <f t="shared" si="13"/>
        <v>x2</v>
      </c>
      <c r="L403" s="113"/>
      <c r="M403" s="95"/>
      <c r="N403" s="121" t="str">
        <f>IFERROR(VLOOKUP($G403,Basisblatt!$A$10:$B$17,2,FALSE),"")</f>
        <v/>
      </c>
      <c r="O403" s="95"/>
      <c r="P403" s="138" t="str">
        <f>IF($K403="x1",IF(OR($F403&lt;&gt;Basisblatt!$A$2,'EMob_Segmente 3.2.5_3.2.6'!H403=Basisblatt!$A$64)=TRUE,5,VLOOKUP('EMob_Segmente 3.2.5_3.2.6'!$E403,Basisblatt!$A$22:$B$35,2,FALSE)),"")</f>
        <v/>
      </c>
    </row>
    <row r="404" spans="1:16" ht="15.75" thickBot="1" x14ac:dyDescent="0.3">
      <c r="A404" s="121" t="str">
        <f t="shared" si="12"/>
        <v/>
      </c>
      <c r="B404" s="95"/>
      <c r="C404" s="143"/>
      <c r="D404" s="144"/>
      <c r="E404" s="144"/>
      <c r="F404" s="145"/>
      <c r="G404" s="145"/>
      <c r="H404" s="145"/>
      <c r="I404" s="147"/>
      <c r="J404" s="98"/>
      <c r="K404" s="108" t="str">
        <f t="shared" si="13"/>
        <v>x2</v>
      </c>
      <c r="L404" s="113"/>
      <c r="M404" s="95"/>
      <c r="N404" s="121" t="str">
        <f>IFERROR(VLOOKUP($G404,Basisblatt!$A$10:$B$17,2,FALSE),"")</f>
        <v/>
      </c>
      <c r="O404" s="95"/>
      <c r="P404" s="138" t="str">
        <f>IF($K404="x1",IF(OR($F404&lt;&gt;Basisblatt!$A$2,'EMob_Segmente 3.2.5_3.2.6'!H404=Basisblatt!$A$64)=TRUE,5,VLOOKUP('EMob_Segmente 3.2.5_3.2.6'!$E404,Basisblatt!$A$22:$B$35,2,FALSE)),"")</f>
        <v/>
      </c>
    </row>
    <row r="405" spans="1:16" ht="15.75" thickBot="1" x14ac:dyDescent="0.3">
      <c r="A405" s="121" t="str">
        <f t="shared" si="12"/>
        <v/>
      </c>
      <c r="B405" s="95"/>
      <c r="C405" s="143"/>
      <c r="D405" s="144"/>
      <c r="E405" s="144"/>
      <c r="F405" s="145"/>
      <c r="G405" s="145"/>
      <c r="H405" s="145"/>
      <c r="I405" s="147"/>
      <c r="J405" s="98"/>
      <c r="K405" s="108" t="str">
        <f t="shared" si="13"/>
        <v>x2</v>
      </c>
      <c r="L405" s="113"/>
      <c r="M405" s="95"/>
      <c r="N405" s="121" t="str">
        <f>IFERROR(VLOOKUP($G405,Basisblatt!$A$10:$B$17,2,FALSE),"")</f>
        <v/>
      </c>
      <c r="O405" s="95"/>
      <c r="P405" s="138" t="str">
        <f>IF($K405="x1",IF(OR($F405&lt;&gt;Basisblatt!$A$2,'EMob_Segmente 3.2.5_3.2.6'!H405=Basisblatt!$A$64)=TRUE,5,VLOOKUP('EMob_Segmente 3.2.5_3.2.6'!$E405,Basisblatt!$A$22:$B$35,2,FALSE)),"")</f>
        <v/>
      </c>
    </row>
    <row r="406" spans="1:16" ht="15.75" thickBot="1" x14ac:dyDescent="0.3">
      <c r="A406" s="121" t="str">
        <f t="shared" si="12"/>
        <v/>
      </c>
      <c r="B406" s="95"/>
      <c r="C406" s="143"/>
      <c r="D406" s="144"/>
      <c r="E406" s="144"/>
      <c r="F406" s="145"/>
      <c r="G406" s="145"/>
      <c r="H406" s="145"/>
      <c r="I406" s="147"/>
      <c r="J406" s="98"/>
      <c r="K406" s="108" t="str">
        <f t="shared" si="13"/>
        <v>x2</v>
      </c>
      <c r="L406" s="113"/>
      <c r="M406" s="95"/>
      <c r="N406" s="121" t="str">
        <f>IFERROR(VLOOKUP($G406,Basisblatt!$A$10:$B$17,2,FALSE),"")</f>
        <v/>
      </c>
      <c r="O406" s="95"/>
      <c r="P406" s="138" t="str">
        <f>IF($K406="x1",IF(OR($F406&lt;&gt;Basisblatt!$A$2,'EMob_Segmente 3.2.5_3.2.6'!H406=Basisblatt!$A$64)=TRUE,5,VLOOKUP('EMob_Segmente 3.2.5_3.2.6'!$E406,Basisblatt!$A$22:$B$35,2,FALSE)),"")</f>
        <v/>
      </c>
    </row>
    <row r="407" spans="1:16" ht="15.75" thickBot="1" x14ac:dyDescent="0.3">
      <c r="A407" s="121" t="str">
        <f t="shared" si="12"/>
        <v/>
      </c>
      <c r="B407" s="95"/>
      <c r="C407" s="143"/>
      <c r="D407" s="144"/>
      <c r="E407" s="144"/>
      <c r="F407" s="145"/>
      <c r="G407" s="145"/>
      <c r="H407" s="145"/>
      <c r="I407" s="147"/>
      <c r="J407" s="98"/>
      <c r="K407" s="108" t="str">
        <f t="shared" si="13"/>
        <v>x2</v>
      </c>
      <c r="L407" s="113"/>
      <c r="M407" s="95"/>
      <c r="N407" s="121" t="str">
        <f>IFERROR(VLOOKUP($G407,Basisblatt!$A$10:$B$17,2,FALSE),"")</f>
        <v/>
      </c>
      <c r="O407" s="95"/>
      <c r="P407" s="138" t="str">
        <f>IF($K407="x1",IF(OR($F407&lt;&gt;Basisblatt!$A$2,'EMob_Segmente 3.2.5_3.2.6'!H407=Basisblatt!$A$64)=TRUE,5,VLOOKUP('EMob_Segmente 3.2.5_3.2.6'!$E407,Basisblatt!$A$22:$B$35,2,FALSE)),"")</f>
        <v/>
      </c>
    </row>
    <row r="408" spans="1:16" ht="15.75" thickBot="1" x14ac:dyDescent="0.3">
      <c r="A408" s="121" t="str">
        <f t="shared" si="12"/>
        <v/>
      </c>
      <c r="B408" s="95"/>
      <c r="C408" s="143"/>
      <c r="D408" s="144"/>
      <c r="E408" s="144"/>
      <c r="F408" s="145"/>
      <c r="G408" s="145"/>
      <c r="H408" s="145"/>
      <c r="I408" s="147"/>
      <c r="J408" s="98"/>
      <c r="K408" s="108" t="str">
        <f t="shared" si="13"/>
        <v>x2</v>
      </c>
      <c r="L408" s="113"/>
      <c r="M408" s="95"/>
      <c r="N408" s="121" t="str">
        <f>IFERROR(VLOOKUP($G408,Basisblatt!$A$10:$B$17,2,FALSE),"")</f>
        <v/>
      </c>
      <c r="O408" s="95"/>
      <c r="P408" s="138" t="str">
        <f>IF($K408="x1",IF(OR($F408&lt;&gt;Basisblatt!$A$2,'EMob_Segmente 3.2.5_3.2.6'!H408=Basisblatt!$A$64)=TRUE,5,VLOOKUP('EMob_Segmente 3.2.5_3.2.6'!$E408,Basisblatt!$A$22:$B$35,2,FALSE)),"")</f>
        <v/>
      </c>
    </row>
    <row r="409" spans="1:16" ht="15.75" thickBot="1" x14ac:dyDescent="0.3">
      <c r="A409" s="121" t="str">
        <f t="shared" si="12"/>
        <v/>
      </c>
      <c r="B409" s="95"/>
      <c r="C409" s="143"/>
      <c r="D409" s="144"/>
      <c r="E409" s="144"/>
      <c r="F409" s="145"/>
      <c r="G409" s="145"/>
      <c r="H409" s="145"/>
      <c r="I409" s="147"/>
      <c r="J409" s="98"/>
      <c r="K409" s="108" t="str">
        <f t="shared" si="13"/>
        <v>x2</v>
      </c>
      <c r="L409" s="113"/>
      <c r="M409" s="95"/>
      <c r="N409" s="121" t="str">
        <f>IFERROR(VLOOKUP($G409,Basisblatt!$A$10:$B$17,2,FALSE),"")</f>
        <v/>
      </c>
      <c r="O409" s="95"/>
      <c r="P409" s="138" t="str">
        <f>IF($K409="x1",IF(OR($F409&lt;&gt;Basisblatt!$A$2,'EMob_Segmente 3.2.5_3.2.6'!H409=Basisblatt!$A$64)=TRUE,5,VLOOKUP('EMob_Segmente 3.2.5_3.2.6'!$E409,Basisblatt!$A$22:$B$35,2,FALSE)),"")</f>
        <v/>
      </c>
    </row>
    <row r="410" spans="1:16" ht="15.75" thickBot="1" x14ac:dyDescent="0.3">
      <c r="A410" s="121" t="str">
        <f t="shared" ref="A410:A473" si="14">IF($K410="x2","",IF($K410="x1","ja","N/A"))</f>
        <v/>
      </c>
      <c r="B410" s="95"/>
      <c r="C410" s="143"/>
      <c r="D410" s="144"/>
      <c r="E410" s="144"/>
      <c r="F410" s="145"/>
      <c r="G410" s="145"/>
      <c r="H410" s="145"/>
      <c r="I410" s="147"/>
      <c r="J410" s="98"/>
      <c r="K410" s="108" t="str">
        <f t="shared" si="13"/>
        <v>x2</v>
      </c>
      <c r="L410" s="113"/>
      <c r="M410" s="95"/>
      <c r="N410" s="121" t="str">
        <f>IFERROR(VLOOKUP($G410,Basisblatt!$A$10:$B$17,2,FALSE),"")</f>
        <v/>
      </c>
      <c r="O410" s="95"/>
      <c r="P410" s="138" t="str">
        <f>IF($K410="x1",IF(OR($F410&lt;&gt;Basisblatt!$A$2,'EMob_Segmente 3.2.5_3.2.6'!H410=Basisblatt!$A$64)=TRUE,5,VLOOKUP('EMob_Segmente 3.2.5_3.2.6'!$E410,Basisblatt!$A$22:$B$35,2,FALSE)),"")</f>
        <v/>
      </c>
    </row>
    <row r="411" spans="1:16" ht="15.75" thickBot="1" x14ac:dyDescent="0.3">
      <c r="A411" s="121" t="str">
        <f t="shared" si="14"/>
        <v/>
      </c>
      <c r="B411" s="95"/>
      <c r="C411" s="143"/>
      <c r="D411" s="144"/>
      <c r="E411" s="144"/>
      <c r="F411" s="145"/>
      <c r="G411" s="145"/>
      <c r="H411" s="145"/>
      <c r="I411" s="147"/>
      <c r="J411" s="98"/>
      <c r="K411" s="108" t="str">
        <f t="shared" ref="K411:K474" si="15">IF(COUNTA($C411:$I411)=7,"x1",IF(COUNTA($C411:$I411)=0,"x2","o"))</f>
        <v>x2</v>
      </c>
      <c r="L411" s="113"/>
      <c r="M411" s="95"/>
      <c r="N411" s="121" t="str">
        <f>IFERROR(VLOOKUP($G411,Basisblatt!$A$10:$B$17,2,FALSE),"")</f>
        <v/>
      </c>
      <c r="O411" s="95"/>
      <c r="P411" s="138" t="str">
        <f>IF($K411="x1",IF(OR($F411&lt;&gt;Basisblatt!$A$2,'EMob_Segmente 3.2.5_3.2.6'!H411=Basisblatt!$A$64)=TRUE,5,VLOOKUP('EMob_Segmente 3.2.5_3.2.6'!$E411,Basisblatt!$A$22:$B$35,2,FALSE)),"")</f>
        <v/>
      </c>
    </row>
    <row r="412" spans="1:16" ht="15.75" thickBot="1" x14ac:dyDescent="0.3">
      <c r="A412" s="121" t="str">
        <f t="shared" si="14"/>
        <v/>
      </c>
      <c r="B412" s="95"/>
      <c r="C412" s="143"/>
      <c r="D412" s="144"/>
      <c r="E412" s="144"/>
      <c r="F412" s="145"/>
      <c r="G412" s="145"/>
      <c r="H412" s="145"/>
      <c r="I412" s="147"/>
      <c r="J412" s="98"/>
      <c r="K412" s="108" t="str">
        <f t="shared" si="15"/>
        <v>x2</v>
      </c>
      <c r="L412" s="113"/>
      <c r="M412" s="95"/>
      <c r="N412" s="121" t="str">
        <f>IFERROR(VLOOKUP($G412,Basisblatt!$A$10:$B$17,2,FALSE),"")</f>
        <v/>
      </c>
      <c r="O412" s="95"/>
      <c r="P412" s="138" t="str">
        <f>IF($K412="x1",IF(OR($F412&lt;&gt;Basisblatt!$A$2,'EMob_Segmente 3.2.5_3.2.6'!H412=Basisblatt!$A$64)=TRUE,5,VLOOKUP('EMob_Segmente 3.2.5_3.2.6'!$E412,Basisblatt!$A$22:$B$35,2,FALSE)),"")</f>
        <v/>
      </c>
    </row>
    <row r="413" spans="1:16" ht="15.75" thickBot="1" x14ac:dyDescent="0.3">
      <c r="A413" s="121" t="str">
        <f t="shared" si="14"/>
        <v/>
      </c>
      <c r="B413" s="95"/>
      <c r="C413" s="143"/>
      <c r="D413" s="144"/>
      <c r="E413" s="144"/>
      <c r="F413" s="145"/>
      <c r="G413" s="145"/>
      <c r="H413" s="145"/>
      <c r="I413" s="147"/>
      <c r="J413" s="98"/>
      <c r="K413" s="108" t="str">
        <f t="shared" si="15"/>
        <v>x2</v>
      </c>
      <c r="L413" s="113"/>
      <c r="M413" s="95"/>
      <c r="N413" s="121" t="str">
        <f>IFERROR(VLOOKUP($G413,Basisblatt!$A$10:$B$17,2,FALSE),"")</f>
        <v/>
      </c>
      <c r="O413" s="95"/>
      <c r="P413" s="138" t="str">
        <f>IF($K413="x1",IF(OR($F413&lt;&gt;Basisblatt!$A$2,'EMob_Segmente 3.2.5_3.2.6'!H413=Basisblatt!$A$64)=TRUE,5,VLOOKUP('EMob_Segmente 3.2.5_3.2.6'!$E413,Basisblatt!$A$22:$B$35,2,FALSE)),"")</f>
        <v/>
      </c>
    </row>
    <row r="414" spans="1:16" ht="15.75" thickBot="1" x14ac:dyDescent="0.3">
      <c r="A414" s="121" t="str">
        <f t="shared" si="14"/>
        <v/>
      </c>
      <c r="B414" s="95"/>
      <c r="C414" s="143"/>
      <c r="D414" s="144"/>
      <c r="E414" s="144"/>
      <c r="F414" s="145"/>
      <c r="G414" s="145"/>
      <c r="H414" s="145"/>
      <c r="I414" s="147"/>
      <c r="J414" s="98"/>
      <c r="K414" s="108" t="str">
        <f t="shared" si="15"/>
        <v>x2</v>
      </c>
      <c r="L414" s="113"/>
      <c r="M414" s="95"/>
      <c r="N414" s="121" t="str">
        <f>IFERROR(VLOOKUP($G414,Basisblatt!$A$10:$B$17,2,FALSE),"")</f>
        <v/>
      </c>
      <c r="O414" s="95"/>
      <c r="P414" s="138" t="str">
        <f>IF($K414="x1",IF(OR($F414&lt;&gt;Basisblatt!$A$2,'EMob_Segmente 3.2.5_3.2.6'!H414=Basisblatt!$A$64)=TRUE,5,VLOOKUP('EMob_Segmente 3.2.5_3.2.6'!$E414,Basisblatt!$A$22:$B$35,2,FALSE)),"")</f>
        <v/>
      </c>
    </row>
    <row r="415" spans="1:16" ht="15.75" thickBot="1" x14ac:dyDescent="0.3">
      <c r="A415" s="121" t="str">
        <f t="shared" si="14"/>
        <v/>
      </c>
      <c r="B415" s="95"/>
      <c r="C415" s="143"/>
      <c r="D415" s="144"/>
      <c r="E415" s="144"/>
      <c r="F415" s="145"/>
      <c r="G415" s="145"/>
      <c r="H415" s="145"/>
      <c r="I415" s="147"/>
      <c r="J415" s="98"/>
      <c r="K415" s="108" t="str">
        <f t="shared" si="15"/>
        <v>x2</v>
      </c>
      <c r="L415" s="113"/>
      <c r="M415" s="95"/>
      <c r="N415" s="121" t="str">
        <f>IFERROR(VLOOKUP($G415,Basisblatt!$A$10:$B$17,2,FALSE),"")</f>
        <v/>
      </c>
      <c r="O415" s="95"/>
      <c r="P415" s="138" t="str">
        <f>IF($K415="x1",IF(OR($F415&lt;&gt;Basisblatt!$A$2,'EMob_Segmente 3.2.5_3.2.6'!H415=Basisblatt!$A$64)=TRUE,5,VLOOKUP('EMob_Segmente 3.2.5_3.2.6'!$E415,Basisblatt!$A$22:$B$35,2,FALSE)),"")</f>
        <v/>
      </c>
    </row>
    <row r="416" spans="1:16" ht="15.75" thickBot="1" x14ac:dyDescent="0.3">
      <c r="A416" s="121" t="str">
        <f t="shared" si="14"/>
        <v/>
      </c>
      <c r="B416" s="95"/>
      <c r="C416" s="143"/>
      <c r="D416" s="144"/>
      <c r="E416" s="144"/>
      <c r="F416" s="145"/>
      <c r="G416" s="145"/>
      <c r="H416" s="145"/>
      <c r="I416" s="147"/>
      <c r="J416" s="98"/>
      <c r="K416" s="108" t="str">
        <f t="shared" si="15"/>
        <v>x2</v>
      </c>
      <c r="L416" s="113"/>
      <c r="M416" s="95"/>
      <c r="N416" s="121" t="str">
        <f>IFERROR(VLOOKUP($G416,Basisblatt!$A$10:$B$17,2,FALSE),"")</f>
        <v/>
      </c>
      <c r="O416" s="95"/>
      <c r="P416" s="138" t="str">
        <f>IF($K416="x1",IF(OR($F416&lt;&gt;Basisblatt!$A$2,'EMob_Segmente 3.2.5_3.2.6'!H416=Basisblatt!$A$64)=TRUE,5,VLOOKUP('EMob_Segmente 3.2.5_3.2.6'!$E416,Basisblatt!$A$22:$B$35,2,FALSE)),"")</f>
        <v/>
      </c>
    </row>
    <row r="417" spans="1:16" ht="15.75" thickBot="1" x14ac:dyDescent="0.3">
      <c r="A417" s="121" t="str">
        <f t="shared" si="14"/>
        <v/>
      </c>
      <c r="B417" s="95"/>
      <c r="C417" s="143"/>
      <c r="D417" s="144"/>
      <c r="E417" s="144"/>
      <c r="F417" s="145"/>
      <c r="G417" s="145"/>
      <c r="H417" s="145"/>
      <c r="I417" s="147"/>
      <c r="J417" s="98"/>
      <c r="K417" s="108" t="str">
        <f t="shared" si="15"/>
        <v>x2</v>
      </c>
      <c r="L417" s="113"/>
      <c r="M417" s="95"/>
      <c r="N417" s="121" t="str">
        <f>IFERROR(VLOOKUP($G417,Basisblatt!$A$10:$B$17,2,FALSE),"")</f>
        <v/>
      </c>
      <c r="O417" s="95"/>
      <c r="P417" s="138" t="str">
        <f>IF($K417="x1",IF(OR($F417&lt;&gt;Basisblatt!$A$2,'EMob_Segmente 3.2.5_3.2.6'!H417=Basisblatt!$A$64)=TRUE,5,VLOOKUP('EMob_Segmente 3.2.5_3.2.6'!$E417,Basisblatt!$A$22:$B$35,2,FALSE)),"")</f>
        <v/>
      </c>
    </row>
    <row r="418" spans="1:16" ht="15.75" thickBot="1" x14ac:dyDescent="0.3">
      <c r="A418" s="121" t="str">
        <f t="shared" si="14"/>
        <v/>
      </c>
      <c r="B418" s="95"/>
      <c r="C418" s="143"/>
      <c r="D418" s="144"/>
      <c r="E418" s="144"/>
      <c r="F418" s="145"/>
      <c r="G418" s="145"/>
      <c r="H418" s="145"/>
      <c r="I418" s="147"/>
      <c r="J418" s="98"/>
      <c r="K418" s="108" t="str">
        <f t="shared" si="15"/>
        <v>x2</v>
      </c>
      <c r="L418" s="113"/>
      <c r="M418" s="95"/>
      <c r="N418" s="121" t="str">
        <f>IFERROR(VLOOKUP($G418,Basisblatt!$A$10:$B$17,2,FALSE),"")</f>
        <v/>
      </c>
      <c r="O418" s="95"/>
      <c r="P418" s="138" t="str">
        <f>IF($K418="x1",IF(OR($F418&lt;&gt;Basisblatt!$A$2,'EMob_Segmente 3.2.5_3.2.6'!H418=Basisblatt!$A$64)=TRUE,5,VLOOKUP('EMob_Segmente 3.2.5_3.2.6'!$E418,Basisblatt!$A$22:$B$35,2,FALSE)),"")</f>
        <v/>
      </c>
    </row>
    <row r="419" spans="1:16" ht="15.75" thickBot="1" x14ac:dyDescent="0.3">
      <c r="A419" s="121" t="str">
        <f t="shared" si="14"/>
        <v/>
      </c>
      <c r="B419" s="95"/>
      <c r="C419" s="143"/>
      <c r="D419" s="144"/>
      <c r="E419" s="144"/>
      <c r="F419" s="145"/>
      <c r="G419" s="145"/>
      <c r="H419" s="145"/>
      <c r="I419" s="147"/>
      <c r="J419" s="98"/>
      <c r="K419" s="108" t="str">
        <f t="shared" si="15"/>
        <v>x2</v>
      </c>
      <c r="L419" s="113"/>
      <c r="M419" s="95"/>
      <c r="N419" s="121" t="str">
        <f>IFERROR(VLOOKUP($G419,Basisblatt!$A$10:$B$17,2,FALSE),"")</f>
        <v/>
      </c>
      <c r="O419" s="95"/>
      <c r="P419" s="138" t="str">
        <f>IF($K419="x1",IF(OR($F419&lt;&gt;Basisblatt!$A$2,'EMob_Segmente 3.2.5_3.2.6'!H419=Basisblatt!$A$64)=TRUE,5,VLOOKUP('EMob_Segmente 3.2.5_3.2.6'!$E419,Basisblatt!$A$22:$B$35,2,FALSE)),"")</f>
        <v/>
      </c>
    </row>
    <row r="420" spans="1:16" ht="15.75" thickBot="1" x14ac:dyDescent="0.3">
      <c r="A420" s="121" t="str">
        <f t="shared" si="14"/>
        <v/>
      </c>
      <c r="B420" s="95"/>
      <c r="C420" s="143"/>
      <c r="D420" s="144"/>
      <c r="E420" s="144"/>
      <c r="F420" s="145"/>
      <c r="G420" s="145"/>
      <c r="H420" s="145"/>
      <c r="I420" s="147"/>
      <c r="J420" s="98"/>
      <c r="K420" s="108" t="str">
        <f t="shared" si="15"/>
        <v>x2</v>
      </c>
      <c r="L420" s="113"/>
      <c r="M420" s="95"/>
      <c r="N420" s="121" t="str">
        <f>IFERROR(VLOOKUP($G420,Basisblatt!$A$10:$B$17,2,FALSE),"")</f>
        <v/>
      </c>
      <c r="O420" s="95"/>
      <c r="P420" s="138" t="str">
        <f>IF($K420="x1",IF(OR($F420&lt;&gt;Basisblatt!$A$2,'EMob_Segmente 3.2.5_3.2.6'!H420=Basisblatt!$A$64)=TRUE,5,VLOOKUP('EMob_Segmente 3.2.5_3.2.6'!$E420,Basisblatt!$A$22:$B$35,2,FALSE)),"")</f>
        <v/>
      </c>
    </row>
    <row r="421" spans="1:16" ht="15.75" thickBot="1" x14ac:dyDescent="0.3">
      <c r="A421" s="121" t="str">
        <f t="shared" si="14"/>
        <v/>
      </c>
      <c r="B421" s="95"/>
      <c r="C421" s="143"/>
      <c r="D421" s="144"/>
      <c r="E421" s="144"/>
      <c r="F421" s="145"/>
      <c r="G421" s="145"/>
      <c r="H421" s="145"/>
      <c r="I421" s="147"/>
      <c r="J421" s="98"/>
      <c r="K421" s="108" t="str">
        <f t="shared" si="15"/>
        <v>x2</v>
      </c>
      <c r="L421" s="113"/>
      <c r="M421" s="95"/>
      <c r="N421" s="121" t="str">
        <f>IFERROR(VLOOKUP($G421,Basisblatt!$A$10:$B$17,2,FALSE),"")</f>
        <v/>
      </c>
      <c r="O421" s="95"/>
      <c r="P421" s="138" t="str">
        <f>IF($K421="x1",IF(OR($F421&lt;&gt;Basisblatt!$A$2,'EMob_Segmente 3.2.5_3.2.6'!H421=Basisblatt!$A$64)=TRUE,5,VLOOKUP('EMob_Segmente 3.2.5_3.2.6'!$E421,Basisblatt!$A$22:$B$35,2,FALSE)),"")</f>
        <v/>
      </c>
    </row>
    <row r="422" spans="1:16" ht="15.75" thickBot="1" x14ac:dyDescent="0.3">
      <c r="A422" s="121" t="str">
        <f t="shared" si="14"/>
        <v/>
      </c>
      <c r="B422" s="95"/>
      <c r="C422" s="143"/>
      <c r="D422" s="144"/>
      <c r="E422" s="144"/>
      <c r="F422" s="145"/>
      <c r="G422" s="145"/>
      <c r="H422" s="145"/>
      <c r="I422" s="147"/>
      <c r="J422" s="98"/>
      <c r="K422" s="108" t="str">
        <f t="shared" si="15"/>
        <v>x2</v>
      </c>
      <c r="L422" s="113"/>
      <c r="M422" s="95"/>
      <c r="N422" s="121" t="str">
        <f>IFERROR(VLOOKUP($G422,Basisblatt!$A$10:$B$17,2,FALSE),"")</f>
        <v/>
      </c>
      <c r="O422" s="95"/>
      <c r="P422" s="138" t="str">
        <f>IF($K422="x1",IF(OR($F422&lt;&gt;Basisblatt!$A$2,'EMob_Segmente 3.2.5_3.2.6'!H422=Basisblatt!$A$64)=TRUE,5,VLOOKUP('EMob_Segmente 3.2.5_3.2.6'!$E422,Basisblatt!$A$22:$B$35,2,FALSE)),"")</f>
        <v/>
      </c>
    </row>
    <row r="423" spans="1:16" ht="15.75" thickBot="1" x14ac:dyDescent="0.3">
      <c r="A423" s="121" t="str">
        <f t="shared" si="14"/>
        <v/>
      </c>
      <c r="B423" s="95"/>
      <c r="C423" s="143"/>
      <c r="D423" s="144"/>
      <c r="E423" s="144"/>
      <c r="F423" s="145"/>
      <c r="G423" s="145"/>
      <c r="H423" s="145"/>
      <c r="I423" s="147"/>
      <c r="J423" s="98"/>
      <c r="K423" s="108" t="str">
        <f t="shared" si="15"/>
        <v>x2</v>
      </c>
      <c r="L423" s="113"/>
      <c r="M423" s="95"/>
      <c r="N423" s="121" t="str">
        <f>IFERROR(VLOOKUP($G423,Basisblatt!$A$10:$B$17,2,FALSE),"")</f>
        <v/>
      </c>
      <c r="O423" s="95"/>
      <c r="P423" s="138" t="str">
        <f>IF($K423="x1",IF(OR($F423&lt;&gt;Basisblatt!$A$2,'EMob_Segmente 3.2.5_3.2.6'!H423=Basisblatt!$A$64)=TRUE,5,VLOOKUP('EMob_Segmente 3.2.5_3.2.6'!$E423,Basisblatt!$A$22:$B$35,2,FALSE)),"")</f>
        <v/>
      </c>
    </row>
    <row r="424" spans="1:16" ht="15.75" thickBot="1" x14ac:dyDescent="0.3">
      <c r="A424" s="121" t="str">
        <f t="shared" si="14"/>
        <v/>
      </c>
      <c r="B424" s="95"/>
      <c r="C424" s="143"/>
      <c r="D424" s="144"/>
      <c r="E424" s="144"/>
      <c r="F424" s="145"/>
      <c r="G424" s="145"/>
      <c r="H424" s="145"/>
      <c r="I424" s="147"/>
      <c r="J424" s="98"/>
      <c r="K424" s="108" t="str">
        <f t="shared" si="15"/>
        <v>x2</v>
      </c>
      <c r="L424" s="113"/>
      <c r="M424" s="95"/>
      <c r="N424" s="121" t="str">
        <f>IFERROR(VLOOKUP($G424,Basisblatt!$A$10:$B$17,2,FALSE),"")</f>
        <v/>
      </c>
      <c r="O424" s="95"/>
      <c r="P424" s="138" t="str">
        <f>IF($K424="x1",IF(OR($F424&lt;&gt;Basisblatt!$A$2,'EMob_Segmente 3.2.5_3.2.6'!H424=Basisblatt!$A$64)=TRUE,5,VLOOKUP('EMob_Segmente 3.2.5_3.2.6'!$E424,Basisblatt!$A$22:$B$35,2,FALSE)),"")</f>
        <v/>
      </c>
    </row>
    <row r="425" spans="1:16" ht="15.75" thickBot="1" x14ac:dyDescent="0.3">
      <c r="A425" s="121" t="str">
        <f t="shared" si="14"/>
        <v/>
      </c>
      <c r="B425" s="95"/>
      <c r="C425" s="143"/>
      <c r="D425" s="144"/>
      <c r="E425" s="144"/>
      <c r="F425" s="145"/>
      <c r="G425" s="145"/>
      <c r="H425" s="145"/>
      <c r="I425" s="147"/>
      <c r="J425" s="98"/>
      <c r="K425" s="108" t="str">
        <f t="shared" si="15"/>
        <v>x2</v>
      </c>
      <c r="L425" s="113"/>
      <c r="M425" s="95"/>
      <c r="N425" s="121" t="str">
        <f>IFERROR(VLOOKUP($G425,Basisblatt!$A$10:$B$17,2,FALSE),"")</f>
        <v/>
      </c>
      <c r="O425" s="95"/>
      <c r="P425" s="138" t="str">
        <f>IF($K425="x1",IF(OR($F425&lt;&gt;Basisblatt!$A$2,'EMob_Segmente 3.2.5_3.2.6'!H425=Basisblatt!$A$64)=TRUE,5,VLOOKUP('EMob_Segmente 3.2.5_3.2.6'!$E425,Basisblatt!$A$22:$B$35,2,FALSE)),"")</f>
        <v/>
      </c>
    </row>
    <row r="426" spans="1:16" ht="15.75" thickBot="1" x14ac:dyDescent="0.3">
      <c r="A426" s="121" t="str">
        <f t="shared" si="14"/>
        <v/>
      </c>
      <c r="B426" s="95"/>
      <c r="C426" s="143"/>
      <c r="D426" s="144"/>
      <c r="E426" s="144"/>
      <c r="F426" s="145"/>
      <c r="G426" s="145"/>
      <c r="H426" s="145"/>
      <c r="I426" s="147"/>
      <c r="J426" s="98"/>
      <c r="K426" s="108" t="str">
        <f t="shared" si="15"/>
        <v>x2</v>
      </c>
      <c r="L426" s="113"/>
      <c r="M426" s="95"/>
      <c r="N426" s="121" t="str">
        <f>IFERROR(VLOOKUP($G426,Basisblatt!$A$10:$B$17,2,FALSE),"")</f>
        <v/>
      </c>
      <c r="O426" s="95"/>
      <c r="P426" s="138" t="str">
        <f>IF($K426="x1",IF(OR($F426&lt;&gt;Basisblatt!$A$2,'EMob_Segmente 3.2.5_3.2.6'!H426=Basisblatt!$A$64)=TRUE,5,VLOOKUP('EMob_Segmente 3.2.5_3.2.6'!$E426,Basisblatt!$A$22:$B$35,2,FALSE)),"")</f>
        <v/>
      </c>
    </row>
    <row r="427" spans="1:16" ht="15.75" thickBot="1" x14ac:dyDescent="0.3">
      <c r="A427" s="121" t="str">
        <f t="shared" si="14"/>
        <v/>
      </c>
      <c r="B427" s="95"/>
      <c r="C427" s="143"/>
      <c r="D427" s="144"/>
      <c r="E427" s="144"/>
      <c r="F427" s="145"/>
      <c r="G427" s="145"/>
      <c r="H427" s="145"/>
      <c r="I427" s="147"/>
      <c r="J427" s="98"/>
      <c r="K427" s="108" t="str">
        <f t="shared" si="15"/>
        <v>x2</v>
      </c>
      <c r="L427" s="113"/>
      <c r="M427" s="95"/>
      <c r="N427" s="121" t="str">
        <f>IFERROR(VLOOKUP($G427,Basisblatt!$A$10:$B$17,2,FALSE),"")</f>
        <v/>
      </c>
      <c r="O427" s="95"/>
      <c r="P427" s="138" t="str">
        <f>IF($K427="x1",IF(OR($F427&lt;&gt;Basisblatt!$A$2,'EMob_Segmente 3.2.5_3.2.6'!H427=Basisblatt!$A$64)=TRUE,5,VLOOKUP('EMob_Segmente 3.2.5_3.2.6'!$E427,Basisblatt!$A$22:$B$35,2,FALSE)),"")</f>
        <v/>
      </c>
    </row>
    <row r="428" spans="1:16" ht="15.75" thickBot="1" x14ac:dyDescent="0.3">
      <c r="A428" s="121" t="str">
        <f t="shared" si="14"/>
        <v/>
      </c>
      <c r="B428" s="95"/>
      <c r="C428" s="143"/>
      <c r="D428" s="144"/>
      <c r="E428" s="144"/>
      <c r="F428" s="145"/>
      <c r="G428" s="145"/>
      <c r="H428" s="145"/>
      <c r="I428" s="147"/>
      <c r="J428" s="98"/>
      <c r="K428" s="108" t="str">
        <f t="shared" si="15"/>
        <v>x2</v>
      </c>
      <c r="L428" s="113"/>
      <c r="M428" s="95"/>
      <c r="N428" s="121" t="str">
        <f>IFERROR(VLOOKUP($G428,Basisblatt!$A$10:$B$17,2,FALSE),"")</f>
        <v/>
      </c>
      <c r="O428" s="95"/>
      <c r="P428" s="138" t="str">
        <f>IF($K428="x1",IF(OR($F428&lt;&gt;Basisblatt!$A$2,'EMob_Segmente 3.2.5_3.2.6'!H428=Basisblatt!$A$64)=TRUE,5,VLOOKUP('EMob_Segmente 3.2.5_3.2.6'!$E428,Basisblatt!$A$22:$B$35,2,FALSE)),"")</f>
        <v/>
      </c>
    </row>
    <row r="429" spans="1:16" ht="15.75" thickBot="1" x14ac:dyDescent="0.3">
      <c r="A429" s="121" t="str">
        <f t="shared" si="14"/>
        <v/>
      </c>
      <c r="B429" s="95"/>
      <c r="C429" s="143"/>
      <c r="D429" s="144"/>
      <c r="E429" s="144"/>
      <c r="F429" s="145"/>
      <c r="G429" s="145"/>
      <c r="H429" s="145"/>
      <c r="I429" s="147"/>
      <c r="J429" s="98"/>
      <c r="K429" s="108" t="str">
        <f t="shared" si="15"/>
        <v>x2</v>
      </c>
      <c r="L429" s="113"/>
      <c r="M429" s="95"/>
      <c r="N429" s="121" t="str">
        <f>IFERROR(VLOOKUP($G429,Basisblatt!$A$10:$B$17,2,FALSE),"")</f>
        <v/>
      </c>
      <c r="O429" s="95"/>
      <c r="P429" s="138" t="str">
        <f>IF($K429="x1",IF(OR($F429&lt;&gt;Basisblatt!$A$2,'EMob_Segmente 3.2.5_3.2.6'!H429=Basisblatt!$A$64)=TRUE,5,VLOOKUP('EMob_Segmente 3.2.5_3.2.6'!$E429,Basisblatt!$A$22:$B$35,2,FALSE)),"")</f>
        <v/>
      </c>
    </row>
    <row r="430" spans="1:16" ht="15.75" thickBot="1" x14ac:dyDescent="0.3">
      <c r="A430" s="121" t="str">
        <f t="shared" si="14"/>
        <v/>
      </c>
      <c r="B430" s="95"/>
      <c r="C430" s="143"/>
      <c r="D430" s="144"/>
      <c r="E430" s="144"/>
      <c r="F430" s="145"/>
      <c r="G430" s="145"/>
      <c r="H430" s="145"/>
      <c r="I430" s="147"/>
      <c r="J430" s="98"/>
      <c r="K430" s="108" t="str">
        <f t="shared" si="15"/>
        <v>x2</v>
      </c>
      <c r="L430" s="113"/>
      <c r="M430" s="95"/>
      <c r="N430" s="121" t="str">
        <f>IFERROR(VLOOKUP($G430,Basisblatt!$A$10:$B$17,2,FALSE),"")</f>
        <v/>
      </c>
      <c r="O430" s="95"/>
      <c r="P430" s="138" t="str">
        <f>IF($K430="x1",IF(OR($F430&lt;&gt;Basisblatt!$A$2,'EMob_Segmente 3.2.5_3.2.6'!H430=Basisblatt!$A$64)=TRUE,5,VLOOKUP('EMob_Segmente 3.2.5_3.2.6'!$E430,Basisblatt!$A$22:$B$35,2,FALSE)),"")</f>
        <v/>
      </c>
    </row>
    <row r="431" spans="1:16" ht="15.75" thickBot="1" x14ac:dyDescent="0.3">
      <c r="A431" s="121" t="str">
        <f t="shared" si="14"/>
        <v/>
      </c>
      <c r="B431" s="95"/>
      <c r="C431" s="143"/>
      <c r="D431" s="144"/>
      <c r="E431" s="144"/>
      <c r="F431" s="145"/>
      <c r="G431" s="145"/>
      <c r="H431" s="145"/>
      <c r="I431" s="147"/>
      <c r="J431" s="98"/>
      <c r="K431" s="108" t="str">
        <f t="shared" si="15"/>
        <v>x2</v>
      </c>
      <c r="L431" s="113"/>
      <c r="M431" s="95"/>
      <c r="N431" s="121" t="str">
        <f>IFERROR(VLOOKUP($G431,Basisblatt!$A$10:$B$17,2,FALSE),"")</f>
        <v/>
      </c>
      <c r="O431" s="95"/>
      <c r="P431" s="138" t="str">
        <f>IF($K431="x1",IF(OR($F431&lt;&gt;Basisblatt!$A$2,'EMob_Segmente 3.2.5_3.2.6'!H431=Basisblatt!$A$64)=TRUE,5,VLOOKUP('EMob_Segmente 3.2.5_3.2.6'!$E431,Basisblatt!$A$22:$B$35,2,FALSE)),"")</f>
        <v/>
      </c>
    </row>
    <row r="432" spans="1:16" ht="15.75" thickBot="1" x14ac:dyDescent="0.3">
      <c r="A432" s="121" t="str">
        <f t="shared" si="14"/>
        <v/>
      </c>
      <c r="B432" s="95"/>
      <c r="C432" s="143"/>
      <c r="D432" s="144"/>
      <c r="E432" s="144"/>
      <c r="F432" s="145"/>
      <c r="G432" s="145"/>
      <c r="H432" s="145"/>
      <c r="I432" s="147"/>
      <c r="J432" s="98"/>
      <c r="K432" s="108" t="str">
        <f t="shared" si="15"/>
        <v>x2</v>
      </c>
      <c r="L432" s="113"/>
      <c r="M432" s="95"/>
      <c r="N432" s="121" t="str">
        <f>IFERROR(VLOOKUP($G432,Basisblatt!$A$10:$B$17,2,FALSE),"")</f>
        <v/>
      </c>
      <c r="O432" s="95"/>
      <c r="P432" s="138" t="str">
        <f>IF($K432="x1",IF(OR($F432&lt;&gt;Basisblatt!$A$2,'EMob_Segmente 3.2.5_3.2.6'!H432=Basisblatt!$A$64)=TRUE,5,VLOOKUP('EMob_Segmente 3.2.5_3.2.6'!$E432,Basisblatt!$A$22:$B$35,2,FALSE)),"")</f>
        <v/>
      </c>
    </row>
    <row r="433" spans="1:16" ht="15.75" thickBot="1" x14ac:dyDescent="0.3">
      <c r="A433" s="121" t="str">
        <f t="shared" si="14"/>
        <v/>
      </c>
      <c r="B433" s="95"/>
      <c r="C433" s="143"/>
      <c r="D433" s="144"/>
      <c r="E433" s="144"/>
      <c r="F433" s="145"/>
      <c r="G433" s="145"/>
      <c r="H433" s="145"/>
      <c r="I433" s="147"/>
      <c r="J433" s="98"/>
      <c r="K433" s="108" t="str">
        <f t="shared" si="15"/>
        <v>x2</v>
      </c>
      <c r="L433" s="113"/>
      <c r="M433" s="95"/>
      <c r="N433" s="121" t="str">
        <f>IFERROR(VLOOKUP($G433,Basisblatt!$A$10:$B$17,2,FALSE),"")</f>
        <v/>
      </c>
      <c r="O433" s="95"/>
      <c r="P433" s="138" t="str">
        <f>IF($K433="x1",IF(OR($F433&lt;&gt;Basisblatt!$A$2,'EMob_Segmente 3.2.5_3.2.6'!H433=Basisblatt!$A$64)=TRUE,5,VLOOKUP('EMob_Segmente 3.2.5_3.2.6'!$E433,Basisblatt!$A$22:$B$35,2,FALSE)),"")</f>
        <v/>
      </c>
    </row>
    <row r="434" spans="1:16" ht="15.75" thickBot="1" x14ac:dyDescent="0.3">
      <c r="A434" s="121" t="str">
        <f t="shared" si="14"/>
        <v/>
      </c>
      <c r="B434" s="95"/>
      <c r="C434" s="143"/>
      <c r="D434" s="144"/>
      <c r="E434" s="144"/>
      <c r="F434" s="145"/>
      <c r="G434" s="145"/>
      <c r="H434" s="145"/>
      <c r="I434" s="147"/>
      <c r="J434" s="98"/>
      <c r="K434" s="108" t="str">
        <f t="shared" si="15"/>
        <v>x2</v>
      </c>
      <c r="L434" s="113"/>
      <c r="M434" s="95"/>
      <c r="N434" s="121" t="str">
        <f>IFERROR(VLOOKUP($G434,Basisblatt!$A$10:$B$17,2,FALSE),"")</f>
        <v/>
      </c>
      <c r="O434" s="95"/>
      <c r="P434" s="138" t="str">
        <f>IF($K434="x1",IF(OR($F434&lt;&gt;Basisblatt!$A$2,'EMob_Segmente 3.2.5_3.2.6'!H434=Basisblatt!$A$64)=TRUE,5,VLOOKUP('EMob_Segmente 3.2.5_3.2.6'!$E434,Basisblatt!$A$22:$B$35,2,FALSE)),"")</f>
        <v/>
      </c>
    </row>
    <row r="435" spans="1:16" ht="15.75" thickBot="1" x14ac:dyDescent="0.3">
      <c r="A435" s="121" t="str">
        <f t="shared" si="14"/>
        <v/>
      </c>
      <c r="B435" s="95"/>
      <c r="C435" s="143"/>
      <c r="D435" s="144"/>
      <c r="E435" s="144"/>
      <c r="F435" s="145"/>
      <c r="G435" s="145"/>
      <c r="H435" s="145"/>
      <c r="I435" s="147"/>
      <c r="J435" s="98"/>
      <c r="K435" s="108" t="str">
        <f t="shared" si="15"/>
        <v>x2</v>
      </c>
      <c r="L435" s="113"/>
      <c r="M435" s="95"/>
      <c r="N435" s="121" t="str">
        <f>IFERROR(VLOOKUP($G435,Basisblatt!$A$10:$B$17,2,FALSE),"")</f>
        <v/>
      </c>
      <c r="O435" s="95"/>
      <c r="P435" s="138" t="str">
        <f>IF($K435="x1",IF(OR($F435&lt;&gt;Basisblatt!$A$2,'EMob_Segmente 3.2.5_3.2.6'!H435=Basisblatt!$A$64)=TRUE,5,VLOOKUP('EMob_Segmente 3.2.5_3.2.6'!$E435,Basisblatt!$A$22:$B$35,2,FALSE)),"")</f>
        <v/>
      </c>
    </row>
    <row r="436" spans="1:16" ht="15.75" thickBot="1" x14ac:dyDescent="0.3">
      <c r="A436" s="121" t="str">
        <f t="shared" si="14"/>
        <v/>
      </c>
      <c r="B436" s="95"/>
      <c r="C436" s="143"/>
      <c r="D436" s="144"/>
      <c r="E436" s="144"/>
      <c r="F436" s="145"/>
      <c r="G436" s="145"/>
      <c r="H436" s="145"/>
      <c r="I436" s="147"/>
      <c r="J436" s="98"/>
      <c r="K436" s="108" t="str">
        <f t="shared" si="15"/>
        <v>x2</v>
      </c>
      <c r="L436" s="113"/>
      <c r="M436" s="95"/>
      <c r="N436" s="121" t="str">
        <f>IFERROR(VLOOKUP($G436,Basisblatt!$A$10:$B$17,2,FALSE),"")</f>
        <v/>
      </c>
      <c r="O436" s="95"/>
      <c r="P436" s="138" t="str">
        <f>IF($K436="x1",IF(OR($F436&lt;&gt;Basisblatt!$A$2,'EMob_Segmente 3.2.5_3.2.6'!H436=Basisblatt!$A$64)=TRUE,5,VLOOKUP('EMob_Segmente 3.2.5_3.2.6'!$E436,Basisblatt!$A$22:$B$35,2,FALSE)),"")</f>
        <v/>
      </c>
    </row>
    <row r="437" spans="1:16" ht="15.75" thickBot="1" x14ac:dyDescent="0.3">
      <c r="A437" s="121" t="str">
        <f t="shared" si="14"/>
        <v/>
      </c>
      <c r="B437" s="95"/>
      <c r="C437" s="143"/>
      <c r="D437" s="144"/>
      <c r="E437" s="144"/>
      <c r="F437" s="145"/>
      <c r="G437" s="145"/>
      <c r="H437" s="145"/>
      <c r="I437" s="147"/>
      <c r="J437" s="98"/>
      <c r="K437" s="108" t="str">
        <f t="shared" si="15"/>
        <v>x2</v>
      </c>
      <c r="L437" s="113"/>
      <c r="M437" s="95"/>
      <c r="N437" s="121" t="str">
        <f>IFERROR(VLOOKUP($G437,Basisblatt!$A$10:$B$17,2,FALSE),"")</f>
        <v/>
      </c>
      <c r="O437" s="95"/>
      <c r="P437" s="138" t="str">
        <f>IF($K437="x1",IF(OR($F437&lt;&gt;Basisblatt!$A$2,'EMob_Segmente 3.2.5_3.2.6'!H437=Basisblatt!$A$64)=TRUE,5,VLOOKUP('EMob_Segmente 3.2.5_3.2.6'!$E437,Basisblatt!$A$22:$B$35,2,FALSE)),"")</f>
        <v/>
      </c>
    </row>
    <row r="438" spans="1:16" ht="15.75" thickBot="1" x14ac:dyDescent="0.3">
      <c r="A438" s="121" t="str">
        <f t="shared" si="14"/>
        <v/>
      </c>
      <c r="B438" s="95"/>
      <c r="C438" s="143"/>
      <c r="D438" s="144"/>
      <c r="E438" s="144"/>
      <c r="F438" s="145"/>
      <c r="G438" s="145"/>
      <c r="H438" s="145"/>
      <c r="I438" s="147"/>
      <c r="J438" s="98"/>
      <c r="K438" s="108" t="str">
        <f t="shared" si="15"/>
        <v>x2</v>
      </c>
      <c r="L438" s="113"/>
      <c r="M438" s="95"/>
      <c r="N438" s="121" t="str">
        <f>IFERROR(VLOOKUP($G438,Basisblatt!$A$10:$B$17,2,FALSE),"")</f>
        <v/>
      </c>
      <c r="O438" s="95"/>
      <c r="P438" s="138" t="str">
        <f>IF($K438="x1",IF(OR($F438&lt;&gt;Basisblatt!$A$2,'EMob_Segmente 3.2.5_3.2.6'!H438=Basisblatt!$A$64)=TRUE,5,VLOOKUP('EMob_Segmente 3.2.5_3.2.6'!$E438,Basisblatt!$A$22:$B$35,2,FALSE)),"")</f>
        <v/>
      </c>
    </row>
    <row r="439" spans="1:16" ht="15.75" thickBot="1" x14ac:dyDescent="0.3">
      <c r="A439" s="121" t="str">
        <f t="shared" si="14"/>
        <v/>
      </c>
      <c r="B439" s="95"/>
      <c r="C439" s="143"/>
      <c r="D439" s="144"/>
      <c r="E439" s="144"/>
      <c r="F439" s="145"/>
      <c r="G439" s="145"/>
      <c r="H439" s="145"/>
      <c r="I439" s="147"/>
      <c r="J439" s="98"/>
      <c r="K439" s="108" t="str">
        <f t="shared" si="15"/>
        <v>x2</v>
      </c>
      <c r="L439" s="113"/>
      <c r="M439" s="95"/>
      <c r="N439" s="121" t="str">
        <f>IFERROR(VLOOKUP($G439,Basisblatt!$A$10:$B$17,2,FALSE),"")</f>
        <v/>
      </c>
      <c r="O439" s="95"/>
      <c r="P439" s="138" t="str">
        <f>IF($K439="x1",IF(OR($F439&lt;&gt;Basisblatt!$A$2,'EMob_Segmente 3.2.5_3.2.6'!H439=Basisblatt!$A$64)=TRUE,5,VLOOKUP('EMob_Segmente 3.2.5_3.2.6'!$E439,Basisblatt!$A$22:$B$35,2,FALSE)),"")</f>
        <v/>
      </c>
    </row>
    <row r="440" spans="1:16" ht="15.75" thickBot="1" x14ac:dyDescent="0.3">
      <c r="A440" s="121" t="str">
        <f t="shared" si="14"/>
        <v/>
      </c>
      <c r="B440" s="95"/>
      <c r="C440" s="143"/>
      <c r="D440" s="144"/>
      <c r="E440" s="144"/>
      <c r="F440" s="145"/>
      <c r="G440" s="145"/>
      <c r="H440" s="145"/>
      <c r="I440" s="147"/>
      <c r="J440" s="98"/>
      <c r="K440" s="108" t="str">
        <f t="shared" si="15"/>
        <v>x2</v>
      </c>
      <c r="L440" s="113"/>
      <c r="M440" s="95"/>
      <c r="N440" s="121" t="str">
        <f>IFERROR(VLOOKUP($G440,Basisblatt!$A$10:$B$17,2,FALSE),"")</f>
        <v/>
      </c>
      <c r="O440" s="95"/>
      <c r="P440" s="138" t="str">
        <f>IF($K440="x1",IF(OR($F440&lt;&gt;Basisblatt!$A$2,'EMob_Segmente 3.2.5_3.2.6'!H440=Basisblatt!$A$64)=TRUE,5,VLOOKUP('EMob_Segmente 3.2.5_3.2.6'!$E440,Basisblatt!$A$22:$B$35,2,FALSE)),"")</f>
        <v/>
      </c>
    </row>
    <row r="441" spans="1:16" ht="15.75" thickBot="1" x14ac:dyDescent="0.3">
      <c r="A441" s="121" t="str">
        <f t="shared" si="14"/>
        <v/>
      </c>
      <c r="B441" s="95"/>
      <c r="C441" s="143"/>
      <c r="D441" s="144"/>
      <c r="E441" s="144"/>
      <c r="F441" s="145"/>
      <c r="G441" s="145"/>
      <c r="H441" s="145"/>
      <c r="I441" s="147"/>
      <c r="J441" s="98"/>
      <c r="K441" s="108" t="str">
        <f t="shared" si="15"/>
        <v>x2</v>
      </c>
      <c r="L441" s="113"/>
      <c r="M441" s="95"/>
      <c r="N441" s="121" t="str">
        <f>IFERROR(VLOOKUP($G441,Basisblatt!$A$10:$B$17,2,FALSE),"")</f>
        <v/>
      </c>
      <c r="O441" s="95"/>
      <c r="P441" s="138" t="str">
        <f>IF($K441="x1",IF(OR($F441&lt;&gt;Basisblatt!$A$2,'EMob_Segmente 3.2.5_3.2.6'!H441=Basisblatt!$A$64)=TRUE,5,VLOOKUP('EMob_Segmente 3.2.5_3.2.6'!$E441,Basisblatt!$A$22:$B$35,2,FALSE)),"")</f>
        <v/>
      </c>
    </row>
    <row r="442" spans="1:16" ht="15.75" thickBot="1" x14ac:dyDescent="0.3">
      <c r="A442" s="121" t="str">
        <f t="shared" si="14"/>
        <v/>
      </c>
      <c r="B442" s="95"/>
      <c r="C442" s="143"/>
      <c r="D442" s="144"/>
      <c r="E442" s="144"/>
      <c r="F442" s="145"/>
      <c r="G442" s="145"/>
      <c r="H442" s="145"/>
      <c r="I442" s="147"/>
      <c r="J442" s="98"/>
      <c r="K442" s="108" t="str">
        <f t="shared" si="15"/>
        <v>x2</v>
      </c>
      <c r="L442" s="113"/>
      <c r="M442" s="95"/>
      <c r="N442" s="121" t="str">
        <f>IFERROR(VLOOKUP($G442,Basisblatt!$A$10:$B$17,2,FALSE),"")</f>
        <v/>
      </c>
      <c r="O442" s="95"/>
      <c r="P442" s="138" t="str">
        <f>IF($K442="x1",IF(OR($F442&lt;&gt;Basisblatt!$A$2,'EMob_Segmente 3.2.5_3.2.6'!H442=Basisblatt!$A$64)=TRUE,5,VLOOKUP('EMob_Segmente 3.2.5_3.2.6'!$E442,Basisblatt!$A$22:$B$35,2,FALSE)),"")</f>
        <v/>
      </c>
    </row>
    <row r="443" spans="1:16" ht="15.75" thickBot="1" x14ac:dyDescent="0.3">
      <c r="A443" s="121" t="str">
        <f t="shared" si="14"/>
        <v/>
      </c>
      <c r="B443" s="95"/>
      <c r="C443" s="143"/>
      <c r="D443" s="144"/>
      <c r="E443" s="144"/>
      <c r="F443" s="145"/>
      <c r="G443" s="145"/>
      <c r="H443" s="145"/>
      <c r="I443" s="147"/>
      <c r="J443" s="98"/>
      <c r="K443" s="108" t="str">
        <f t="shared" si="15"/>
        <v>x2</v>
      </c>
      <c r="L443" s="113"/>
      <c r="M443" s="95"/>
      <c r="N443" s="121" t="str">
        <f>IFERROR(VLOOKUP($G443,Basisblatt!$A$10:$B$17,2,FALSE),"")</f>
        <v/>
      </c>
      <c r="O443" s="95"/>
      <c r="P443" s="138" t="str">
        <f>IF($K443="x1",IF(OR($F443&lt;&gt;Basisblatt!$A$2,'EMob_Segmente 3.2.5_3.2.6'!H443=Basisblatt!$A$64)=TRUE,5,VLOOKUP('EMob_Segmente 3.2.5_3.2.6'!$E443,Basisblatt!$A$22:$B$35,2,FALSE)),"")</f>
        <v/>
      </c>
    </row>
    <row r="444" spans="1:16" ht="15.75" thickBot="1" x14ac:dyDescent="0.3">
      <c r="A444" s="121" t="str">
        <f t="shared" si="14"/>
        <v/>
      </c>
      <c r="B444" s="95"/>
      <c r="C444" s="143"/>
      <c r="D444" s="144"/>
      <c r="E444" s="144"/>
      <c r="F444" s="145"/>
      <c r="G444" s="145"/>
      <c r="H444" s="145"/>
      <c r="I444" s="147"/>
      <c r="J444" s="98"/>
      <c r="K444" s="108" t="str">
        <f t="shared" si="15"/>
        <v>x2</v>
      </c>
      <c r="L444" s="113"/>
      <c r="M444" s="95"/>
      <c r="N444" s="121" t="str">
        <f>IFERROR(VLOOKUP($G444,Basisblatt!$A$10:$B$17,2,FALSE),"")</f>
        <v/>
      </c>
      <c r="O444" s="95"/>
      <c r="P444" s="138" t="str">
        <f>IF($K444="x1",IF(OR($F444&lt;&gt;Basisblatt!$A$2,'EMob_Segmente 3.2.5_3.2.6'!H444=Basisblatt!$A$64)=TRUE,5,VLOOKUP('EMob_Segmente 3.2.5_3.2.6'!$E444,Basisblatt!$A$22:$B$35,2,FALSE)),"")</f>
        <v/>
      </c>
    </row>
    <row r="445" spans="1:16" ht="15.75" thickBot="1" x14ac:dyDescent="0.3">
      <c r="A445" s="121" t="str">
        <f t="shared" si="14"/>
        <v/>
      </c>
      <c r="B445" s="95"/>
      <c r="C445" s="143"/>
      <c r="D445" s="144"/>
      <c r="E445" s="144"/>
      <c r="F445" s="145"/>
      <c r="G445" s="145"/>
      <c r="H445" s="145"/>
      <c r="I445" s="147"/>
      <c r="J445" s="98"/>
      <c r="K445" s="108" t="str">
        <f t="shared" si="15"/>
        <v>x2</v>
      </c>
      <c r="L445" s="113"/>
      <c r="M445" s="95"/>
      <c r="N445" s="121" t="str">
        <f>IFERROR(VLOOKUP($G445,Basisblatt!$A$10:$B$17,2,FALSE),"")</f>
        <v/>
      </c>
      <c r="O445" s="95"/>
      <c r="P445" s="138" t="str">
        <f>IF($K445="x1",IF(OR($F445&lt;&gt;Basisblatt!$A$2,'EMob_Segmente 3.2.5_3.2.6'!H445=Basisblatt!$A$64)=TRUE,5,VLOOKUP('EMob_Segmente 3.2.5_3.2.6'!$E445,Basisblatt!$A$22:$B$35,2,FALSE)),"")</f>
        <v/>
      </c>
    </row>
    <row r="446" spans="1:16" ht="15.75" thickBot="1" x14ac:dyDescent="0.3">
      <c r="A446" s="121" t="str">
        <f t="shared" si="14"/>
        <v/>
      </c>
      <c r="B446" s="95"/>
      <c r="C446" s="143"/>
      <c r="D446" s="144"/>
      <c r="E446" s="144"/>
      <c r="F446" s="145"/>
      <c r="G446" s="145"/>
      <c r="H446" s="145"/>
      <c r="I446" s="147"/>
      <c r="J446" s="98"/>
      <c r="K446" s="108" t="str">
        <f t="shared" si="15"/>
        <v>x2</v>
      </c>
      <c r="L446" s="113"/>
      <c r="M446" s="95"/>
      <c r="N446" s="121" t="str">
        <f>IFERROR(VLOOKUP($G446,Basisblatt!$A$10:$B$17,2,FALSE),"")</f>
        <v/>
      </c>
      <c r="O446" s="95"/>
      <c r="P446" s="138" t="str">
        <f>IF($K446="x1",IF(OR($F446&lt;&gt;Basisblatt!$A$2,'EMob_Segmente 3.2.5_3.2.6'!H446=Basisblatt!$A$64)=TRUE,5,VLOOKUP('EMob_Segmente 3.2.5_3.2.6'!$E446,Basisblatt!$A$22:$B$35,2,FALSE)),"")</f>
        <v/>
      </c>
    </row>
    <row r="447" spans="1:16" ht="15.75" thickBot="1" x14ac:dyDescent="0.3">
      <c r="A447" s="121" t="str">
        <f t="shared" si="14"/>
        <v/>
      </c>
      <c r="B447" s="95"/>
      <c r="C447" s="143"/>
      <c r="D447" s="144"/>
      <c r="E447" s="144"/>
      <c r="F447" s="145"/>
      <c r="G447" s="145"/>
      <c r="H447" s="145"/>
      <c r="I447" s="147"/>
      <c r="J447" s="98"/>
      <c r="K447" s="108" t="str">
        <f t="shared" si="15"/>
        <v>x2</v>
      </c>
      <c r="L447" s="113"/>
      <c r="M447" s="95"/>
      <c r="N447" s="121" t="str">
        <f>IFERROR(VLOOKUP($G447,Basisblatt!$A$10:$B$17,2,FALSE),"")</f>
        <v/>
      </c>
      <c r="O447" s="95"/>
      <c r="P447" s="138" t="str">
        <f>IF($K447="x1",IF(OR($F447&lt;&gt;Basisblatt!$A$2,'EMob_Segmente 3.2.5_3.2.6'!H447=Basisblatt!$A$64)=TRUE,5,VLOOKUP('EMob_Segmente 3.2.5_3.2.6'!$E447,Basisblatt!$A$22:$B$35,2,FALSE)),"")</f>
        <v/>
      </c>
    </row>
    <row r="448" spans="1:16" ht="15.75" thickBot="1" x14ac:dyDescent="0.3">
      <c r="A448" s="121" t="str">
        <f t="shared" si="14"/>
        <v/>
      </c>
      <c r="B448" s="95"/>
      <c r="C448" s="143"/>
      <c r="D448" s="144"/>
      <c r="E448" s="144"/>
      <c r="F448" s="145"/>
      <c r="G448" s="145"/>
      <c r="H448" s="145"/>
      <c r="I448" s="147"/>
      <c r="J448" s="98"/>
      <c r="K448" s="108" t="str">
        <f t="shared" si="15"/>
        <v>x2</v>
      </c>
      <c r="L448" s="113"/>
      <c r="M448" s="95"/>
      <c r="N448" s="121" t="str">
        <f>IFERROR(VLOOKUP($G448,Basisblatt!$A$10:$B$17,2,FALSE),"")</f>
        <v/>
      </c>
      <c r="O448" s="95"/>
      <c r="P448" s="138" t="str">
        <f>IF($K448="x1",IF(OR($F448&lt;&gt;Basisblatt!$A$2,'EMob_Segmente 3.2.5_3.2.6'!H448=Basisblatt!$A$64)=TRUE,5,VLOOKUP('EMob_Segmente 3.2.5_3.2.6'!$E448,Basisblatt!$A$22:$B$35,2,FALSE)),"")</f>
        <v/>
      </c>
    </row>
    <row r="449" spans="1:16" ht="15.75" thickBot="1" x14ac:dyDescent="0.3">
      <c r="A449" s="121" t="str">
        <f t="shared" si="14"/>
        <v/>
      </c>
      <c r="B449" s="95"/>
      <c r="C449" s="143"/>
      <c r="D449" s="144"/>
      <c r="E449" s="144"/>
      <c r="F449" s="145"/>
      <c r="G449" s="145"/>
      <c r="H449" s="145"/>
      <c r="I449" s="147"/>
      <c r="J449" s="98"/>
      <c r="K449" s="108" t="str">
        <f t="shared" si="15"/>
        <v>x2</v>
      </c>
      <c r="L449" s="113"/>
      <c r="M449" s="95"/>
      <c r="N449" s="121" t="str">
        <f>IFERROR(VLOOKUP($G449,Basisblatt!$A$10:$B$17,2,FALSE),"")</f>
        <v/>
      </c>
      <c r="O449" s="95"/>
      <c r="P449" s="138" t="str">
        <f>IF($K449="x1",IF(OR($F449&lt;&gt;Basisblatt!$A$2,'EMob_Segmente 3.2.5_3.2.6'!H449=Basisblatt!$A$64)=TRUE,5,VLOOKUP('EMob_Segmente 3.2.5_3.2.6'!$E449,Basisblatt!$A$22:$B$35,2,FALSE)),"")</f>
        <v/>
      </c>
    </row>
    <row r="450" spans="1:16" ht="15.75" thickBot="1" x14ac:dyDescent="0.3">
      <c r="A450" s="121" t="str">
        <f t="shared" si="14"/>
        <v/>
      </c>
      <c r="B450" s="95"/>
      <c r="C450" s="143"/>
      <c r="D450" s="144"/>
      <c r="E450" s="144"/>
      <c r="F450" s="145"/>
      <c r="G450" s="145"/>
      <c r="H450" s="145"/>
      <c r="I450" s="147"/>
      <c r="J450" s="98"/>
      <c r="K450" s="108" t="str">
        <f t="shared" si="15"/>
        <v>x2</v>
      </c>
      <c r="L450" s="113"/>
      <c r="M450" s="95"/>
      <c r="N450" s="121" t="str">
        <f>IFERROR(VLOOKUP($G450,Basisblatt!$A$10:$B$17,2,FALSE),"")</f>
        <v/>
      </c>
      <c r="O450" s="95"/>
      <c r="P450" s="138" t="str">
        <f>IF($K450="x1",IF(OR($F450&lt;&gt;Basisblatt!$A$2,'EMob_Segmente 3.2.5_3.2.6'!H450=Basisblatt!$A$64)=TRUE,5,VLOOKUP('EMob_Segmente 3.2.5_3.2.6'!$E450,Basisblatt!$A$22:$B$35,2,FALSE)),"")</f>
        <v/>
      </c>
    </row>
    <row r="451" spans="1:16" ht="15.75" thickBot="1" x14ac:dyDescent="0.3">
      <c r="A451" s="121" t="str">
        <f t="shared" si="14"/>
        <v/>
      </c>
      <c r="B451" s="95"/>
      <c r="C451" s="143"/>
      <c r="D451" s="144"/>
      <c r="E451" s="144"/>
      <c r="F451" s="145"/>
      <c r="G451" s="145"/>
      <c r="H451" s="145"/>
      <c r="I451" s="147"/>
      <c r="J451" s="98"/>
      <c r="K451" s="108" t="str">
        <f t="shared" si="15"/>
        <v>x2</v>
      </c>
      <c r="L451" s="113"/>
      <c r="M451" s="95"/>
      <c r="N451" s="121" t="str">
        <f>IFERROR(VLOOKUP($G451,Basisblatt!$A$10:$B$17,2,FALSE),"")</f>
        <v/>
      </c>
      <c r="O451" s="95"/>
      <c r="P451" s="138" t="str">
        <f>IF($K451="x1",IF(OR($F451&lt;&gt;Basisblatt!$A$2,'EMob_Segmente 3.2.5_3.2.6'!H451=Basisblatt!$A$64)=TRUE,5,VLOOKUP('EMob_Segmente 3.2.5_3.2.6'!$E451,Basisblatt!$A$22:$B$35,2,FALSE)),"")</f>
        <v/>
      </c>
    </row>
    <row r="452" spans="1:16" ht="15.75" thickBot="1" x14ac:dyDescent="0.3">
      <c r="A452" s="121" t="str">
        <f t="shared" si="14"/>
        <v/>
      </c>
      <c r="B452" s="95"/>
      <c r="C452" s="143"/>
      <c r="D452" s="144"/>
      <c r="E452" s="144"/>
      <c r="F452" s="145"/>
      <c r="G452" s="145"/>
      <c r="H452" s="145"/>
      <c r="I452" s="147"/>
      <c r="J452" s="98"/>
      <c r="K452" s="108" t="str">
        <f t="shared" si="15"/>
        <v>x2</v>
      </c>
      <c r="L452" s="113"/>
      <c r="M452" s="95"/>
      <c r="N452" s="121" t="str">
        <f>IFERROR(VLOOKUP($G452,Basisblatt!$A$10:$B$17,2,FALSE),"")</f>
        <v/>
      </c>
      <c r="O452" s="95"/>
      <c r="P452" s="138" t="str">
        <f>IF($K452="x1",IF(OR($F452&lt;&gt;Basisblatt!$A$2,'EMob_Segmente 3.2.5_3.2.6'!H452=Basisblatt!$A$64)=TRUE,5,VLOOKUP('EMob_Segmente 3.2.5_3.2.6'!$E452,Basisblatt!$A$22:$B$35,2,FALSE)),"")</f>
        <v/>
      </c>
    </row>
    <row r="453" spans="1:16" ht="15.75" thickBot="1" x14ac:dyDescent="0.3">
      <c r="A453" s="121" t="str">
        <f t="shared" si="14"/>
        <v/>
      </c>
      <c r="B453" s="95"/>
      <c r="C453" s="143"/>
      <c r="D453" s="144"/>
      <c r="E453" s="144"/>
      <c r="F453" s="145"/>
      <c r="G453" s="145"/>
      <c r="H453" s="145"/>
      <c r="I453" s="147"/>
      <c r="J453" s="98"/>
      <c r="K453" s="108" t="str">
        <f t="shared" si="15"/>
        <v>x2</v>
      </c>
      <c r="L453" s="113"/>
      <c r="M453" s="95"/>
      <c r="N453" s="121" t="str">
        <f>IFERROR(VLOOKUP($G453,Basisblatt!$A$10:$B$17,2,FALSE),"")</f>
        <v/>
      </c>
      <c r="O453" s="95"/>
      <c r="P453" s="138" t="str">
        <f>IF($K453="x1",IF(OR($F453&lt;&gt;Basisblatt!$A$2,'EMob_Segmente 3.2.5_3.2.6'!H453=Basisblatt!$A$64)=TRUE,5,VLOOKUP('EMob_Segmente 3.2.5_3.2.6'!$E453,Basisblatt!$A$22:$B$35,2,FALSE)),"")</f>
        <v/>
      </c>
    </row>
    <row r="454" spans="1:16" ht="15.75" thickBot="1" x14ac:dyDescent="0.3">
      <c r="A454" s="121" t="str">
        <f t="shared" si="14"/>
        <v/>
      </c>
      <c r="B454" s="95"/>
      <c r="C454" s="143"/>
      <c r="D454" s="144"/>
      <c r="E454" s="144"/>
      <c r="F454" s="145"/>
      <c r="G454" s="145"/>
      <c r="H454" s="145"/>
      <c r="I454" s="147"/>
      <c r="J454" s="98"/>
      <c r="K454" s="108" t="str">
        <f t="shared" si="15"/>
        <v>x2</v>
      </c>
      <c r="L454" s="113"/>
      <c r="M454" s="95"/>
      <c r="N454" s="121" t="str">
        <f>IFERROR(VLOOKUP($G454,Basisblatt!$A$10:$B$17,2,FALSE),"")</f>
        <v/>
      </c>
      <c r="O454" s="95"/>
      <c r="P454" s="138" t="str">
        <f>IF($K454="x1",IF(OR($F454&lt;&gt;Basisblatt!$A$2,'EMob_Segmente 3.2.5_3.2.6'!H454=Basisblatt!$A$64)=TRUE,5,VLOOKUP('EMob_Segmente 3.2.5_3.2.6'!$E454,Basisblatt!$A$22:$B$35,2,FALSE)),"")</f>
        <v/>
      </c>
    </row>
    <row r="455" spans="1:16" ht="15.75" thickBot="1" x14ac:dyDescent="0.3">
      <c r="A455" s="121" t="str">
        <f t="shared" si="14"/>
        <v/>
      </c>
      <c r="B455" s="95"/>
      <c r="C455" s="143"/>
      <c r="D455" s="144"/>
      <c r="E455" s="144"/>
      <c r="F455" s="145"/>
      <c r="G455" s="145"/>
      <c r="H455" s="145"/>
      <c r="I455" s="147"/>
      <c r="J455" s="98"/>
      <c r="K455" s="108" t="str">
        <f t="shared" si="15"/>
        <v>x2</v>
      </c>
      <c r="L455" s="113"/>
      <c r="M455" s="95"/>
      <c r="N455" s="121" t="str">
        <f>IFERROR(VLOOKUP($G455,Basisblatt!$A$10:$B$17,2,FALSE),"")</f>
        <v/>
      </c>
      <c r="O455" s="95"/>
      <c r="P455" s="138" t="str">
        <f>IF($K455="x1",IF(OR($F455&lt;&gt;Basisblatt!$A$2,'EMob_Segmente 3.2.5_3.2.6'!H455=Basisblatt!$A$64)=TRUE,5,VLOOKUP('EMob_Segmente 3.2.5_3.2.6'!$E455,Basisblatt!$A$22:$B$35,2,FALSE)),"")</f>
        <v/>
      </c>
    </row>
    <row r="456" spans="1:16" ht="15.75" thickBot="1" x14ac:dyDescent="0.3">
      <c r="A456" s="121" t="str">
        <f t="shared" si="14"/>
        <v/>
      </c>
      <c r="B456" s="95"/>
      <c r="C456" s="143"/>
      <c r="D456" s="144"/>
      <c r="E456" s="144"/>
      <c r="F456" s="145"/>
      <c r="G456" s="145"/>
      <c r="H456" s="145"/>
      <c r="I456" s="147"/>
      <c r="J456" s="98"/>
      <c r="K456" s="108" t="str">
        <f t="shared" si="15"/>
        <v>x2</v>
      </c>
      <c r="L456" s="113"/>
      <c r="M456" s="95"/>
      <c r="N456" s="121" t="str">
        <f>IFERROR(VLOOKUP($G456,Basisblatt!$A$10:$B$17,2,FALSE),"")</f>
        <v/>
      </c>
      <c r="O456" s="95"/>
      <c r="P456" s="138" t="str">
        <f>IF($K456="x1",IF(OR($F456&lt;&gt;Basisblatt!$A$2,'EMob_Segmente 3.2.5_3.2.6'!H456=Basisblatt!$A$64)=TRUE,5,VLOOKUP('EMob_Segmente 3.2.5_3.2.6'!$E456,Basisblatt!$A$22:$B$35,2,FALSE)),"")</f>
        <v/>
      </c>
    </row>
    <row r="457" spans="1:16" ht="15.75" thickBot="1" x14ac:dyDescent="0.3">
      <c r="A457" s="121" t="str">
        <f t="shared" si="14"/>
        <v/>
      </c>
      <c r="B457" s="95"/>
      <c r="C457" s="143"/>
      <c r="D457" s="144"/>
      <c r="E457" s="144"/>
      <c r="F457" s="145"/>
      <c r="G457" s="145"/>
      <c r="H457" s="145"/>
      <c r="I457" s="147"/>
      <c r="J457" s="98"/>
      <c r="K457" s="108" t="str">
        <f t="shared" si="15"/>
        <v>x2</v>
      </c>
      <c r="L457" s="113"/>
      <c r="M457" s="95"/>
      <c r="N457" s="121" t="str">
        <f>IFERROR(VLOOKUP($G457,Basisblatt!$A$10:$B$17,2,FALSE),"")</f>
        <v/>
      </c>
      <c r="O457" s="95"/>
      <c r="P457" s="138" t="str">
        <f>IF($K457="x1",IF(OR($F457&lt;&gt;Basisblatt!$A$2,'EMob_Segmente 3.2.5_3.2.6'!H457=Basisblatt!$A$64)=TRUE,5,VLOOKUP('EMob_Segmente 3.2.5_3.2.6'!$E457,Basisblatt!$A$22:$B$35,2,FALSE)),"")</f>
        <v/>
      </c>
    </row>
    <row r="458" spans="1:16" ht="15.75" thickBot="1" x14ac:dyDescent="0.3">
      <c r="A458" s="121" t="str">
        <f t="shared" si="14"/>
        <v/>
      </c>
      <c r="B458" s="95"/>
      <c r="C458" s="143"/>
      <c r="D458" s="144"/>
      <c r="E458" s="144"/>
      <c r="F458" s="145"/>
      <c r="G458" s="145"/>
      <c r="H458" s="145"/>
      <c r="I458" s="147"/>
      <c r="J458" s="98"/>
      <c r="K458" s="108" t="str">
        <f t="shared" si="15"/>
        <v>x2</v>
      </c>
      <c r="L458" s="113"/>
      <c r="M458" s="95"/>
      <c r="N458" s="121" t="str">
        <f>IFERROR(VLOOKUP($G458,Basisblatt!$A$10:$B$17,2,FALSE),"")</f>
        <v/>
      </c>
      <c r="O458" s="95"/>
      <c r="P458" s="138" t="str">
        <f>IF($K458="x1",IF(OR($F458&lt;&gt;Basisblatt!$A$2,'EMob_Segmente 3.2.5_3.2.6'!H458=Basisblatt!$A$64)=TRUE,5,VLOOKUP('EMob_Segmente 3.2.5_3.2.6'!$E458,Basisblatt!$A$22:$B$35,2,FALSE)),"")</f>
        <v/>
      </c>
    </row>
    <row r="459" spans="1:16" ht="15.75" thickBot="1" x14ac:dyDescent="0.3">
      <c r="A459" s="121" t="str">
        <f t="shared" si="14"/>
        <v/>
      </c>
      <c r="B459" s="95"/>
      <c r="C459" s="143"/>
      <c r="D459" s="144"/>
      <c r="E459" s="144"/>
      <c r="F459" s="145"/>
      <c r="G459" s="145"/>
      <c r="H459" s="145"/>
      <c r="I459" s="147"/>
      <c r="J459" s="98"/>
      <c r="K459" s="108" t="str">
        <f t="shared" si="15"/>
        <v>x2</v>
      </c>
      <c r="L459" s="113"/>
      <c r="M459" s="95"/>
      <c r="N459" s="121" t="str">
        <f>IFERROR(VLOOKUP($G459,Basisblatt!$A$10:$B$17,2,FALSE),"")</f>
        <v/>
      </c>
      <c r="O459" s="95"/>
      <c r="P459" s="138" t="str">
        <f>IF($K459="x1",IF(OR($F459&lt;&gt;Basisblatt!$A$2,'EMob_Segmente 3.2.5_3.2.6'!H459=Basisblatt!$A$64)=TRUE,5,VLOOKUP('EMob_Segmente 3.2.5_3.2.6'!$E459,Basisblatt!$A$22:$B$35,2,FALSE)),"")</f>
        <v/>
      </c>
    </row>
    <row r="460" spans="1:16" ht="15.75" thickBot="1" x14ac:dyDescent="0.3">
      <c r="A460" s="121" t="str">
        <f t="shared" si="14"/>
        <v/>
      </c>
      <c r="B460" s="95"/>
      <c r="C460" s="143"/>
      <c r="D460" s="144"/>
      <c r="E460" s="144"/>
      <c r="F460" s="145"/>
      <c r="G460" s="145"/>
      <c r="H460" s="145"/>
      <c r="I460" s="147"/>
      <c r="J460" s="98"/>
      <c r="K460" s="108" t="str">
        <f t="shared" si="15"/>
        <v>x2</v>
      </c>
      <c r="L460" s="113"/>
      <c r="M460" s="95"/>
      <c r="N460" s="121" t="str">
        <f>IFERROR(VLOOKUP($G460,Basisblatt!$A$10:$B$17,2,FALSE),"")</f>
        <v/>
      </c>
      <c r="O460" s="95"/>
      <c r="P460" s="138" t="str">
        <f>IF($K460="x1",IF(OR($F460&lt;&gt;Basisblatt!$A$2,'EMob_Segmente 3.2.5_3.2.6'!H460=Basisblatt!$A$64)=TRUE,5,VLOOKUP('EMob_Segmente 3.2.5_3.2.6'!$E460,Basisblatt!$A$22:$B$35,2,FALSE)),"")</f>
        <v/>
      </c>
    </row>
    <row r="461" spans="1:16" ht="15.75" thickBot="1" x14ac:dyDescent="0.3">
      <c r="A461" s="121" t="str">
        <f t="shared" si="14"/>
        <v/>
      </c>
      <c r="B461" s="95"/>
      <c r="C461" s="143"/>
      <c r="D461" s="144"/>
      <c r="E461" s="144"/>
      <c r="F461" s="145"/>
      <c r="G461" s="145"/>
      <c r="H461" s="145"/>
      <c r="I461" s="147"/>
      <c r="J461" s="98"/>
      <c r="K461" s="108" t="str">
        <f t="shared" si="15"/>
        <v>x2</v>
      </c>
      <c r="L461" s="113"/>
      <c r="M461" s="95"/>
      <c r="N461" s="121" t="str">
        <f>IFERROR(VLOOKUP($G461,Basisblatt!$A$10:$B$17,2,FALSE),"")</f>
        <v/>
      </c>
      <c r="O461" s="95"/>
      <c r="P461" s="138" t="str">
        <f>IF($K461="x1",IF(OR($F461&lt;&gt;Basisblatt!$A$2,'EMob_Segmente 3.2.5_3.2.6'!H461=Basisblatt!$A$64)=TRUE,5,VLOOKUP('EMob_Segmente 3.2.5_3.2.6'!$E461,Basisblatt!$A$22:$B$35,2,FALSE)),"")</f>
        <v/>
      </c>
    </row>
    <row r="462" spans="1:16" ht="15.75" thickBot="1" x14ac:dyDescent="0.3">
      <c r="A462" s="121" t="str">
        <f t="shared" si="14"/>
        <v/>
      </c>
      <c r="B462" s="95"/>
      <c r="C462" s="143"/>
      <c r="D462" s="144"/>
      <c r="E462" s="144"/>
      <c r="F462" s="145"/>
      <c r="G462" s="145"/>
      <c r="H462" s="145"/>
      <c r="I462" s="147"/>
      <c r="J462" s="98"/>
      <c r="K462" s="108" t="str">
        <f t="shared" si="15"/>
        <v>x2</v>
      </c>
      <c r="L462" s="113"/>
      <c r="M462" s="95"/>
      <c r="N462" s="121" t="str">
        <f>IFERROR(VLOOKUP($G462,Basisblatt!$A$10:$B$17,2,FALSE),"")</f>
        <v/>
      </c>
      <c r="O462" s="95"/>
      <c r="P462" s="138" t="str">
        <f>IF($K462="x1",IF(OR($F462&lt;&gt;Basisblatt!$A$2,'EMob_Segmente 3.2.5_3.2.6'!H462=Basisblatt!$A$64)=TRUE,5,VLOOKUP('EMob_Segmente 3.2.5_3.2.6'!$E462,Basisblatt!$A$22:$B$35,2,FALSE)),"")</f>
        <v/>
      </c>
    </row>
    <row r="463" spans="1:16" ht="15.75" thickBot="1" x14ac:dyDescent="0.3">
      <c r="A463" s="121" t="str">
        <f t="shared" si="14"/>
        <v/>
      </c>
      <c r="B463" s="95"/>
      <c r="C463" s="143"/>
      <c r="D463" s="144"/>
      <c r="E463" s="144"/>
      <c r="F463" s="145"/>
      <c r="G463" s="145"/>
      <c r="H463" s="145"/>
      <c r="I463" s="147"/>
      <c r="J463" s="98"/>
      <c r="K463" s="108" t="str">
        <f t="shared" si="15"/>
        <v>x2</v>
      </c>
      <c r="L463" s="113"/>
      <c r="M463" s="95"/>
      <c r="N463" s="121" t="str">
        <f>IFERROR(VLOOKUP($G463,Basisblatt!$A$10:$B$17,2,FALSE),"")</f>
        <v/>
      </c>
      <c r="O463" s="95"/>
      <c r="P463" s="138" t="str">
        <f>IF($K463="x1",IF(OR($F463&lt;&gt;Basisblatt!$A$2,'EMob_Segmente 3.2.5_3.2.6'!H463=Basisblatt!$A$64)=TRUE,5,VLOOKUP('EMob_Segmente 3.2.5_3.2.6'!$E463,Basisblatt!$A$22:$B$35,2,FALSE)),"")</f>
        <v/>
      </c>
    </row>
    <row r="464" spans="1:16" ht="15.75" thickBot="1" x14ac:dyDescent="0.3">
      <c r="A464" s="121" t="str">
        <f t="shared" si="14"/>
        <v/>
      </c>
      <c r="B464" s="95"/>
      <c r="C464" s="143"/>
      <c r="D464" s="144"/>
      <c r="E464" s="144"/>
      <c r="F464" s="145"/>
      <c r="G464" s="145"/>
      <c r="H464" s="145"/>
      <c r="I464" s="147"/>
      <c r="J464" s="98"/>
      <c r="K464" s="108" t="str">
        <f t="shared" si="15"/>
        <v>x2</v>
      </c>
      <c r="L464" s="113"/>
      <c r="M464" s="95"/>
      <c r="N464" s="121" t="str">
        <f>IFERROR(VLOOKUP($G464,Basisblatt!$A$10:$B$17,2,FALSE),"")</f>
        <v/>
      </c>
      <c r="O464" s="95"/>
      <c r="P464" s="138" t="str">
        <f>IF($K464="x1",IF(OR($F464&lt;&gt;Basisblatt!$A$2,'EMob_Segmente 3.2.5_3.2.6'!H464=Basisblatt!$A$64)=TRUE,5,VLOOKUP('EMob_Segmente 3.2.5_3.2.6'!$E464,Basisblatt!$A$22:$B$35,2,FALSE)),"")</f>
        <v/>
      </c>
    </row>
    <row r="465" spans="1:16" ht="15.75" thickBot="1" x14ac:dyDescent="0.3">
      <c r="A465" s="121" t="str">
        <f t="shared" si="14"/>
        <v/>
      </c>
      <c r="B465" s="95"/>
      <c r="C465" s="143"/>
      <c r="D465" s="144"/>
      <c r="E465" s="144"/>
      <c r="F465" s="145"/>
      <c r="G465" s="145"/>
      <c r="H465" s="145"/>
      <c r="I465" s="147"/>
      <c r="J465" s="98"/>
      <c r="K465" s="108" t="str">
        <f t="shared" si="15"/>
        <v>x2</v>
      </c>
      <c r="L465" s="113"/>
      <c r="M465" s="95"/>
      <c r="N465" s="121" t="str">
        <f>IFERROR(VLOOKUP($G465,Basisblatt!$A$10:$B$17,2,FALSE),"")</f>
        <v/>
      </c>
      <c r="O465" s="95"/>
      <c r="P465" s="138" t="str">
        <f>IF($K465="x1",IF(OR($F465&lt;&gt;Basisblatt!$A$2,'EMob_Segmente 3.2.5_3.2.6'!H465=Basisblatt!$A$64)=TRUE,5,VLOOKUP('EMob_Segmente 3.2.5_3.2.6'!$E465,Basisblatt!$A$22:$B$35,2,FALSE)),"")</f>
        <v/>
      </c>
    </row>
    <row r="466" spans="1:16" ht="15.75" thickBot="1" x14ac:dyDescent="0.3">
      <c r="A466" s="121" t="str">
        <f t="shared" si="14"/>
        <v/>
      </c>
      <c r="B466" s="95"/>
      <c r="C466" s="143"/>
      <c r="D466" s="144"/>
      <c r="E466" s="144"/>
      <c r="F466" s="145"/>
      <c r="G466" s="145"/>
      <c r="H466" s="145"/>
      <c r="I466" s="147"/>
      <c r="J466" s="98"/>
      <c r="K466" s="108" t="str">
        <f t="shared" si="15"/>
        <v>x2</v>
      </c>
      <c r="L466" s="113"/>
      <c r="M466" s="95"/>
      <c r="N466" s="121" t="str">
        <f>IFERROR(VLOOKUP($G466,Basisblatt!$A$10:$B$17,2,FALSE),"")</f>
        <v/>
      </c>
      <c r="O466" s="95"/>
      <c r="P466" s="138" t="str">
        <f>IF($K466="x1",IF(OR($F466&lt;&gt;Basisblatt!$A$2,'EMob_Segmente 3.2.5_3.2.6'!H466=Basisblatt!$A$64)=TRUE,5,VLOOKUP('EMob_Segmente 3.2.5_3.2.6'!$E466,Basisblatt!$A$22:$B$35,2,FALSE)),"")</f>
        <v/>
      </c>
    </row>
    <row r="467" spans="1:16" ht="15.75" thickBot="1" x14ac:dyDescent="0.3">
      <c r="A467" s="121" t="str">
        <f t="shared" si="14"/>
        <v/>
      </c>
      <c r="B467" s="95"/>
      <c r="C467" s="143"/>
      <c r="D467" s="144"/>
      <c r="E467" s="144"/>
      <c r="F467" s="145"/>
      <c r="G467" s="145"/>
      <c r="H467" s="145"/>
      <c r="I467" s="147"/>
      <c r="J467" s="98"/>
      <c r="K467" s="108" t="str">
        <f t="shared" si="15"/>
        <v>x2</v>
      </c>
      <c r="L467" s="113"/>
      <c r="M467" s="95"/>
      <c r="N467" s="121" t="str">
        <f>IFERROR(VLOOKUP($G467,Basisblatt!$A$10:$B$17,2,FALSE),"")</f>
        <v/>
      </c>
      <c r="O467" s="95"/>
      <c r="P467" s="138" t="str">
        <f>IF($K467="x1",IF(OR($F467&lt;&gt;Basisblatt!$A$2,'EMob_Segmente 3.2.5_3.2.6'!H467=Basisblatt!$A$64)=TRUE,5,VLOOKUP('EMob_Segmente 3.2.5_3.2.6'!$E467,Basisblatt!$A$22:$B$35,2,FALSE)),"")</f>
        <v/>
      </c>
    </row>
    <row r="468" spans="1:16" ht="15.75" thickBot="1" x14ac:dyDescent="0.3">
      <c r="A468" s="121" t="str">
        <f t="shared" si="14"/>
        <v/>
      </c>
      <c r="B468" s="95"/>
      <c r="C468" s="143"/>
      <c r="D468" s="144"/>
      <c r="E468" s="144"/>
      <c r="F468" s="145"/>
      <c r="G468" s="145"/>
      <c r="H468" s="145"/>
      <c r="I468" s="147"/>
      <c r="J468" s="98"/>
      <c r="K468" s="108" t="str">
        <f t="shared" si="15"/>
        <v>x2</v>
      </c>
      <c r="L468" s="113"/>
      <c r="M468" s="95"/>
      <c r="N468" s="121" t="str">
        <f>IFERROR(VLOOKUP($G468,Basisblatt!$A$10:$B$17,2,FALSE),"")</f>
        <v/>
      </c>
      <c r="O468" s="95"/>
      <c r="P468" s="138" t="str">
        <f>IF($K468="x1",IF(OR($F468&lt;&gt;Basisblatt!$A$2,'EMob_Segmente 3.2.5_3.2.6'!H468=Basisblatt!$A$64)=TRUE,5,VLOOKUP('EMob_Segmente 3.2.5_3.2.6'!$E468,Basisblatt!$A$22:$B$35,2,FALSE)),"")</f>
        <v/>
      </c>
    </row>
    <row r="469" spans="1:16" ht="15.75" thickBot="1" x14ac:dyDescent="0.3">
      <c r="A469" s="121" t="str">
        <f t="shared" si="14"/>
        <v/>
      </c>
      <c r="B469" s="95"/>
      <c r="C469" s="143"/>
      <c r="D469" s="144"/>
      <c r="E469" s="144"/>
      <c r="F469" s="145"/>
      <c r="G469" s="145"/>
      <c r="H469" s="145"/>
      <c r="I469" s="147"/>
      <c r="J469" s="98"/>
      <c r="K469" s="108" t="str">
        <f t="shared" si="15"/>
        <v>x2</v>
      </c>
      <c r="L469" s="113"/>
      <c r="M469" s="95"/>
      <c r="N469" s="121" t="str">
        <f>IFERROR(VLOOKUP($G469,Basisblatt!$A$10:$B$17,2,FALSE),"")</f>
        <v/>
      </c>
      <c r="O469" s="95"/>
      <c r="P469" s="138" t="str">
        <f>IF($K469="x1",IF(OR($F469&lt;&gt;Basisblatt!$A$2,'EMob_Segmente 3.2.5_3.2.6'!H469=Basisblatt!$A$64)=TRUE,5,VLOOKUP('EMob_Segmente 3.2.5_3.2.6'!$E469,Basisblatt!$A$22:$B$35,2,FALSE)),"")</f>
        <v/>
      </c>
    </row>
    <row r="470" spans="1:16" ht="15.75" thickBot="1" x14ac:dyDescent="0.3">
      <c r="A470" s="121" t="str">
        <f t="shared" si="14"/>
        <v/>
      </c>
      <c r="B470" s="95"/>
      <c r="C470" s="143"/>
      <c r="D470" s="144"/>
      <c r="E470" s="144"/>
      <c r="F470" s="145"/>
      <c r="G470" s="145"/>
      <c r="H470" s="145"/>
      <c r="I470" s="147"/>
      <c r="J470" s="98"/>
      <c r="K470" s="108" t="str">
        <f t="shared" si="15"/>
        <v>x2</v>
      </c>
      <c r="L470" s="113"/>
      <c r="M470" s="95"/>
      <c r="N470" s="121" t="str">
        <f>IFERROR(VLOOKUP($G470,Basisblatt!$A$10:$B$17,2,FALSE),"")</f>
        <v/>
      </c>
      <c r="O470" s="95"/>
      <c r="P470" s="138" t="str">
        <f>IF($K470="x1",IF(OR($F470&lt;&gt;Basisblatt!$A$2,'EMob_Segmente 3.2.5_3.2.6'!H470=Basisblatt!$A$64)=TRUE,5,VLOOKUP('EMob_Segmente 3.2.5_3.2.6'!$E470,Basisblatt!$A$22:$B$35,2,FALSE)),"")</f>
        <v/>
      </c>
    </row>
    <row r="471" spans="1:16" ht="15.75" thickBot="1" x14ac:dyDescent="0.3">
      <c r="A471" s="121" t="str">
        <f t="shared" si="14"/>
        <v/>
      </c>
      <c r="B471" s="95"/>
      <c r="C471" s="143"/>
      <c r="D471" s="144"/>
      <c r="E471" s="144"/>
      <c r="F471" s="145"/>
      <c r="G471" s="145"/>
      <c r="H471" s="145"/>
      <c r="I471" s="147"/>
      <c r="J471" s="98"/>
      <c r="K471" s="108" t="str">
        <f t="shared" si="15"/>
        <v>x2</v>
      </c>
      <c r="L471" s="113"/>
      <c r="M471" s="95"/>
      <c r="N471" s="121" t="str">
        <f>IFERROR(VLOOKUP($G471,Basisblatt!$A$10:$B$17,2,FALSE),"")</f>
        <v/>
      </c>
      <c r="O471" s="95"/>
      <c r="P471" s="138" t="str">
        <f>IF($K471="x1",IF(OR($F471&lt;&gt;Basisblatt!$A$2,'EMob_Segmente 3.2.5_3.2.6'!H471=Basisblatt!$A$64)=TRUE,5,VLOOKUP('EMob_Segmente 3.2.5_3.2.6'!$E471,Basisblatt!$A$22:$B$35,2,FALSE)),"")</f>
        <v/>
      </c>
    </row>
    <row r="472" spans="1:16" ht="15.75" thickBot="1" x14ac:dyDescent="0.3">
      <c r="A472" s="121" t="str">
        <f t="shared" si="14"/>
        <v/>
      </c>
      <c r="B472" s="95"/>
      <c r="C472" s="143"/>
      <c r="D472" s="144"/>
      <c r="E472" s="144"/>
      <c r="F472" s="145"/>
      <c r="G472" s="145"/>
      <c r="H472" s="145"/>
      <c r="I472" s="147"/>
      <c r="J472" s="98"/>
      <c r="K472" s="108" t="str">
        <f t="shared" si="15"/>
        <v>x2</v>
      </c>
      <c r="L472" s="113"/>
      <c r="M472" s="95"/>
      <c r="N472" s="121" t="str">
        <f>IFERROR(VLOOKUP($G472,Basisblatt!$A$10:$B$17,2,FALSE),"")</f>
        <v/>
      </c>
      <c r="O472" s="95"/>
      <c r="P472" s="138" t="str">
        <f>IF($K472="x1",IF(OR($F472&lt;&gt;Basisblatt!$A$2,'EMob_Segmente 3.2.5_3.2.6'!H472=Basisblatt!$A$64)=TRUE,5,VLOOKUP('EMob_Segmente 3.2.5_3.2.6'!$E472,Basisblatt!$A$22:$B$35,2,FALSE)),"")</f>
        <v/>
      </c>
    </row>
    <row r="473" spans="1:16" ht="15.75" thickBot="1" x14ac:dyDescent="0.3">
      <c r="A473" s="121" t="str">
        <f t="shared" si="14"/>
        <v/>
      </c>
      <c r="B473" s="95"/>
      <c r="C473" s="143"/>
      <c r="D473" s="144"/>
      <c r="E473" s="144"/>
      <c r="F473" s="145"/>
      <c r="G473" s="145"/>
      <c r="H473" s="145"/>
      <c r="I473" s="147"/>
      <c r="J473" s="98"/>
      <c r="K473" s="108" t="str">
        <f t="shared" si="15"/>
        <v>x2</v>
      </c>
      <c r="L473" s="113"/>
      <c r="M473" s="95"/>
      <c r="N473" s="121" t="str">
        <f>IFERROR(VLOOKUP($G473,Basisblatt!$A$10:$B$17,2,FALSE),"")</f>
        <v/>
      </c>
      <c r="O473" s="95"/>
      <c r="P473" s="138" t="str">
        <f>IF($K473="x1",IF(OR($F473&lt;&gt;Basisblatt!$A$2,'EMob_Segmente 3.2.5_3.2.6'!H473=Basisblatt!$A$64)=TRUE,5,VLOOKUP('EMob_Segmente 3.2.5_3.2.6'!$E473,Basisblatt!$A$22:$B$35,2,FALSE)),"")</f>
        <v/>
      </c>
    </row>
    <row r="474" spans="1:16" ht="15.75" thickBot="1" x14ac:dyDescent="0.3">
      <c r="A474" s="121" t="str">
        <f t="shared" ref="A474:A537" si="16">IF($K474="x2","",IF($K474="x1","ja","N/A"))</f>
        <v/>
      </c>
      <c r="B474" s="95"/>
      <c r="C474" s="143"/>
      <c r="D474" s="144"/>
      <c r="E474" s="144"/>
      <c r="F474" s="145"/>
      <c r="G474" s="145"/>
      <c r="H474" s="145"/>
      <c r="I474" s="147"/>
      <c r="J474" s="98"/>
      <c r="K474" s="108" t="str">
        <f t="shared" si="15"/>
        <v>x2</v>
      </c>
      <c r="L474" s="113"/>
      <c r="M474" s="95"/>
      <c r="N474" s="121" t="str">
        <f>IFERROR(VLOOKUP($G474,Basisblatt!$A$10:$B$17,2,FALSE),"")</f>
        <v/>
      </c>
      <c r="O474" s="95"/>
      <c r="P474" s="138" t="str">
        <f>IF($K474="x1",IF(OR($F474&lt;&gt;Basisblatt!$A$2,'EMob_Segmente 3.2.5_3.2.6'!H474=Basisblatt!$A$64)=TRUE,5,VLOOKUP('EMob_Segmente 3.2.5_3.2.6'!$E474,Basisblatt!$A$22:$B$35,2,FALSE)),"")</f>
        <v/>
      </c>
    </row>
    <row r="475" spans="1:16" ht="15.75" thickBot="1" x14ac:dyDescent="0.3">
      <c r="A475" s="121" t="str">
        <f t="shared" si="16"/>
        <v/>
      </c>
      <c r="B475" s="95"/>
      <c r="C475" s="143"/>
      <c r="D475" s="144"/>
      <c r="E475" s="144"/>
      <c r="F475" s="145"/>
      <c r="G475" s="145"/>
      <c r="H475" s="145"/>
      <c r="I475" s="147"/>
      <c r="J475" s="98"/>
      <c r="K475" s="108" t="str">
        <f t="shared" ref="K475:K538" si="17">IF(COUNTA($C475:$I475)=7,"x1",IF(COUNTA($C475:$I475)=0,"x2","o"))</f>
        <v>x2</v>
      </c>
      <c r="L475" s="113"/>
      <c r="M475" s="95"/>
      <c r="N475" s="121" t="str">
        <f>IFERROR(VLOOKUP($G475,Basisblatt!$A$10:$B$17,2,FALSE),"")</f>
        <v/>
      </c>
      <c r="O475" s="95"/>
      <c r="P475" s="138" t="str">
        <f>IF($K475="x1",IF(OR($F475&lt;&gt;Basisblatt!$A$2,'EMob_Segmente 3.2.5_3.2.6'!H475=Basisblatt!$A$64)=TRUE,5,VLOOKUP('EMob_Segmente 3.2.5_3.2.6'!$E475,Basisblatt!$A$22:$B$35,2,FALSE)),"")</f>
        <v/>
      </c>
    </row>
    <row r="476" spans="1:16" ht="15.75" thickBot="1" x14ac:dyDescent="0.3">
      <c r="A476" s="121" t="str">
        <f t="shared" si="16"/>
        <v/>
      </c>
      <c r="B476" s="95"/>
      <c r="C476" s="143"/>
      <c r="D476" s="144"/>
      <c r="E476" s="144"/>
      <c r="F476" s="145"/>
      <c r="G476" s="145"/>
      <c r="H476" s="145"/>
      <c r="I476" s="147"/>
      <c r="J476" s="98"/>
      <c r="K476" s="108" t="str">
        <f t="shared" si="17"/>
        <v>x2</v>
      </c>
      <c r="L476" s="113"/>
      <c r="M476" s="95"/>
      <c r="N476" s="121" t="str">
        <f>IFERROR(VLOOKUP($G476,Basisblatt!$A$10:$B$17,2,FALSE),"")</f>
        <v/>
      </c>
      <c r="O476" s="95"/>
      <c r="P476" s="138" t="str">
        <f>IF($K476="x1",IF(OR($F476&lt;&gt;Basisblatt!$A$2,'EMob_Segmente 3.2.5_3.2.6'!H476=Basisblatt!$A$64)=TRUE,5,VLOOKUP('EMob_Segmente 3.2.5_3.2.6'!$E476,Basisblatt!$A$22:$B$35,2,FALSE)),"")</f>
        <v/>
      </c>
    </row>
    <row r="477" spans="1:16" ht="15.75" thickBot="1" x14ac:dyDescent="0.3">
      <c r="A477" s="121" t="str">
        <f t="shared" si="16"/>
        <v/>
      </c>
      <c r="B477" s="95"/>
      <c r="C477" s="143"/>
      <c r="D477" s="144"/>
      <c r="E477" s="144"/>
      <c r="F477" s="145"/>
      <c r="G477" s="145"/>
      <c r="H477" s="145"/>
      <c r="I477" s="147"/>
      <c r="J477" s="98"/>
      <c r="K477" s="108" t="str">
        <f t="shared" si="17"/>
        <v>x2</v>
      </c>
      <c r="L477" s="113"/>
      <c r="M477" s="95"/>
      <c r="N477" s="121" t="str">
        <f>IFERROR(VLOOKUP($G477,Basisblatt!$A$10:$B$17,2,FALSE),"")</f>
        <v/>
      </c>
      <c r="O477" s="95"/>
      <c r="P477" s="138" t="str">
        <f>IF($K477="x1",IF(OR($F477&lt;&gt;Basisblatt!$A$2,'EMob_Segmente 3.2.5_3.2.6'!H477=Basisblatt!$A$64)=TRUE,5,VLOOKUP('EMob_Segmente 3.2.5_3.2.6'!$E477,Basisblatt!$A$22:$B$35,2,FALSE)),"")</f>
        <v/>
      </c>
    </row>
    <row r="478" spans="1:16" ht="15.75" thickBot="1" x14ac:dyDescent="0.3">
      <c r="A478" s="121" t="str">
        <f t="shared" si="16"/>
        <v/>
      </c>
      <c r="B478" s="95"/>
      <c r="C478" s="143"/>
      <c r="D478" s="144"/>
      <c r="E478" s="144"/>
      <c r="F478" s="145"/>
      <c r="G478" s="145"/>
      <c r="H478" s="145"/>
      <c r="I478" s="147"/>
      <c r="J478" s="98"/>
      <c r="K478" s="108" t="str">
        <f t="shared" si="17"/>
        <v>x2</v>
      </c>
      <c r="L478" s="113"/>
      <c r="M478" s="95"/>
      <c r="N478" s="121" t="str">
        <f>IFERROR(VLOOKUP($G478,Basisblatt!$A$10:$B$17,2,FALSE),"")</f>
        <v/>
      </c>
      <c r="O478" s="95"/>
      <c r="P478" s="138" t="str">
        <f>IF($K478="x1",IF(OR($F478&lt;&gt;Basisblatt!$A$2,'EMob_Segmente 3.2.5_3.2.6'!H478=Basisblatt!$A$64)=TRUE,5,VLOOKUP('EMob_Segmente 3.2.5_3.2.6'!$E478,Basisblatt!$A$22:$B$35,2,FALSE)),"")</f>
        <v/>
      </c>
    </row>
    <row r="479" spans="1:16" ht="15.75" thickBot="1" x14ac:dyDescent="0.3">
      <c r="A479" s="121" t="str">
        <f t="shared" si="16"/>
        <v/>
      </c>
      <c r="B479" s="95"/>
      <c r="C479" s="143"/>
      <c r="D479" s="144"/>
      <c r="E479" s="144"/>
      <c r="F479" s="145"/>
      <c r="G479" s="145"/>
      <c r="H479" s="145"/>
      <c r="I479" s="147"/>
      <c r="J479" s="98"/>
      <c r="K479" s="108" t="str">
        <f t="shared" si="17"/>
        <v>x2</v>
      </c>
      <c r="L479" s="113"/>
      <c r="M479" s="95"/>
      <c r="N479" s="121" t="str">
        <f>IFERROR(VLOOKUP($G479,Basisblatt!$A$10:$B$17,2,FALSE),"")</f>
        <v/>
      </c>
      <c r="O479" s="95"/>
      <c r="P479" s="138" t="str">
        <f>IF($K479="x1",IF(OR($F479&lt;&gt;Basisblatt!$A$2,'EMob_Segmente 3.2.5_3.2.6'!H479=Basisblatt!$A$64)=TRUE,5,VLOOKUP('EMob_Segmente 3.2.5_3.2.6'!$E479,Basisblatt!$A$22:$B$35,2,FALSE)),"")</f>
        <v/>
      </c>
    </row>
    <row r="480" spans="1:16" ht="15.75" thickBot="1" x14ac:dyDescent="0.3">
      <c r="A480" s="121" t="str">
        <f t="shared" si="16"/>
        <v/>
      </c>
      <c r="B480" s="95"/>
      <c r="C480" s="143"/>
      <c r="D480" s="144"/>
      <c r="E480" s="144"/>
      <c r="F480" s="145"/>
      <c r="G480" s="145"/>
      <c r="H480" s="145"/>
      <c r="I480" s="147"/>
      <c r="J480" s="98"/>
      <c r="K480" s="108" t="str">
        <f t="shared" si="17"/>
        <v>x2</v>
      </c>
      <c r="L480" s="113"/>
      <c r="M480" s="95"/>
      <c r="N480" s="121" t="str">
        <f>IFERROR(VLOOKUP($G480,Basisblatt!$A$10:$B$17,2,FALSE),"")</f>
        <v/>
      </c>
      <c r="O480" s="95"/>
      <c r="P480" s="138" t="str">
        <f>IF($K480="x1",IF(OR($F480&lt;&gt;Basisblatt!$A$2,'EMob_Segmente 3.2.5_3.2.6'!H480=Basisblatt!$A$64)=TRUE,5,VLOOKUP('EMob_Segmente 3.2.5_3.2.6'!$E480,Basisblatt!$A$22:$B$35,2,FALSE)),"")</f>
        <v/>
      </c>
    </row>
    <row r="481" spans="1:16" ht="15.75" thickBot="1" x14ac:dyDescent="0.3">
      <c r="A481" s="121" t="str">
        <f t="shared" si="16"/>
        <v/>
      </c>
      <c r="B481" s="95"/>
      <c r="C481" s="143"/>
      <c r="D481" s="144"/>
      <c r="E481" s="144"/>
      <c r="F481" s="145"/>
      <c r="G481" s="145"/>
      <c r="H481" s="145"/>
      <c r="I481" s="147"/>
      <c r="J481" s="98"/>
      <c r="K481" s="108" t="str">
        <f t="shared" si="17"/>
        <v>x2</v>
      </c>
      <c r="L481" s="113"/>
      <c r="M481" s="95"/>
      <c r="N481" s="121" t="str">
        <f>IFERROR(VLOOKUP($G481,Basisblatt!$A$10:$B$17,2,FALSE),"")</f>
        <v/>
      </c>
      <c r="O481" s="95"/>
      <c r="P481" s="138" t="str">
        <f>IF($K481="x1",IF(OR($F481&lt;&gt;Basisblatt!$A$2,'EMob_Segmente 3.2.5_3.2.6'!H481=Basisblatt!$A$64)=TRUE,5,VLOOKUP('EMob_Segmente 3.2.5_3.2.6'!$E481,Basisblatt!$A$22:$B$35,2,FALSE)),"")</f>
        <v/>
      </c>
    </row>
    <row r="482" spans="1:16" ht="15.75" thickBot="1" x14ac:dyDescent="0.3">
      <c r="A482" s="121" t="str">
        <f t="shared" si="16"/>
        <v/>
      </c>
      <c r="B482" s="95"/>
      <c r="C482" s="143"/>
      <c r="D482" s="144"/>
      <c r="E482" s="144"/>
      <c r="F482" s="145"/>
      <c r="G482" s="145"/>
      <c r="H482" s="145"/>
      <c r="I482" s="147"/>
      <c r="J482" s="98"/>
      <c r="K482" s="108" t="str">
        <f t="shared" si="17"/>
        <v>x2</v>
      </c>
      <c r="L482" s="113"/>
      <c r="M482" s="95"/>
      <c r="N482" s="121" t="str">
        <f>IFERROR(VLOOKUP($G482,Basisblatt!$A$10:$B$17,2,FALSE),"")</f>
        <v/>
      </c>
      <c r="O482" s="95"/>
      <c r="P482" s="138" t="str">
        <f>IF($K482="x1",IF(OR($F482&lt;&gt;Basisblatt!$A$2,'EMob_Segmente 3.2.5_3.2.6'!H482=Basisblatt!$A$64)=TRUE,5,VLOOKUP('EMob_Segmente 3.2.5_3.2.6'!$E482,Basisblatt!$A$22:$B$35,2,FALSE)),"")</f>
        <v/>
      </c>
    </row>
    <row r="483" spans="1:16" ht="15.75" thickBot="1" x14ac:dyDescent="0.3">
      <c r="A483" s="121" t="str">
        <f t="shared" si="16"/>
        <v/>
      </c>
      <c r="B483" s="95"/>
      <c r="C483" s="143"/>
      <c r="D483" s="144"/>
      <c r="E483" s="144"/>
      <c r="F483" s="145"/>
      <c r="G483" s="145"/>
      <c r="H483" s="145"/>
      <c r="I483" s="147"/>
      <c r="J483" s="98"/>
      <c r="K483" s="108" t="str">
        <f t="shared" si="17"/>
        <v>x2</v>
      </c>
      <c r="L483" s="113"/>
      <c r="M483" s="95"/>
      <c r="N483" s="121" t="str">
        <f>IFERROR(VLOOKUP($G483,Basisblatt!$A$10:$B$17,2,FALSE),"")</f>
        <v/>
      </c>
      <c r="O483" s="95"/>
      <c r="P483" s="138" t="str">
        <f>IF($K483="x1",IF(OR($F483&lt;&gt;Basisblatt!$A$2,'EMob_Segmente 3.2.5_3.2.6'!H483=Basisblatt!$A$64)=TRUE,5,VLOOKUP('EMob_Segmente 3.2.5_3.2.6'!$E483,Basisblatt!$A$22:$B$35,2,FALSE)),"")</f>
        <v/>
      </c>
    </row>
    <row r="484" spans="1:16" ht="15.75" thickBot="1" x14ac:dyDescent="0.3">
      <c r="A484" s="121" t="str">
        <f t="shared" si="16"/>
        <v/>
      </c>
      <c r="B484" s="95"/>
      <c r="C484" s="143"/>
      <c r="D484" s="144"/>
      <c r="E484" s="144"/>
      <c r="F484" s="145"/>
      <c r="G484" s="145"/>
      <c r="H484" s="145"/>
      <c r="I484" s="147"/>
      <c r="J484" s="98"/>
      <c r="K484" s="108" t="str">
        <f t="shared" si="17"/>
        <v>x2</v>
      </c>
      <c r="L484" s="113"/>
      <c r="M484" s="95"/>
      <c r="N484" s="121" t="str">
        <f>IFERROR(VLOOKUP($G484,Basisblatt!$A$10:$B$17,2,FALSE),"")</f>
        <v/>
      </c>
      <c r="O484" s="95"/>
      <c r="P484" s="138" t="str">
        <f>IF($K484="x1",IF(OR($F484&lt;&gt;Basisblatt!$A$2,'EMob_Segmente 3.2.5_3.2.6'!H484=Basisblatt!$A$64)=TRUE,5,VLOOKUP('EMob_Segmente 3.2.5_3.2.6'!$E484,Basisblatt!$A$22:$B$35,2,FALSE)),"")</f>
        <v/>
      </c>
    </row>
    <row r="485" spans="1:16" ht="15.75" thickBot="1" x14ac:dyDescent="0.3">
      <c r="A485" s="121" t="str">
        <f t="shared" si="16"/>
        <v/>
      </c>
      <c r="B485" s="95"/>
      <c r="C485" s="143"/>
      <c r="D485" s="144"/>
      <c r="E485" s="144"/>
      <c r="F485" s="145"/>
      <c r="G485" s="145"/>
      <c r="H485" s="145"/>
      <c r="I485" s="147"/>
      <c r="J485" s="98"/>
      <c r="K485" s="108" t="str">
        <f t="shared" si="17"/>
        <v>x2</v>
      </c>
      <c r="L485" s="113"/>
      <c r="M485" s="95"/>
      <c r="N485" s="121" t="str">
        <f>IFERROR(VLOOKUP($G485,Basisblatt!$A$10:$B$17,2,FALSE),"")</f>
        <v/>
      </c>
      <c r="O485" s="95"/>
      <c r="P485" s="138" t="str">
        <f>IF($K485="x1",IF(OR($F485&lt;&gt;Basisblatt!$A$2,'EMob_Segmente 3.2.5_3.2.6'!H485=Basisblatt!$A$64)=TRUE,5,VLOOKUP('EMob_Segmente 3.2.5_3.2.6'!$E485,Basisblatt!$A$22:$B$35,2,FALSE)),"")</f>
        <v/>
      </c>
    </row>
    <row r="486" spans="1:16" ht="15.75" thickBot="1" x14ac:dyDescent="0.3">
      <c r="A486" s="121" t="str">
        <f t="shared" si="16"/>
        <v/>
      </c>
      <c r="B486" s="95"/>
      <c r="C486" s="143"/>
      <c r="D486" s="144"/>
      <c r="E486" s="144"/>
      <c r="F486" s="145"/>
      <c r="G486" s="145"/>
      <c r="H486" s="145"/>
      <c r="I486" s="147"/>
      <c r="J486" s="98"/>
      <c r="K486" s="108" t="str">
        <f t="shared" si="17"/>
        <v>x2</v>
      </c>
      <c r="L486" s="113"/>
      <c r="M486" s="95"/>
      <c r="N486" s="121" t="str">
        <f>IFERROR(VLOOKUP($G486,Basisblatt!$A$10:$B$17,2,FALSE),"")</f>
        <v/>
      </c>
      <c r="O486" s="95"/>
      <c r="P486" s="138" t="str">
        <f>IF($K486="x1",IF(OR($F486&lt;&gt;Basisblatt!$A$2,'EMob_Segmente 3.2.5_3.2.6'!H486=Basisblatt!$A$64)=TRUE,5,VLOOKUP('EMob_Segmente 3.2.5_3.2.6'!$E486,Basisblatt!$A$22:$B$35,2,FALSE)),"")</f>
        <v/>
      </c>
    </row>
    <row r="487" spans="1:16" ht="15.75" thickBot="1" x14ac:dyDescent="0.3">
      <c r="A487" s="121" t="str">
        <f t="shared" si="16"/>
        <v/>
      </c>
      <c r="B487" s="95"/>
      <c r="C487" s="143"/>
      <c r="D487" s="144"/>
      <c r="E487" s="144"/>
      <c r="F487" s="145"/>
      <c r="G487" s="145"/>
      <c r="H487" s="145"/>
      <c r="I487" s="147"/>
      <c r="J487" s="98"/>
      <c r="K487" s="108" t="str">
        <f t="shared" si="17"/>
        <v>x2</v>
      </c>
      <c r="L487" s="113"/>
      <c r="M487" s="95"/>
      <c r="N487" s="121" t="str">
        <f>IFERROR(VLOOKUP($G487,Basisblatt!$A$10:$B$17,2,FALSE),"")</f>
        <v/>
      </c>
      <c r="O487" s="95"/>
      <c r="P487" s="138" t="str">
        <f>IF($K487="x1",IF(OR($F487&lt;&gt;Basisblatt!$A$2,'EMob_Segmente 3.2.5_3.2.6'!H487=Basisblatt!$A$64)=TRUE,5,VLOOKUP('EMob_Segmente 3.2.5_3.2.6'!$E487,Basisblatt!$A$22:$B$35,2,FALSE)),"")</f>
        <v/>
      </c>
    </row>
    <row r="488" spans="1:16" ht="15.75" thickBot="1" x14ac:dyDescent="0.3">
      <c r="A488" s="121" t="str">
        <f t="shared" si="16"/>
        <v/>
      </c>
      <c r="B488" s="95"/>
      <c r="C488" s="143"/>
      <c r="D488" s="144"/>
      <c r="E488" s="144"/>
      <c r="F488" s="145"/>
      <c r="G488" s="145"/>
      <c r="H488" s="145"/>
      <c r="I488" s="147"/>
      <c r="J488" s="98"/>
      <c r="K488" s="108" t="str">
        <f t="shared" si="17"/>
        <v>x2</v>
      </c>
      <c r="L488" s="113"/>
      <c r="M488" s="95"/>
      <c r="N488" s="121" t="str">
        <f>IFERROR(VLOOKUP($G488,Basisblatt!$A$10:$B$17,2,FALSE),"")</f>
        <v/>
      </c>
      <c r="O488" s="95"/>
      <c r="P488" s="138" t="str">
        <f>IF($K488="x1",IF(OR($F488&lt;&gt;Basisblatt!$A$2,'EMob_Segmente 3.2.5_3.2.6'!H488=Basisblatt!$A$64)=TRUE,5,VLOOKUP('EMob_Segmente 3.2.5_3.2.6'!$E488,Basisblatt!$A$22:$B$35,2,FALSE)),"")</f>
        <v/>
      </c>
    </row>
    <row r="489" spans="1:16" ht="15.75" thickBot="1" x14ac:dyDescent="0.3">
      <c r="A489" s="121" t="str">
        <f t="shared" si="16"/>
        <v/>
      </c>
      <c r="B489" s="95"/>
      <c r="C489" s="143"/>
      <c r="D489" s="144"/>
      <c r="E489" s="144"/>
      <c r="F489" s="145"/>
      <c r="G489" s="145"/>
      <c r="H489" s="145"/>
      <c r="I489" s="147"/>
      <c r="J489" s="98"/>
      <c r="K489" s="108" t="str">
        <f t="shared" si="17"/>
        <v>x2</v>
      </c>
      <c r="L489" s="113"/>
      <c r="M489" s="95"/>
      <c r="N489" s="121" t="str">
        <f>IFERROR(VLOOKUP($G489,Basisblatt!$A$10:$B$17,2,FALSE),"")</f>
        <v/>
      </c>
      <c r="O489" s="95"/>
      <c r="P489" s="138" t="str">
        <f>IF($K489="x1",IF(OR($F489&lt;&gt;Basisblatt!$A$2,'EMob_Segmente 3.2.5_3.2.6'!H489=Basisblatt!$A$64)=TRUE,5,VLOOKUP('EMob_Segmente 3.2.5_3.2.6'!$E489,Basisblatt!$A$22:$B$35,2,FALSE)),"")</f>
        <v/>
      </c>
    </row>
    <row r="490" spans="1:16" ht="15.75" thickBot="1" x14ac:dyDescent="0.3">
      <c r="A490" s="121" t="str">
        <f t="shared" si="16"/>
        <v/>
      </c>
      <c r="B490" s="95"/>
      <c r="C490" s="143"/>
      <c r="D490" s="144"/>
      <c r="E490" s="144"/>
      <c r="F490" s="145"/>
      <c r="G490" s="145"/>
      <c r="H490" s="145"/>
      <c r="I490" s="147"/>
      <c r="J490" s="98"/>
      <c r="K490" s="108" t="str">
        <f t="shared" si="17"/>
        <v>x2</v>
      </c>
      <c r="L490" s="113"/>
      <c r="M490" s="95"/>
      <c r="N490" s="121" t="str">
        <f>IFERROR(VLOOKUP($G490,Basisblatt!$A$10:$B$17,2,FALSE),"")</f>
        <v/>
      </c>
      <c r="O490" s="95"/>
      <c r="P490" s="138" t="str">
        <f>IF($K490="x1",IF(OR($F490&lt;&gt;Basisblatt!$A$2,'EMob_Segmente 3.2.5_3.2.6'!H490=Basisblatt!$A$64)=TRUE,5,VLOOKUP('EMob_Segmente 3.2.5_3.2.6'!$E490,Basisblatt!$A$22:$B$35,2,FALSE)),"")</f>
        <v/>
      </c>
    </row>
    <row r="491" spans="1:16" ht="15.75" thickBot="1" x14ac:dyDescent="0.3">
      <c r="A491" s="121" t="str">
        <f t="shared" si="16"/>
        <v/>
      </c>
      <c r="B491" s="95"/>
      <c r="C491" s="143"/>
      <c r="D491" s="144"/>
      <c r="E491" s="144"/>
      <c r="F491" s="145"/>
      <c r="G491" s="145"/>
      <c r="H491" s="145"/>
      <c r="I491" s="147"/>
      <c r="J491" s="98"/>
      <c r="K491" s="108" t="str">
        <f t="shared" si="17"/>
        <v>x2</v>
      </c>
      <c r="L491" s="113"/>
      <c r="M491" s="95"/>
      <c r="N491" s="121" t="str">
        <f>IFERROR(VLOOKUP($G491,Basisblatt!$A$10:$B$17,2,FALSE),"")</f>
        <v/>
      </c>
      <c r="O491" s="95"/>
      <c r="P491" s="138" t="str">
        <f>IF($K491="x1",IF(OR($F491&lt;&gt;Basisblatt!$A$2,'EMob_Segmente 3.2.5_3.2.6'!H491=Basisblatt!$A$64)=TRUE,5,VLOOKUP('EMob_Segmente 3.2.5_3.2.6'!$E491,Basisblatt!$A$22:$B$35,2,FALSE)),"")</f>
        <v/>
      </c>
    </row>
    <row r="492" spans="1:16" ht="15.75" thickBot="1" x14ac:dyDescent="0.3">
      <c r="A492" s="121" t="str">
        <f t="shared" si="16"/>
        <v/>
      </c>
      <c r="B492" s="95"/>
      <c r="C492" s="143"/>
      <c r="D492" s="144"/>
      <c r="E492" s="144"/>
      <c r="F492" s="145"/>
      <c r="G492" s="145"/>
      <c r="H492" s="145"/>
      <c r="I492" s="147"/>
      <c r="J492" s="98"/>
      <c r="K492" s="108" t="str">
        <f t="shared" si="17"/>
        <v>x2</v>
      </c>
      <c r="L492" s="113"/>
      <c r="M492" s="95"/>
      <c r="N492" s="121" t="str">
        <f>IFERROR(VLOOKUP($G492,Basisblatt!$A$10:$B$17,2,FALSE),"")</f>
        <v/>
      </c>
      <c r="O492" s="95"/>
      <c r="P492" s="138" t="str">
        <f>IF($K492="x1",IF(OR($F492&lt;&gt;Basisblatt!$A$2,'EMob_Segmente 3.2.5_3.2.6'!H492=Basisblatt!$A$64)=TRUE,5,VLOOKUP('EMob_Segmente 3.2.5_3.2.6'!$E492,Basisblatt!$A$22:$B$35,2,FALSE)),"")</f>
        <v/>
      </c>
    </row>
    <row r="493" spans="1:16" ht="15.75" thickBot="1" x14ac:dyDescent="0.3">
      <c r="A493" s="121" t="str">
        <f t="shared" si="16"/>
        <v/>
      </c>
      <c r="B493" s="95"/>
      <c r="C493" s="143"/>
      <c r="D493" s="144"/>
      <c r="E493" s="144"/>
      <c r="F493" s="145"/>
      <c r="G493" s="145"/>
      <c r="H493" s="145"/>
      <c r="I493" s="147"/>
      <c r="J493" s="98"/>
      <c r="K493" s="108" t="str">
        <f t="shared" si="17"/>
        <v>x2</v>
      </c>
      <c r="L493" s="113"/>
      <c r="M493" s="95"/>
      <c r="N493" s="121" t="str">
        <f>IFERROR(VLOOKUP($G493,Basisblatt!$A$10:$B$17,2,FALSE),"")</f>
        <v/>
      </c>
      <c r="O493" s="95"/>
      <c r="P493" s="138" t="str">
        <f>IF($K493="x1",IF(OR($F493&lt;&gt;Basisblatt!$A$2,'EMob_Segmente 3.2.5_3.2.6'!H493=Basisblatt!$A$64)=TRUE,5,VLOOKUP('EMob_Segmente 3.2.5_3.2.6'!$E493,Basisblatt!$A$22:$B$35,2,FALSE)),"")</f>
        <v/>
      </c>
    </row>
    <row r="494" spans="1:16" ht="15.75" thickBot="1" x14ac:dyDescent="0.3">
      <c r="A494" s="121" t="str">
        <f t="shared" si="16"/>
        <v/>
      </c>
      <c r="B494" s="95"/>
      <c r="C494" s="143"/>
      <c r="D494" s="144"/>
      <c r="E494" s="144"/>
      <c r="F494" s="145"/>
      <c r="G494" s="145"/>
      <c r="H494" s="145"/>
      <c r="I494" s="147"/>
      <c r="J494" s="98"/>
      <c r="K494" s="108" t="str">
        <f t="shared" si="17"/>
        <v>x2</v>
      </c>
      <c r="L494" s="113"/>
      <c r="M494" s="95"/>
      <c r="N494" s="121" t="str">
        <f>IFERROR(VLOOKUP($G494,Basisblatt!$A$10:$B$17,2,FALSE),"")</f>
        <v/>
      </c>
      <c r="O494" s="95"/>
      <c r="P494" s="138" t="str">
        <f>IF($K494="x1",IF(OR($F494&lt;&gt;Basisblatt!$A$2,'EMob_Segmente 3.2.5_3.2.6'!H494=Basisblatt!$A$64)=TRUE,5,VLOOKUP('EMob_Segmente 3.2.5_3.2.6'!$E494,Basisblatt!$A$22:$B$35,2,FALSE)),"")</f>
        <v/>
      </c>
    </row>
    <row r="495" spans="1:16" ht="15.75" thickBot="1" x14ac:dyDescent="0.3">
      <c r="A495" s="121" t="str">
        <f t="shared" si="16"/>
        <v/>
      </c>
      <c r="B495" s="95"/>
      <c r="C495" s="143"/>
      <c r="D495" s="144"/>
      <c r="E495" s="144"/>
      <c r="F495" s="145"/>
      <c r="G495" s="145"/>
      <c r="H495" s="145"/>
      <c r="I495" s="147"/>
      <c r="J495" s="98"/>
      <c r="K495" s="108" t="str">
        <f t="shared" si="17"/>
        <v>x2</v>
      </c>
      <c r="L495" s="113"/>
      <c r="M495" s="95"/>
      <c r="N495" s="121" t="str">
        <f>IFERROR(VLOOKUP($G495,Basisblatt!$A$10:$B$17,2,FALSE),"")</f>
        <v/>
      </c>
      <c r="O495" s="95"/>
      <c r="P495" s="138" t="str">
        <f>IF($K495="x1",IF(OR($F495&lt;&gt;Basisblatt!$A$2,'EMob_Segmente 3.2.5_3.2.6'!H495=Basisblatt!$A$64)=TRUE,5,VLOOKUP('EMob_Segmente 3.2.5_3.2.6'!$E495,Basisblatt!$A$22:$B$35,2,FALSE)),"")</f>
        <v/>
      </c>
    </row>
    <row r="496" spans="1:16" ht="15.75" thickBot="1" x14ac:dyDescent="0.3">
      <c r="A496" s="121" t="str">
        <f t="shared" si="16"/>
        <v/>
      </c>
      <c r="B496" s="95"/>
      <c r="C496" s="143"/>
      <c r="D496" s="144"/>
      <c r="E496" s="144"/>
      <c r="F496" s="145"/>
      <c r="G496" s="145"/>
      <c r="H496" s="145"/>
      <c r="I496" s="147"/>
      <c r="J496" s="98"/>
      <c r="K496" s="108" t="str">
        <f t="shared" si="17"/>
        <v>x2</v>
      </c>
      <c r="L496" s="113"/>
      <c r="M496" s="95"/>
      <c r="N496" s="121" t="str">
        <f>IFERROR(VLOOKUP($G496,Basisblatt!$A$10:$B$17,2,FALSE),"")</f>
        <v/>
      </c>
      <c r="O496" s="95"/>
      <c r="P496" s="138" t="str">
        <f>IF($K496="x1",IF(OR($F496&lt;&gt;Basisblatt!$A$2,'EMob_Segmente 3.2.5_3.2.6'!H496=Basisblatt!$A$64)=TRUE,5,VLOOKUP('EMob_Segmente 3.2.5_3.2.6'!$E496,Basisblatt!$A$22:$B$35,2,FALSE)),"")</f>
        <v/>
      </c>
    </row>
    <row r="497" spans="1:16" ht="15.75" thickBot="1" x14ac:dyDescent="0.3">
      <c r="A497" s="121" t="str">
        <f t="shared" si="16"/>
        <v/>
      </c>
      <c r="B497" s="95"/>
      <c r="C497" s="143"/>
      <c r="D497" s="144"/>
      <c r="E497" s="144"/>
      <c r="F497" s="145"/>
      <c r="G497" s="145"/>
      <c r="H497" s="145"/>
      <c r="I497" s="147"/>
      <c r="J497" s="98"/>
      <c r="K497" s="108" t="str">
        <f t="shared" si="17"/>
        <v>x2</v>
      </c>
      <c r="L497" s="113"/>
      <c r="M497" s="95"/>
      <c r="N497" s="121" t="str">
        <f>IFERROR(VLOOKUP($G497,Basisblatt!$A$10:$B$17,2,FALSE),"")</f>
        <v/>
      </c>
      <c r="O497" s="95"/>
      <c r="P497" s="138" t="str">
        <f>IF($K497="x1",IF(OR($F497&lt;&gt;Basisblatt!$A$2,'EMob_Segmente 3.2.5_3.2.6'!H497=Basisblatt!$A$64)=TRUE,5,VLOOKUP('EMob_Segmente 3.2.5_3.2.6'!$E497,Basisblatt!$A$22:$B$35,2,FALSE)),"")</f>
        <v/>
      </c>
    </row>
    <row r="498" spans="1:16" ht="15.75" thickBot="1" x14ac:dyDescent="0.3">
      <c r="A498" s="121" t="str">
        <f t="shared" si="16"/>
        <v/>
      </c>
      <c r="B498" s="95"/>
      <c r="C498" s="143"/>
      <c r="D498" s="144"/>
      <c r="E498" s="144"/>
      <c r="F498" s="145"/>
      <c r="G498" s="145"/>
      <c r="H498" s="145"/>
      <c r="I498" s="147"/>
      <c r="J498" s="98"/>
      <c r="K498" s="108" t="str">
        <f t="shared" si="17"/>
        <v>x2</v>
      </c>
      <c r="L498" s="113"/>
      <c r="M498" s="95"/>
      <c r="N498" s="121" t="str">
        <f>IFERROR(VLOOKUP($G498,Basisblatt!$A$10:$B$17,2,FALSE),"")</f>
        <v/>
      </c>
      <c r="O498" s="95"/>
      <c r="P498" s="138" t="str">
        <f>IF($K498="x1",IF(OR($F498&lt;&gt;Basisblatt!$A$2,'EMob_Segmente 3.2.5_3.2.6'!H498=Basisblatt!$A$64)=TRUE,5,VLOOKUP('EMob_Segmente 3.2.5_3.2.6'!$E498,Basisblatt!$A$22:$B$35,2,FALSE)),"")</f>
        <v/>
      </c>
    </row>
    <row r="499" spans="1:16" ht="15.75" thickBot="1" x14ac:dyDescent="0.3">
      <c r="A499" s="121" t="str">
        <f t="shared" si="16"/>
        <v/>
      </c>
      <c r="B499" s="95"/>
      <c r="C499" s="143"/>
      <c r="D499" s="144"/>
      <c r="E499" s="144"/>
      <c r="F499" s="145"/>
      <c r="G499" s="145"/>
      <c r="H499" s="145"/>
      <c r="I499" s="147"/>
      <c r="J499" s="98"/>
      <c r="K499" s="108" t="str">
        <f t="shared" si="17"/>
        <v>x2</v>
      </c>
      <c r="L499" s="113"/>
      <c r="M499" s="95"/>
      <c r="N499" s="121" t="str">
        <f>IFERROR(VLOOKUP($G499,Basisblatt!$A$10:$B$17,2,FALSE),"")</f>
        <v/>
      </c>
      <c r="O499" s="95"/>
      <c r="P499" s="138" t="str">
        <f>IF($K499="x1",IF(OR($F499&lt;&gt;Basisblatt!$A$2,'EMob_Segmente 3.2.5_3.2.6'!H499=Basisblatt!$A$64)=TRUE,5,VLOOKUP('EMob_Segmente 3.2.5_3.2.6'!$E499,Basisblatt!$A$22:$B$35,2,FALSE)),"")</f>
        <v/>
      </c>
    </row>
    <row r="500" spans="1:16" ht="15.75" thickBot="1" x14ac:dyDescent="0.3">
      <c r="A500" s="121" t="str">
        <f t="shared" si="16"/>
        <v/>
      </c>
      <c r="B500" s="95"/>
      <c r="C500" s="143"/>
      <c r="D500" s="144"/>
      <c r="E500" s="144"/>
      <c r="F500" s="145"/>
      <c r="G500" s="145"/>
      <c r="H500" s="145"/>
      <c r="I500" s="147"/>
      <c r="J500" s="98"/>
      <c r="K500" s="108" t="str">
        <f t="shared" si="17"/>
        <v>x2</v>
      </c>
      <c r="L500" s="113"/>
      <c r="M500" s="95"/>
      <c r="N500" s="121" t="str">
        <f>IFERROR(VLOOKUP($G500,Basisblatt!$A$10:$B$17,2,FALSE),"")</f>
        <v/>
      </c>
      <c r="O500" s="95"/>
      <c r="P500" s="138" t="str">
        <f>IF($K500="x1",IF(OR($F500&lt;&gt;Basisblatt!$A$2,'EMob_Segmente 3.2.5_3.2.6'!H500=Basisblatt!$A$64)=TRUE,5,VLOOKUP('EMob_Segmente 3.2.5_3.2.6'!$E500,Basisblatt!$A$22:$B$35,2,FALSE)),"")</f>
        <v/>
      </c>
    </row>
    <row r="501" spans="1:16" ht="15.75" thickBot="1" x14ac:dyDescent="0.3">
      <c r="A501" s="121" t="str">
        <f t="shared" si="16"/>
        <v/>
      </c>
      <c r="B501" s="95"/>
      <c r="C501" s="143"/>
      <c r="D501" s="144"/>
      <c r="E501" s="144"/>
      <c r="F501" s="145"/>
      <c r="G501" s="145"/>
      <c r="H501" s="145"/>
      <c r="I501" s="147"/>
      <c r="J501" s="98"/>
      <c r="K501" s="108" t="str">
        <f t="shared" si="17"/>
        <v>x2</v>
      </c>
      <c r="L501" s="113"/>
      <c r="M501" s="95"/>
      <c r="N501" s="121" t="str">
        <f>IFERROR(VLOOKUP($G501,Basisblatt!$A$10:$B$17,2,FALSE),"")</f>
        <v/>
      </c>
      <c r="O501" s="95"/>
      <c r="P501" s="138" t="str">
        <f>IF($K501="x1",IF(OR($F501&lt;&gt;Basisblatt!$A$2,'EMob_Segmente 3.2.5_3.2.6'!H501=Basisblatt!$A$64)=TRUE,5,VLOOKUP('EMob_Segmente 3.2.5_3.2.6'!$E501,Basisblatt!$A$22:$B$35,2,FALSE)),"")</f>
        <v/>
      </c>
    </row>
    <row r="502" spans="1:16" ht="15.75" thickBot="1" x14ac:dyDescent="0.3">
      <c r="A502" s="121" t="str">
        <f t="shared" si="16"/>
        <v/>
      </c>
      <c r="B502" s="95"/>
      <c r="C502" s="143"/>
      <c r="D502" s="144"/>
      <c r="E502" s="144"/>
      <c r="F502" s="145"/>
      <c r="G502" s="145"/>
      <c r="H502" s="145"/>
      <c r="I502" s="147"/>
      <c r="J502" s="98"/>
      <c r="K502" s="108" t="str">
        <f t="shared" si="17"/>
        <v>x2</v>
      </c>
      <c r="L502" s="113"/>
      <c r="M502" s="95"/>
      <c r="N502" s="121" t="str">
        <f>IFERROR(VLOOKUP($G502,Basisblatt!$A$10:$B$17,2,FALSE),"")</f>
        <v/>
      </c>
      <c r="O502" s="95"/>
      <c r="P502" s="138" t="str">
        <f>IF($K502="x1",IF(OR($F502&lt;&gt;Basisblatt!$A$2,'EMob_Segmente 3.2.5_3.2.6'!H502=Basisblatt!$A$64)=TRUE,5,VLOOKUP('EMob_Segmente 3.2.5_3.2.6'!$E502,Basisblatt!$A$22:$B$35,2,FALSE)),"")</f>
        <v/>
      </c>
    </row>
    <row r="503" spans="1:16" ht="15.75" thickBot="1" x14ac:dyDescent="0.3">
      <c r="A503" s="121" t="str">
        <f t="shared" si="16"/>
        <v/>
      </c>
      <c r="B503" s="95"/>
      <c r="C503" s="143"/>
      <c r="D503" s="144"/>
      <c r="E503" s="144"/>
      <c r="F503" s="145"/>
      <c r="G503" s="145"/>
      <c r="H503" s="145"/>
      <c r="I503" s="147"/>
      <c r="J503" s="98"/>
      <c r="K503" s="108" t="str">
        <f t="shared" si="17"/>
        <v>x2</v>
      </c>
      <c r="L503" s="113"/>
      <c r="M503" s="95"/>
      <c r="N503" s="121" t="str">
        <f>IFERROR(VLOOKUP($G503,Basisblatt!$A$10:$B$17,2,FALSE),"")</f>
        <v/>
      </c>
      <c r="O503" s="95"/>
      <c r="P503" s="138" t="str">
        <f>IF($K503="x1",IF(OR($F503&lt;&gt;Basisblatt!$A$2,'EMob_Segmente 3.2.5_3.2.6'!H503=Basisblatt!$A$64)=TRUE,5,VLOOKUP('EMob_Segmente 3.2.5_3.2.6'!$E503,Basisblatt!$A$22:$B$35,2,FALSE)),"")</f>
        <v/>
      </c>
    </row>
    <row r="504" spans="1:16" ht="15.75" thickBot="1" x14ac:dyDescent="0.3">
      <c r="A504" s="121" t="str">
        <f t="shared" si="16"/>
        <v/>
      </c>
      <c r="B504" s="95"/>
      <c r="C504" s="143"/>
      <c r="D504" s="144"/>
      <c r="E504" s="144"/>
      <c r="F504" s="145"/>
      <c r="G504" s="145"/>
      <c r="H504" s="145"/>
      <c r="I504" s="147"/>
      <c r="J504" s="98"/>
      <c r="K504" s="108" t="str">
        <f t="shared" si="17"/>
        <v>x2</v>
      </c>
      <c r="L504" s="113"/>
      <c r="M504" s="95"/>
      <c r="N504" s="121" t="str">
        <f>IFERROR(VLOOKUP($G504,Basisblatt!$A$10:$B$17,2,FALSE),"")</f>
        <v/>
      </c>
      <c r="O504" s="95"/>
      <c r="P504" s="138" t="str">
        <f>IF($K504="x1",IF(OR($F504&lt;&gt;Basisblatt!$A$2,'EMob_Segmente 3.2.5_3.2.6'!H504=Basisblatt!$A$64)=TRUE,5,VLOOKUP('EMob_Segmente 3.2.5_3.2.6'!$E504,Basisblatt!$A$22:$B$35,2,FALSE)),"")</f>
        <v/>
      </c>
    </row>
    <row r="505" spans="1:16" ht="15.75" thickBot="1" x14ac:dyDescent="0.3">
      <c r="A505" s="121" t="str">
        <f t="shared" si="16"/>
        <v/>
      </c>
      <c r="B505" s="95"/>
      <c r="C505" s="143"/>
      <c r="D505" s="144"/>
      <c r="E505" s="144"/>
      <c r="F505" s="145"/>
      <c r="G505" s="145"/>
      <c r="H505" s="145"/>
      <c r="I505" s="147"/>
      <c r="J505" s="98"/>
      <c r="K505" s="108" t="str">
        <f t="shared" si="17"/>
        <v>x2</v>
      </c>
      <c r="L505" s="113"/>
      <c r="M505" s="95"/>
      <c r="N505" s="121" t="str">
        <f>IFERROR(VLOOKUP($G505,Basisblatt!$A$10:$B$17,2,FALSE),"")</f>
        <v/>
      </c>
      <c r="O505" s="95"/>
      <c r="P505" s="138" t="str">
        <f>IF($K505="x1",IF(OR($F505&lt;&gt;Basisblatt!$A$2,'EMob_Segmente 3.2.5_3.2.6'!H505=Basisblatt!$A$64)=TRUE,5,VLOOKUP('EMob_Segmente 3.2.5_3.2.6'!$E505,Basisblatt!$A$22:$B$35,2,FALSE)),"")</f>
        <v/>
      </c>
    </row>
    <row r="506" spans="1:16" ht="15.75" thickBot="1" x14ac:dyDescent="0.3">
      <c r="A506" s="121" t="str">
        <f t="shared" si="16"/>
        <v/>
      </c>
      <c r="B506" s="95"/>
      <c r="C506" s="143"/>
      <c r="D506" s="144"/>
      <c r="E506" s="144"/>
      <c r="F506" s="145"/>
      <c r="G506" s="145"/>
      <c r="H506" s="145"/>
      <c r="I506" s="147"/>
      <c r="J506" s="98"/>
      <c r="K506" s="108" t="str">
        <f t="shared" si="17"/>
        <v>x2</v>
      </c>
      <c r="L506" s="113"/>
      <c r="M506" s="95"/>
      <c r="N506" s="121" t="str">
        <f>IFERROR(VLOOKUP($G506,Basisblatt!$A$10:$B$17,2,FALSE),"")</f>
        <v/>
      </c>
      <c r="O506" s="95"/>
      <c r="P506" s="138" t="str">
        <f>IF($K506="x1",IF(OR($F506&lt;&gt;Basisblatt!$A$2,'EMob_Segmente 3.2.5_3.2.6'!H506=Basisblatt!$A$64)=TRUE,5,VLOOKUP('EMob_Segmente 3.2.5_3.2.6'!$E506,Basisblatt!$A$22:$B$35,2,FALSE)),"")</f>
        <v/>
      </c>
    </row>
    <row r="507" spans="1:16" ht="15.75" thickBot="1" x14ac:dyDescent="0.3">
      <c r="A507" s="121" t="str">
        <f t="shared" si="16"/>
        <v/>
      </c>
      <c r="B507" s="95"/>
      <c r="C507" s="143"/>
      <c r="D507" s="144"/>
      <c r="E507" s="144"/>
      <c r="F507" s="145"/>
      <c r="G507" s="145"/>
      <c r="H507" s="145"/>
      <c r="I507" s="147"/>
      <c r="J507" s="98"/>
      <c r="K507" s="108" t="str">
        <f t="shared" si="17"/>
        <v>x2</v>
      </c>
      <c r="L507" s="113"/>
      <c r="M507" s="95"/>
      <c r="N507" s="121" t="str">
        <f>IFERROR(VLOOKUP($G507,Basisblatt!$A$10:$B$17,2,FALSE),"")</f>
        <v/>
      </c>
      <c r="O507" s="95"/>
      <c r="P507" s="138" t="str">
        <f>IF($K507="x1",IF(OR($F507&lt;&gt;Basisblatt!$A$2,'EMob_Segmente 3.2.5_3.2.6'!H507=Basisblatt!$A$64)=TRUE,5,VLOOKUP('EMob_Segmente 3.2.5_3.2.6'!$E507,Basisblatt!$A$22:$B$35,2,FALSE)),"")</f>
        <v/>
      </c>
    </row>
    <row r="508" spans="1:16" ht="15.75" thickBot="1" x14ac:dyDescent="0.3">
      <c r="A508" s="121" t="str">
        <f t="shared" si="16"/>
        <v/>
      </c>
      <c r="B508" s="95"/>
      <c r="C508" s="143"/>
      <c r="D508" s="144"/>
      <c r="E508" s="144"/>
      <c r="F508" s="145"/>
      <c r="G508" s="145"/>
      <c r="H508" s="145"/>
      <c r="I508" s="147"/>
      <c r="J508" s="98"/>
      <c r="K508" s="108" t="str">
        <f t="shared" si="17"/>
        <v>x2</v>
      </c>
      <c r="L508" s="113"/>
      <c r="M508" s="95"/>
      <c r="N508" s="121" t="str">
        <f>IFERROR(VLOOKUP($G508,Basisblatt!$A$10:$B$17,2,FALSE),"")</f>
        <v/>
      </c>
      <c r="O508" s="95"/>
      <c r="P508" s="138" t="str">
        <f>IF($K508="x1",IF(OR($F508&lt;&gt;Basisblatt!$A$2,'EMob_Segmente 3.2.5_3.2.6'!H508=Basisblatt!$A$64)=TRUE,5,VLOOKUP('EMob_Segmente 3.2.5_3.2.6'!$E508,Basisblatt!$A$22:$B$35,2,FALSE)),"")</f>
        <v/>
      </c>
    </row>
    <row r="509" spans="1:16" ht="15.75" thickBot="1" x14ac:dyDescent="0.3">
      <c r="A509" s="121" t="str">
        <f t="shared" si="16"/>
        <v/>
      </c>
      <c r="B509" s="95"/>
      <c r="C509" s="143"/>
      <c r="D509" s="144"/>
      <c r="E509" s="144"/>
      <c r="F509" s="145"/>
      <c r="G509" s="145"/>
      <c r="H509" s="145"/>
      <c r="I509" s="147"/>
      <c r="J509" s="98"/>
      <c r="K509" s="108" t="str">
        <f t="shared" si="17"/>
        <v>x2</v>
      </c>
      <c r="L509" s="113"/>
      <c r="M509" s="95"/>
      <c r="N509" s="121" t="str">
        <f>IFERROR(VLOOKUP($G509,Basisblatt!$A$10:$B$17,2,FALSE),"")</f>
        <v/>
      </c>
      <c r="O509" s="95"/>
      <c r="P509" s="138" t="str">
        <f>IF($K509="x1",IF(OR($F509&lt;&gt;Basisblatt!$A$2,'EMob_Segmente 3.2.5_3.2.6'!H509=Basisblatt!$A$64)=TRUE,5,VLOOKUP('EMob_Segmente 3.2.5_3.2.6'!$E509,Basisblatt!$A$22:$B$35,2,FALSE)),"")</f>
        <v/>
      </c>
    </row>
    <row r="510" spans="1:16" ht="15.75" thickBot="1" x14ac:dyDescent="0.3">
      <c r="A510" s="121" t="str">
        <f t="shared" si="16"/>
        <v/>
      </c>
      <c r="B510" s="95"/>
      <c r="C510" s="143"/>
      <c r="D510" s="144"/>
      <c r="E510" s="144"/>
      <c r="F510" s="145"/>
      <c r="G510" s="145"/>
      <c r="H510" s="145"/>
      <c r="I510" s="147"/>
      <c r="J510" s="98"/>
      <c r="K510" s="108" t="str">
        <f t="shared" si="17"/>
        <v>x2</v>
      </c>
      <c r="L510" s="113"/>
      <c r="M510" s="95"/>
      <c r="N510" s="121" t="str">
        <f>IFERROR(VLOOKUP($G510,Basisblatt!$A$10:$B$17,2,FALSE),"")</f>
        <v/>
      </c>
      <c r="O510" s="95"/>
      <c r="P510" s="138" t="str">
        <f>IF($K510="x1",IF(OR($F510&lt;&gt;Basisblatt!$A$2,'EMob_Segmente 3.2.5_3.2.6'!H510=Basisblatt!$A$64)=TRUE,5,VLOOKUP('EMob_Segmente 3.2.5_3.2.6'!$E510,Basisblatt!$A$22:$B$35,2,FALSE)),"")</f>
        <v/>
      </c>
    </row>
    <row r="511" spans="1:16" ht="15.75" thickBot="1" x14ac:dyDescent="0.3">
      <c r="A511" s="121" t="str">
        <f t="shared" si="16"/>
        <v/>
      </c>
      <c r="B511" s="95"/>
      <c r="C511" s="143"/>
      <c r="D511" s="144"/>
      <c r="E511" s="144"/>
      <c r="F511" s="145"/>
      <c r="G511" s="145"/>
      <c r="H511" s="145"/>
      <c r="I511" s="147"/>
      <c r="J511" s="98"/>
      <c r="K511" s="108" t="str">
        <f t="shared" si="17"/>
        <v>x2</v>
      </c>
      <c r="L511" s="113"/>
      <c r="M511" s="95"/>
      <c r="N511" s="121" t="str">
        <f>IFERROR(VLOOKUP($G511,Basisblatt!$A$10:$B$17,2,FALSE),"")</f>
        <v/>
      </c>
      <c r="O511" s="95"/>
      <c r="P511" s="138" t="str">
        <f>IF($K511="x1",IF(OR($F511&lt;&gt;Basisblatt!$A$2,'EMob_Segmente 3.2.5_3.2.6'!H511=Basisblatt!$A$64)=TRUE,5,VLOOKUP('EMob_Segmente 3.2.5_3.2.6'!$E511,Basisblatt!$A$22:$B$35,2,FALSE)),"")</f>
        <v/>
      </c>
    </row>
    <row r="512" spans="1:16" ht="15.75" thickBot="1" x14ac:dyDescent="0.3">
      <c r="A512" s="121" t="str">
        <f t="shared" si="16"/>
        <v/>
      </c>
      <c r="B512" s="95"/>
      <c r="C512" s="143"/>
      <c r="D512" s="144"/>
      <c r="E512" s="144"/>
      <c r="F512" s="145"/>
      <c r="G512" s="145"/>
      <c r="H512" s="145"/>
      <c r="I512" s="147"/>
      <c r="J512" s="98"/>
      <c r="K512" s="108" t="str">
        <f t="shared" si="17"/>
        <v>x2</v>
      </c>
      <c r="L512" s="113"/>
      <c r="M512" s="95"/>
      <c r="N512" s="121" t="str">
        <f>IFERROR(VLOOKUP($G512,Basisblatt!$A$10:$B$17,2,FALSE),"")</f>
        <v/>
      </c>
      <c r="O512" s="95"/>
      <c r="P512" s="138" t="str">
        <f>IF($K512="x1",IF(OR($F512&lt;&gt;Basisblatt!$A$2,'EMob_Segmente 3.2.5_3.2.6'!H512=Basisblatt!$A$64)=TRUE,5,VLOOKUP('EMob_Segmente 3.2.5_3.2.6'!$E512,Basisblatt!$A$22:$B$35,2,FALSE)),"")</f>
        <v/>
      </c>
    </row>
    <row r="513" spans="1:16" ht="15.75" thickBot="1" x14ac:dyDescent="0.3">
      <c r="A513" s="121" t="str">
        <f t="shared" si="16"/>
        <v/>
      </c>
      <c r="B513" s="95"/>
      <c r="C513" s="143"/>
      <c r="D513" s="144"/>
      <c r="E513" s="144"/>
      <c r="F513" s="145"/>
      <c r="G513" s="145"/>
      <c r="H513" s="145"/>
      <c r="I513" s="147"/>
      <c r="J513" s="98"/>
      <c r="K513" s="108" t="str">
        <f t="shared" si="17"/>
        <v>x2</v>
      </c>
      <c r="L513" s="113"/>
      <c r="M513" s="95"/>
      <c r="N513" s="121" t="str">
        <f>IFERROR(VLOOKUP($G513,Basisblatt!$A$10:$B$17,2,FALSE),"")</f>
        <v/>
      </c>
      <c r="O513" s="95"/>
      <c r="P513" s="138" t="str">
        <f>IF($K513="x1",IF(OR($F513&lt;&gt;Basisblatt!$A$2,'EMob_Segmente 3.2.5_3.2.6'!H513=Basisblatt!$A$64)=TRUE,5,VLOOKUP('EMob_Segmente 3.2.5_3.2.6'!$E513,Basisblatt!$A$22:$B$35,2,FALSE)),"")</f>
        <v/>
      </c>
    </row>
    <row r="514" spans="1:16" ht="15.75" thickBot="1" x14ac:dyDescent="0.3">
      <c r="A514" s="121" t="str">
        <f t="shared" si="16"/>
        <v/>
      </c>
      <c r="B514" s="95"/>
      <c r="C514" s="143"/>
      <c r="D514" s="144"/>
      <c r="E514" s="144"/>
      <c r="F514" s="145"/>
      <c r="G514" s="145"/>
      <c r="H514" s="145"/>
      <c r="I514" s="147"/>
      <c r="J514" s="98"/>
      <c r="K514" s="108" t="str">
        <f t="shared" si="17"/>
        <v>x2</v>
      </c>
      <c r="L514" s="113"/>
      <c r="M514" s="95"/>
      <c r="N514" s="121" t="str">
        <f>IFERROR(VLOOKUP($G514,Basisblatt!$A$10:$B$17,2,FALSE),"")</f>
        <v/>
      </c>
      <c r="O514" s="95"/>
      <c r="P514" s="138" t="str">
        <f>IF($K514="x1",IF(OR($F514&lt;&gt;Basisblatt!$A$2,'EMob_Segmente 3.2.5_3.2.6'!H514=Basisblatt!$A$64)=TRUE,5,VLOOKUP('EMob_Segmente 3.2.5_3.2.6'!$E514,Basisblatt!$A$22:$B$35,2,FALSE)),"")</f>
        <v/>
      </c>
    </row>
    <row r="515" spans="1:16" ht="15.75" thickBot="1" x14ac:dyDescent="0.3">
      <c r="A515" s="121" t="str">
        <f t="shared" si="16"/>
        <v/>
      </c>
      <c r="B515" s="95"/>
      <c r="C515" s="143"/>
      <c r="D515" s="144"/>
      <c r="E515" s="144"/>
      <c r="F515" s="145"/>
      <c r="G515" s="145"/>
      <c r="H515" s="145"/>
      <c r="I515" s="147"/>
      <c r="J515" s="98"/>
      <c r="K515" s="108" t="str">
        <f t="shared" si="17"/>
        <v>x2</v>
      </c>
      <c r="L515" s="113"/>
      <c r="M515" s="95"/>
      <c r="N515" s="121" t="str">
        <f>IFERROR(VLOOKUP($G515,Basisblatt!$A$10:$B$17,2,FALSE),"")</f>
        <v/>
      </c>
      <c r="O515" s="95"/>
      <c r="P515" s="138" t="str">
        <f>IF($K515="x1",IF(OR($F515&lt;&gt;Basisblatt!$A$2,'EMob_Segmente 3.2.5_3.2.6'!H515=Basisblatt!$A$64)=TRUE,5,VLOOKUP('EMob_Segmente 3.2.5_3.2.6'!$E515,Basisblatt!$A$22:$B$35,2,FALSE)),"")</f>
        <v/>
      </c>
    </row>
    <row r="516" spans="1:16" ht="15.75" thickBot="1" x14ac:dyDescent="0.3">
      <c r="A516" s="121" t="str">
        <f t="shared" si="16"/>
        <v/>
      </c>
      <c r="B516" s="95"/>
      <c r="C516" s="143"/>
      <c r="D516" s="144"/>
      <c r="E516" s="144"/>
      <c r="F516" s="145"/>
      <c r="G516" s="145"/>
      <c r="H516" s="145"/>
      <c r="I516" s="147"/>
      <c r="J516" s="98"/>
      <c r="K516" s="108" t="str">
        <f t="shared" si="17"/>
        <v>x2</v>
      </c>
      <c r="L516" s="113"/>
      <c r="M516" s="95"/>
      <c r="N516" s="121" t="str">
        <f>IFERROR(VLOOKUP($G516,Basisblatt!$A$10:$B$17,2,FALSE),"")</f>
        <v/>
      </c>
      <c r="O516" s="95"/>
      <c r="P516" s="138" t="str">
        <f>IF($K516="x1",IF(OR($F516&lt;&gt;Basisblatt!$A$2,'EMob_Segmente 3.2.5_3.2.6'!H516=Basisblatt!$A$64)=TRUE,5,VLOOKUP('EMob_Segmente 3.2.5_3.2.6'!$E516,Basisblatt!$A$22:$B$35,2,FALSE)),"")</f>
        <v/>
      </c>
    </row>
    <row r="517" spans="1:16" ht="15.75" thickBot="1" x14ac:dyDescent="0.3">
      <c r="A517" s="121" t="str">
        <f t="shared" si="16"/>
        <v/>
      </c>
      <c r="B517" s="95"/>
      <c r="C517" s="143"/>
      <c r="D517" s="144"/>
      <c r="E517" s="144"/>
      <c r="F517" s="145"/>
      <c r="G517" s="145"/>
      <c r="H517" s="145"/>
      <c r="I517" s="147"/>
      <c r="J517" s="98"/>
      <c r="K517" s="108" t="str">
        <f t="shared" si="17"/>
        <v>x2</v>
      </c>
      <c r="L517" s="113"/>
      <c r="M517" s="95"/>
      <c r="N517" s="121" t="str">
        <f>IFERROR(VLOOKUP($G517,Basisblatt!$A$10:$B$17,2,FALSE),"")</f>
        <v/>
      </c>
      <c r="O517" s="95"/>
      <c r="P517" s="138" t="str">
        <f>IF($K517="x1",IF(OR($F517&lt;&gt;Basisblatt!$A$2,'EMob_Segmente 3.2.5_3.2.6'!H517=Basisblatt!$A$64)=TRUE,5,VLOOKUP('EMob_Segmente 3.2.5_3.2.6'!$E517,Basisblatt!$A$22:$B$35,2,FALSE)),"")</f>
        <v/>
      </c>
    </row>
    <row r="518" spans="1:16" ht="15.75" thickBot="1" x14ac:dyDescent="0.3">
      <c r="A518" s="121" t="str">
        <f t="shared" si="16"/>
        <v/>
      </c>
      <c r="B518" s="95"/>
      <c r="C518" s="143"/>
      <c r="D518" s="144"/>
      <c r="E518" s="144"/>
      <c r="F518" s="145"/>
      <c r="G518" s="145"/>
      <c r="H518" s="145"/>
      <c r="I518" s="147"/>
      <c r="J518" s="98"/>
      <c r="K518" s="108" t="str">
        <f t="shared" si="17"/>
        <v>x2</v>
      </c>
      <c r="L518" s="113"/>
      <c r="M518" s="95"/>
      <c r="N518" s="121" t="str">
        <f>IFERROR(VLOOKUP($G518,Basisblatt!$A$10:$B$17,2,FALSE),"")</f>
        <v/>
      </c>
      <c r="O518" s="95"/>
      <c r="P518" s="138" t="str">
        <f>IF($K518="x1",IF(OR($F518&lt;&gt;Basisblatt!$A$2,'EMob_Segmente 3.2.5_3.2.6'!H518=Basisblatt!$A$64)=TRUE,5,VLOOKUP('EMob_Segmente 3.2.5_3.2.6'!$E518,Basisblatt!$A$22:$B$35,2,FALSE)),"")</f>
        <v/>
      </c>
    </row>
    <row r="519" spans="1:16" ht="15.75" thickBot="1" x14ac:dyDescent="0.3">
      <c r="A519" s="121" t="str">
        <f t="shared" si="16"/>
        <v/>
      </c>
      <c r="B519" s="95"/>
      <c r="C519" s="143"/>
      <c r="D519" s="144"/>
      <c r="E519" s="144"/>
      <c r="F519" s="145"/>
      <c r="G519" s="145"/>
      <c r="H519" s="145"/>
      <c r="I519" s="147"/>
      <c r="J519" s="98"/>
      <c r="K519" s="108" t="str">
        <f t="shared" si="17"/>
        <v>x2</v>
      </c>
      <c r="L519" s="113"/>
      <c r="M519" s="95"/>
      <c r="N519" s="121" t="str">
        <f>IFERROR(VLOOKUP($G519,Basisblatt!$A$10:$B$17,2,FALSE),"")</f>
        <v/>
      </c>
      <c r="O519" s="95"/>
      <c r="P519" s="138" t="str">
        <f>IF($K519="x1",IF(OR($F519&lt;&gt;Basisblatt!$A$2,'EMob_Segmente 3.2.5_3.2.6'!H519=Basisblatt!$A$64)=TRUE,5,VLOOKUP('EMob_Segmente 3.2.5_3.2.6'!$E519,Basisblatt!$A$22:$B$35,2,FALSE)),"")</f>
        <v/>
      </c>
    </row>
    <row r="520" spans="1:16" ht="15.75" thickBot="1" x14ac:dyDescent="0.3">
      <c r="A520" s="121" t="str">
        <f t="shared" si="16"/>
        <v/>
      </c>
      <c r="B520" s="95"/>
      <c r="C520" s="143"/>
      <c r="D520" s="144"/>
      <c r="E520" s="144"/>
      <c r="F520" s="145"/>
      <c r="G520" s="145"/>
      <c r="H520" s="145"/>
      <c r="I520" s="147"/>
      <c r="J520" s="98"/>
      <c r="K520" s="108" t="str">
        <f t="shared" si="17"/>
        <v>x2</v>
      </c>
      <c r="L520" s="113"/>
      <c r="M520" s="95"/>
      <c r="N520" s="121" t="str">
        <f>IFERROR(VLOOKUP($G520,Basisblatt!$A$10:$B$17,2,FALSE),"")</f>
        <v/>
      </c>
      <c r="O520" s="95"/>
      <c r="P520" s="138" t="str">
        <f>IF($K520="x1",IF(OR($F520&lt;&gt;Basisblatt!$A$2,'EMob_Segmente 3.2.5_3.2.6'!H520=Basisblatt!$A$64)=TRUE,5,VLOOKUP('EMob_Segmente 3.2.5_3.2.6'!$E520,Basisblatt!$A$22:$B$35,2,FALSE)),"")</f>
        <v/>
      </c>
    </row>
    <row r="521" spans="1:16" ht="15.75" thickBot="1" x14ac:dyDescent="0.3">
      <c r="A521" s="121" t="str">
        <f t="shared" si="16"/>
        <v/>
      </c>
      <c r="B521" s="95"/>
      <c r="C521" s="143"/>
      <c r="D521" s="144"/>
      <c r="E521" s="144"/>
      <c r="F521" s="145"/>
      <c r="G521" s="145"/>
      <c r="H521" s="145"/>
      <c r="I521" s="147"/>
      <c r="J521" s="98"/>
      <c r="K521" s="108" t="str">
        <f t="shared" si="17"/>
        <v>x2</v>
      </c>
      <c r="L521" s="113"/>
      <c r="M521" s="95"/>
      <c r="N521" s="121" t="str">
        <f>IFERROR(VLOOKUP($G521,Basisblatt!$A$10:$B$17,2,FALSE),"")</f>
        <v/>
      </c>
      <c r="O521" s="95"/>
      <c r="P521" s="138" t="str">
        <f>IF($K521="x1",IF(OR($F521&lt;&gt;Basisblatt!$A$2,'EMob_Segmente 3.2.5_3.2.6'!H521=Basisblatt!$A$64)=TRUE,5,VLOOKUP('EMob_Segmente 3.2.5_3.2.6'!$E521,Basisblatt!$A$22:$B$35,2,FALSE)),"")</f>
        <v/>
      </c>
    </row>
    <row r="522" spans="1:16" ht="15.75" thickBot="1" x14ac:dyDescent="0.3">
      <c r="A522" s="121" t="str">
        <f t="shared" si="16"/>
        <v/>
      </c>
      <c r="B522" s="95"/>
      <c r="C522" s="143"/>
      <c r="D522" s="144"/>
      <c r="E522" s="144"/>
      <c r="F522" s="145"/>
      <c r="G522" s="145"/>
      <c r="H522" s="145"/>
      <c r="I522" s="147"/>
      <c r="J522" s="98"/>
      <c r="K522" s="108" t="str">
        <f t="shared" si="17"/>
        <v>x2</v>
      </c>
      <c r="L522" s="113"/>
      <c r="M522" s="95"/>
      <c r="N522" s="121" t="str">
        <f>IFERROR(VLOOKUP($G522,Basisblatt!$A$10:$B$17,2,FALSE),"")</f>
        <v/>
      </c>
      <c r="O522" s="95"/>
      <c r="P522" s="138" t="str">
        <f>IF($K522="x1",IF(OR($F522&lt;&gt;Basisblatt!$A$2,'EMob_Segmente 3.2.5_3.2.6'!H522=Basisblatt!$A$64)=TRUE,5,VLOOKUP('EMob_Segmente 3.2.5_3.2.6'!$E522,Basisblatt!$A$22:$B$35,2,FALSE)),"")</f>
        <v/>
      </c>
    </row>
    <row r="523" spans="1:16" ht="15.75" thickBot="1" x14ac:dyDescent="0.3">
      <c r="A523" s="121" t="str">
        <f t="shared" si="16"/>
        <v/>
      </c>
      <c r="B523" s="95"/>
      <c r="C523" s="146"/>
      <c r="D523" s="145"/>
      <c r="E523" s="145"/>
      <c r="F523" s="145"/>
      <c r="G523" s="145"/>
      <c r="H523" s="145"/>
      <c r="I523" s="147"/>
      <c r="J523" s="95"/>
      <c r="K523" s="108" t="str">
        <f t="shared" si="17"/>
        <v>x2</v>
      </c>
      <c r="L523" s="113"/>
      <c r="M523" s="95"/>
      <c r="N523" s="121" t="str">
        <f>IFERROR(VLOOKUP($G523,Basisblatt!$A$10:$B$17,2,FALSE),"")</f>
        <v/>
      </c>
      <c r="O523" s="95"/>
      <c r="P523" s="138" t="str">
        <f>IF($K523="x1",IF(OR($F523&lt;&gt;Basisblatt!$A$2,'EMob_Segmente 3.2.5_3.2.6'!H523=Basisblatt!$A$64)=TRUE,5,VLOOKUP('EMob_Segmente 3.2.5_3.2.6'!$E523,Basisblatt!$A$22:$B$35,2,FALSE)),"")</f>
        <v/>
      </c>
    </row>
    <row r="524" spans="1:16" ht="15.75" thickBot="1" x14ac:dyDescent="0.3">
      <c r="A524" s="121" t="str">
        <f t="shared" si="16"/>
        <v/>
      </c>
      <c r="B524" s="95"/>
      <c r="C524" s="146"/>
      <c r="D524" s="145"/>
      <c r="E524" s="145"/>
      <c r="F524" s="145"/>
      <c r="G524" s="145"/>
      <c r="H524" s="145"/>
      <c r="I524" s="147"/>
      <c r="J524" s="95"/>
      <c r="K524" s="108" t="str">
        <f t="shared" si="17"/>
        <v>x2</v>
      </c>
      <c r="L524" s="113"/>
      <c r="M524" s="95"/>
      <c r="N524" s="121" t="str">
        <f>IFERROR(VLOOKUP($G524,Basisblatt!$A$10:$B$17,2,FALSE),"")</f>
        <v/>
      </c>
      <c r="O524" s="95"/>
      <c r="P524" s="138" t="str">
        <f>IF($K524="x1",IF(OR($F524&lt;&gt;Basisblatt!$A$2,'EMob_Segmente 3.2.5_3.2.6'!H524=Basisblatt!$A$64)=TRUE,5,VLOOKUP('EMob_Segmente 3.2.5_3.2.6'!$E524,Basisblatt!$A$22:$B$35,2,FALSE)),"")</f>
        <v/>
      </c>
    </row>
    <row r="525" spans="1:16" ht="15.75" thickBot="1" x14ac:dyDescent="0.3">
      <c r="A525" s="121" t="str">
        <f t="shared" si="16"/>
        <v/>
      </c>
      <c r="B525" s="95"/>
      <c r="C525" s="146"/>
      <c r="D525" s="145"/>
      <c r="E525" s="145"/>
      <c r="F525" s="145"/>
      <c r="G525" s="145"/>
      <c r="H525" s="145"/>
      <c r="I525" s="147"/>
      <c r="J525" s="95"/>
      <c r="K525" s="108" t="str">
        <f t="shared" si="17"/>
        <v>x2</v>
      </c>
      <c r="L525" s="113"/>
      <c r="M525" s="95"/>
      <c r="N525" s="121" t="str">
        <f>IFERROR(VLOOKUP($G525,Basisblatt!$A$10:$B$17,2,FALSE),"")</f>
        <v/>
      </c>
      <c r="O525" s="95"/>
      <c r="P525" s="138" t="str">
        <f>IF($K525="x1",IF(OR($F525&lt;&gt;Basisblatt!$A$2,'EMob_Segmente 3.2.5_3.2.6'!H525=Basisblatt!$A$64)=TRUE,5,VLOOKUP('EMob_Segmente 3.2.5_3.2.6'!$E525,Basisblatt!$A$22:$B$35,2,FALSE)),"")</f>
        <v/>
      </c>
    </row>
    <row r="526" spans="1:16" ht="15.75" thickBot="1" x14ac:dyDescent="0.3">
      <c r="A526" s="121" t="str">
        <f t="shared" si="16"/>
        <v/>
      </c>
      <c r="B526" s="95"/>
      <c r="C526" s="146"/>
      <c r="D526" s="145"/>
      <c r="E526" s="145"/>
      <c r="F526" s="145"/>
      <c r="G526" s="145"/>
      <c r="H526" s="145"/>
      <c r="I526" s="147"/>
      <c r="J526" s="95"/>
      <c r="K526" s="108" t="str">
        <f t="shared" si="17"/>
        <v>x2</v>
      </c>
      <c r="L526" s="113"/>
      <c r="M526" s="95"/>
      <c r="N526" s="121" t="str">
        <f>IFERROR(VLOOKUP($G526,Basisblatt!$A$10:$B$17,2,FALSE),"")</f>
        <v/>
      </c>
      <c r="O526" s="95"/>
      <c r="P526" s="138" t="str">
        <f>IF($K526="x1",IF(OR($F526&lt;&gt;Basisblatt!$A$2,'EMob_Segmente 3.2.5_3.2.6'!H526=Basisblatt!$A$64)=TRUE,5,VLOOKUP('EMob_Segmente 3.2.5_3.2.6'!$E526,Basisblatt!$A$22:$B$35,2,FALSE)),"")</f>
        <v/>
      </c>
    </row>
    <row r="527" spans="1:16" ht="15.75" thickBot="1" x14ac:dyDescent="0.3">
      <c r="A527" s="121" t="str">
        <f t="shared" si="16"/>
        <v/>
      </c>
      <c r="B527" s="95"/>
      <c r="C527" s="146"/>
      <c r="D527" s="145"/>
      <c r="E527" s="145"/>
      <c r="F527" s="145"/>
      <c r="G527" s="145"/>
      <c r="H527" s="145"/>
      <c r="I527" s="147"/>
      <c r="J527" s="95"/>
      <c r="K527" s="108" t="str">
        <f t="shared" si="17"/>
        <v>x2</v>
      </c>
      <c r="L527" s="113"/>
      <c r="M527" s="95"/>
      <c r="N527" s="121" t="str">
        <f>IFERROR(VLOOKUP($G527,Basisblatt!$A$10:$B$17,2,FALSE),"")</f>
        <v/>
      </c>
      <c r="O527" s="95"/>
      <c r="P527" s="138" t="str">
        <f>IF($K527="x1",IF(OR($F527&lt;&gt;Basisblatt!$A$2,'EMob_Segmente 3.2.5_3.2.6'!H527=Basisblatt!$A$64)=TRUE,5,VLOOKUP('EMob_Segmente 3.2.5_3.2.6'!$E527,Basisblatt!$A$22:$B$35,2,FALSE)),"")</f>
        <v/>
      </c>
    </row>
    <row r="528" spans="1:16" ht="15.75" thickBot="1" x14ac:dyDescent="0.3">
      <c r="A528" s="121" t="str">
        <f t="shared" si="16"/>
        <v/>
      </c>
      <c r="B528" s="95"/>
      <c r="C528" s="146"/>
      <c r="D528" s="145"/>
      <c r="E528" s="145"/>
      <c r="F528" s="145"/>
      <c r="G528" s="145"/>
      <c r="H528" s="145"/>
      <c r="I528" s="147"/>
      <c r="J528" s="95"/>
      <c r="K528" s="108" t="str">
        <f t="shared" si="17"/>
        <v>x2</v>
      </c>
      <c r="L528" s="113"/>
      <c r="M528" s="95"/>
      <c r="N528" s="121" t="str">
        <f>IFERROR(VLOOKUP($G528,Basisblatt!$A$10:$B$17,2,FALSE),"")</f>
        <v/>
      </c>
      <c r="O528" s="95"/>
      <c r="P528" s="138" t="str">
        <f>IF($K528="x1",IF(OR($F528&lt;&gt;Basisblatt!$A$2,'EMob_Segmente 3.2.5_3.2.6'!H528=Basisblatt!$A$64)=TRUE,5,VLOOKUP('EMob_Segmente 3.2.5_3.2.6'!$E528,Basisblatt!$A$22:$B$35,2,FALSE)),"")</f>
        <v/>
      </c>
    </row>
    <row r="529" spans="1:16" ht="15.75" thickBot="1" x14ac:dyDescent="0.3">
      <c r="A529" s="121" t="str">
        <f t="shared" si="16"/>
        <v/>
      </c>
      <c r="B529" s="95"/>
      <c r="C529" s="146"/>
      <c r="D529" s="145"/>
      <c r="E529" s="145"/>
      <c r="F529" s="145"/>
      <c r="G529" s="145"/>
      <c r="H529" s="145"/>
      <c r="I529" s="147"/>
      <c r="J529" s="95"/>
      <c r="K529" s="108" t="str">
        <f t="shared" si="17"/>
        <v>x2</v>
      </c>
      <c r="L529" s="113"/>
      <c r="M529" s="95"/>
      <c r="N529" s="121" t="str">
        <f>IFERROR(VLOOKUP($G529,Basisblatt!$A$10:$B$17,2,FALSE),"")</f>
        <v/>
      </c>
      <c r="O529" s="95"/>
      <c r="P529" s="138" t="str">
        <f>IF($K529="x1",IF(OR($F529&lt;&gt;Basisblatt!$A$2,'EMob_Segmente 3.2.5_3.2.6'!H529=Basisblatt!$A$64)=TRUE,5,VLOOKUP('EMob_Segmente 3.2.5_3.2.6'!$E529,Basisblatt!$A$22:$B$35,2,FALSE)),"")</f>
        <v/>
      </c>
    </row>
    <row r="530" spans="1:16" ht="15.75" thickBot="1" x14ac:dyDescent="0.3">
      <c r="A530" s="121" t="str">
        <f t="shared" si="16"/>
        <v/>
      </c>
      <c r="B530" s="95"/>
      <c r="C530" s="146"/>
      <c r="D530" s="145"/>
      <c r="E530" s="145"/>
      <c r="F530" s="145"/>
      <c r="G530" s="145"/>
      <c r="H530" s="145"/>
      <c r="I530" s="147"/>
      <c r="J530" s="95"/>
      <c r="K530" s="108" t="str">
        <f t="shared" si="17"/>
        <v>x2</v>
      </c>
      <c r="L530" s="113"/>
      <c r="M530" s="95"/>
      <c r="N530" s="121" t="str">
        <f>IFERROR(VLOOKUP($G530,Basisblatt!$A$10:$B$17,2,FALSE),"")</f>
        <v/>
      </c>
      <c r="O530" s="95"/>
      <c r="P530" s="138" t="str">
        <f>IF($K530="x1",IF(OR($F530&lt;&gt;Basisblatt!$A$2,'EMob_Segmente 3.2.5_3.2.6'!H530=Basisblatt!$A$64)=TRUE,5,VLOOKUP('EMob_Segmente 3.2.5_3.2.6'!$E530,Basisblatt!$A$22:$B$35,2,FALSE)),"")</f>
        <v/>
      </c>
    </row>
    <row r="531" spans="1:16" ht="15.75" thickBot="1" x14ac:dyDescent="0.3">
      <c r="A531" s="121" t="str">
        <f t="shared" si="16"/>
        <v/>
      </c>
      <c r="B531" s="95"/>
      <c r="C531" s="146"/>
      <c r="D531" s="145"/>
      <c r="E531" s="145"/>
      <c r="F531" s="145"/>
      <c r="G531" s="145"/>
      <c r="H531" s="145"/>
      <c r="I531" s="147"/>
      <c r="J531" s="95"/>
      <c r="K531" s="108" t="str">
        <f t="shared" si="17"/>
        <v>x2</v>
      </c>
      <c r="L531" s="113"/>
      <c r="M531" s="95"/>
      <c r="N531" s="121" t="str">
        <f>IFERROR(VLOOKUP($G531,Basisblatt!$A$10:$B$17,2,FALSE),"")</f>
        <v/>
      </c>
      <c r="O531" s="95"/>
      <c r="P531" s="138" t="str">
        <f>IF($K531="x1",IF(OR($F531&lt;&gt;Basisblatt!$A$2,'EMob_Segmente 3.2.5_3.2.6'!H531=Basisblatt!$A$64)=TRUE,5,VLOOKUP('EMob_Segmente 3.2.5_3.2.6'!$E531,Basisblatt!$A$22:$B$35,2,FALSE)),"")</f>
        <v/>
      </c>
    </row>
    <row r="532" spans="1:16" ht="15.75" thickBot="1" x14ac:dyDescent="0.3">
      <c r="A532" s="121" t="str">
        <f t="shared" si="16"/>
        <v/>
      </c>
      <c r="B532" s="95"/>
      <c r="C532" s="146"/>
      <c r="D532" s="145"/>
      <c r="E532" s="145"/>
      <c r="F532" s="145"/>
      <c r="G532" s="145"/>
      <c r="H532" s="145"/>
      <c r="I532" s="147"/>
      <c r="J532" s="95"/>
      <c r="K532" s="108" t="str">
        <f t="shared" si="17"/>
        <v>x2</v>
      </c>
      <c r="L532" s="113"/>
      <c r="M532" s="95"/>
      <c r="N532" s="121" t="str">
        <f>IFERROR(VLOOKUP($G532,Basisblatt!$A$10:$B$17,2,FALSE),"")</f>
        <v/>
      </c>
      <c r="O532" s="95"/>
      <c r="P532" s="138" t="str">
        <f>IF($K532="x1",IF(OR($F532&lt;&gt;Basisblatt!$A$2,'EMob_Segmente 3.2.5_3.2.6'!H532=Basisblatt!$A$64)=TRUE,5,VLOOKUP('EMob_Segmente 3.2.5_3.2.6'!$E532,Basisblatt!$A$22:$B$35,2,FALSE)),"")</f>
        <v/>
      </c>
    </row>
    <row r="533" spans="1:16" ht="15.75" thickBot="1" x14ac:dyDescent="0.3">
      <c r="A533" s="121" t="str">
        <f t="shared" si="16"/>
        <v/>
      </c>
      <c r="B533" s="95"/>
      <c r="C533" s="146"/>
      <c r="D533" s="145"/>
      <c r="E533" s="145"/>
      <c r="F533" s="145"/>
      <c r="G533" s="145"/>
      <c r="H533" s="145"/>
      <c r="I533" s="147"/>
      <c r="J533" s="95"/>
      <c r="K533" s="108" t="str">
        <f t="shared" si="17"/>
        <v>x2</v>
      </c>
      <c r="L533" s="113"/>
      <c r="M533" s="95"/>
      <c r="N533" s="121" t="str">
        <f>IFERROR(VLOOKUP($G533,Basisblatt!$A$10:$B$17,2,FALSE),"")</f>
        <v/>
      </c>
      <c r="O533" s="95"/>
      <c r="P533" s="138" t="str">
        <f>IF($K533="x1",IF(OR($F533&lt;&gt;Basisblatt!$A$2,'EMob_Segmente 3.2.5_3.2.6'!H533=Basisblatt!$A$64)=TRUE,5,VLOOKUP('EMob_Segmente 3.2.5_3.2.6'!$E533,Basisblatt!$A$22:$B$35,2,FALSE)),"")</f>
        <v/>
      </c>
    </row>
    <row r="534" spans="1:16" ht="15.75" thickBot="1" x14ac:dyDescent="0.3">
      <c r="A534" s="121" t="str">
        <f t="shared" si="16"/>
        <v/>
      </c>
      <c r="B534" s="95"/>
      <c r="C534" s="146"/>
      <c r="D534" s="145"/>
      <c r="E534" s="145"/>
      <c r="F534" s="145"/>
      <c r="G534" s="145"/>
      <c r="H534" s="145"/>
      <c r="I534" s="147"/>
      <c r="J534" s="95"/>
      <c r="K534" s="108" t="str">
        <f t="shared" si="17"/>
        <v>x2</v>
      </c>
      <c r="L534" s="113"/>
      <c r="M534" s="95"/>
      <c r="N534" s="121" t="str">
        <f>IFERROR(VLOOKUP($G534,Basisblatt!$A$10:$B$17,2,FALSE),"")</f>
        <v/>
      </c>
      <c r="O534" s="95"/>
      <c r="P534" s="138" t="str">
        <f>IF($K534="x1",IF(OR($F534&lt;&gt;Basisblatt!$A$2,'EMob_Segmente 3.2.5_3.2.6'!H534=Basisblatt!$A$64)=TRUE,5,VLOOKUP('EMob_Segmente 3.2.5_3.2.6'!$E534,Basisblatt!$A$22:$B$35,2,FALSE)),"")</f>
        <v/>
      </c>
    </row>
    <row r="535" spans="1:16" ht="15.75" thickBot="1" x14ac:dyDescent="0.3">
      <c r="A535" s="121" t="str">
        <f t="shared" si="16"/>
        <v/>
      </c>
      <c r="B535" s="95"/>
      <c r="C535" s="146"/>
      <c r="D535" s="145"/>
      <c r="E535" s="145"/>
      <c r="F535" s="145"/>
      <c r="G535" s="145"/>
      <c r="H535" s="145"/>
      <c r="I535" s="147"/>
      <c r="J535" s="95"/>
      <c r="K535" s="108" t="str">
        <f t="shared" si="17"/>
        <v>x2</v>
      </c>
      <c r="L535" s="113"/>
      <c r="M535" s="95"/>
      <c r="N535" s="121" t="str">
        <f>IFERROR(VLOOKUP($G535,Basisblatt!$A$10:$B$17,2,FALSE),"")</f>
        <v/>
      </c>
      <c r="O535" s="95"/>
      <c r="P535" s="138" t="str">
        <f>IF($K535="x1",IF(OR($F535&lt;&gt;Basisblatt!$A$2,'EMob_Segmente 3.2.5_3.2.6'!H535=Basisblatt!$A$64)=TRUE,5,VLOOKUP('EMob_Segmente 3.2.5_3.2.6'!$E535,Basisblatt!$A$22:$B$35,2,FALSE)),"")</f>
        <v/>
      </c>
    </row>
    <row r="536" spans="1:16" ht="15.75" thickBot="1" x14ac:dyDescent="0.3">
      <c r="A536" s="121" t="str">
        <f t="shared" si="16"/>
        <v/>
      </c>
      <c r="B536" s="95"/>
      <c r="C536" s="146"/>
      <c r="D536" s="145"/>
      <c r="E536" s="145"/>
      <c r="F536" s="145"/>
      <c r="G536" s="145"/>
      <c r="H536" s="145"/>
      <c r="I536" s="147"/>
      <c r="J536" s="95"/>
      <c r="K536" s="108" t="str">
        <f t="shared" si="17"/>
        <v>x2</v>
      </c>
      <c r="L536" s="113"/>
      <c r="M536" s="95"/>
      <c r="N536" s="121" t="str">
        <f>IFERROR(VLOOKUP($G536,Basisblatt!$A$10:$B$17,2,FALSE),"")</f>
        <v/>
      </c>
      <c r="O536" s="95"/>
      <c r="P536" s="138" t="str">
        <f>IF($K536="x1",IF(OR($F536&lt;&gt;Basisblatt!$A$2,'EMob_Segmente 3.2.5_3.2.6'!H536=Basisblatt!$A$64)=TRUE,5,VLOOKUP('EMob_Segmente 3.2.5_3.2.6'!$E536,Basisblatt!$A$22:$B$35,2,FALSE)),"")</f>
        <v/>
      </c>
    </row>
    <row r="537" spans="1:16" ht="15.75" thickBot="1" x14ac:dyDescent="0.3">
      <c r="A537" s="121" t="str">
        <f t="shared" si="16"/>
        <v/>
      </c>
      <c r="B537" s="95"/>
      <c r="C537" s="146"/>
      <c r="D537" s="145"/>
      <c r="E537" s="145"/>
      <c r="F537" s="145"/>
      <c r="G537" s="145"/>
      <c r="H537" s="145"/>
      <c r="I537" s="147"/>
      <c r="J537" s="95"/>
      <c r="K537" s="108" t="str">
        <f t="shared" si="17"/>
        <v>x2</v>
      </c>
      <c r="L537" s="113"/>
      <c r="M537" s="95"/>
      <c r="N537" s="121" t="str">
        <f>IFERROR(VLOOKUP($G537,Basisblatt!$A$10:$B$17,2,FALSE),"")</f>
        <v/>
      </c>
      <c r="O537" s="95"/>
      <c r="P537" s="138" t="str">
        <f>IF($K537="x1",IF(OR($F537&lt;&gt;Basisblatt!$A$2,'EMob_Segmente 3.2.5_3.2.6'!H537=Basisblatt!$A$64)=TRUE,5,VLOOKUP('EMob_Segmente 3.2.5_3.2.6'!$E537,Basisblatt!$A$22:$B$35,2,FALSE)),"")</f>
        <v/>
      </c>
    </row>
    <row r="538" spans="1:16" ht="15.75" thickBot="1" x14ac:dyDescent="0.3">
      <c r="A538" s="121" t="str">
        <f t="shared" ref="A538:A601" si="18">IF($K538="x2","",IF($K538="x1","ja","N/A"))</f>
        <v/>
      </c>
      <c r="B538" s="95"/>
      <c r="C538" s="146"/>
      <c r="D538" s="145"/>
      <c r="E538" s="145"/>
      <c r="F538" s="145"/>
      <c r="G538" s="145"/>
      <c r="H538" s="145"/>
      <c r="I538" s="147"/>
      <c r="J538" s="95"/>
      <c r="K538" s="108" t="str">
        <f t="shared" si="17"/>
        <v>x2</v>
      </c>
      <c r="L538" s="113"/>
      <c r="M538" s="95"/>
      <c r="N538" s="121" t="str">
        <f>IFERROR(VLOOKUP($G538,Basisblatt!$A$10:$B$17,2,FALSE),"")</f>
        <v/>
      </c>
      <c r="O538" s="95"/>
      <c r="P538" s="138" t="str">
        <f>IF($K538="x1",IF(OR($F538&lt;&gt;Basisblatt!$A$2,'EMob_Segmente 3.2.5_3.2.6'!H538=Basisblatt!$A$64)=TRUE,5,VLOOKUP('EMob_Segmente 3.2.5_3.2.6'!$E538,Basisblatt!$A$22:$B$35,2,FALSE)),"")</f>
        <v/>
      </c>
    </row>
    <row r="539" spans="1:16" ht="15.75" thickBot="1" x14ac:dyDescent="0.3">
      <c r="A539" s="121" t="str">
        <f t="shared" si="18"/>
        <v/>
      </c>
      <c r="B539" s="95"/>
      <c r="C539" s="146"/>
      <c r="D539" s="145"/>
      <c r="E539" s="145"/>
      <c r="F539" s="145"/>
      <c r="G539" s="145"/>
      <c r="H539" s="145"/>
      <c r="I539" s="147"/>
      <c r="J539" s="95"/>
      <c r="K539" s="108" t="str">
        <f t="shared" ref="K539:K602" si="19">IF(COUNTA($C539:$I539)=7,"x1",IF(COUNTA($C539:$I539)=0,"x2","o"))</f>
        <v>x2</v>
      </c>
      <c r="L539" s="113"/>
      <c r="M539" s="95"/>
      <c r="N539" s="121" t="str">
        <f>IFERROR(VLOOKUP($G539,Basisblatt!$A$10:$B$17,2,FALSE),"")</f>
        <v/>
      </c>
      <c r="O539" s="95"/>
      <c r="P539" s="138" t="str">
        <f>IF($K539="x1",IF(OR($F539&lt;&gt;Basisblatt!$A$2,'EMob_Segmente 3.2.5_3.2.6'!H539=Basisblatt!$A$64)=TRUE,5,VLOOKUP('EMob_Segmente 3.2.5_3.2.6'!$E539,Basisblatt!$A$22:$B$35,2,FALSE)),"")</f>
        <v/>
      </c>
    </row>
    <row r="540" spans="1:16" ht="15.75" thickBot="1" x14ac:dyDescent="0.3">
      <c r="A540" s="121" t="str">
        <f t="shared" si="18"/>
        <v/>
      </c>
      <c r="B540" s="95"/>
      <c r="C540" s="146"/>
      <c r="D540" s="145"/>
      <c r="E540" s="145"/>
      <c r="F540" s="145"/>
      <c r="G540" s="145"/>
      <c r="H540" s="145"/>
      <c r="I540" s="147"/>
      <c r="J540" s="95"/>
      <c r="K540" s="108" t="str">
        <f t="shared" si="19"/>
        <v>x2</v>
      </c>
      <c r="L540" s="113"/>
      <c r="M540" s="95"/>
      <c r="N540" s="121" t="str">
        <f>IFERROR(VLOOKUP($G540,Basisblatt!$A$10:$B$17,2,FALSE),"")</f>
        <v/>
      </c>
      <c r="O540" s="95"/>
      <c r="P540" s="138" t="str">
        <f>IF($K540="x1",IF(OR($F540&lt;&gt;Basisblatt!$A$2,'EMob_Segmente 3.2.5_3.2.6'!H540=Basisblatt!$A$64)=TRUE,5,VLOOKUP('EMob_Segmente 3.2.5_3.2.6'!$E540,Basisblatt!$A$22:$B$35,2,FALSE)),"")</f>
        <v/>
      </c>
    </row>
    <row r="541" spans="1:16" ht="15.75" thickBot="1" x14ac:dyDescent="0.3">
      <c r="A541" s="121" t="str">
        <f t="shared" si="18"/>
        <v/>
      </c>
      <c r="B541" s="95"/>
      <c r="C541" s="146"/>
      <c r="D541" s="145"/>
      <c r="E541" s="145"/>
      <c r="F541" s="145"/>
      <c r="G541" s="145"/>
      <c r="H541" s="145"/>
      <c r="I541" s="147"/>
      <c r="J541" s="95"/>
      <c r="K541" s="108" t="str">
        <f t="shared" si="19"/>
        <v>x2</v>
      </c>
      <c r="L541" s="113"/>
      <c r="M541" s="95"/>
      <c r="N541" s="121" t="str">
        <f>IFERROR(VLOOKUP($G541,Basisblatt!$A$10:$B$17,2,FALSE),"")</f>
        <v/>
      </c>
      <c r="O541" s="95"/>
      <c r="P541" s="138" t="str">
        <f>IF($K541="x1",IF(OR($F541&lt;&gt;Basisblatt!$A$2,'EMob_Segmente 3.2.5_3.2.6'!H541=Basisblatt!$A$64)=TRUE,5,VLOOKUP('EMob_Segmente 3.2.5_3.2.6'!$E541,Basisblatt!$A$22:$B$35,2,FALSE)),"")</f>
        <v/>
      </c>
    </row>
    <row r="542" spans="1:16" ht="15.75" thickBot="1" x14ac:dyDescent="0.3">
      <c r="A542" s="121" t="str">
        <f t="shared" si="18"/>
        <v/>
      </c>
      <c r="B542" s="95"/>
      <c r="C542" s="146"/>
      <c r="D542" s="145"/>
      <c r="E542" s="145"/>
      <c r="F542" s="145"/>
      <c r="G542" s="145"/>
      <c r="H542" s="145"/>
      <c r="I542" s="147"/>
      <c r="J542" s="95"/>
      <c r="K542" s="108" t="str">
        <f t="shared" si="19"/>
        <v>x2</v>
      </c>
      <c r="L542" s="113"/>
      <c r="M542" s="95"/>
      <c r="N542" s="121" t="str">
        <f>IFERROR(VLOOKUP($G542,Basisblatt!$A$10:$B$17,2,FALSE),"")</f>
        <v/>
      </c>
      <c r="O542" s="95"/>
      <c r="P542" s="138" t="str">
        <f>IF($K542="x1",IF(OR($F542&lt;&gt;Basisblatt!$A$2,'EMob_Segmente 3.2.5_3.2.6'!H542=Basisblatt!$A$64)=TRUE,5,VLOOKUP('EMob_Segmente 3.2.5_3.2.6'!$E542,Basisblatt!$A$22:$B$35,2,FALSE)),"")</f>
        <v/>
      </c>
    </row>
    <row r="543" spans="1:16" ht="15.75" thickBot="1" x14ac:dyDescent="0.3">
      <c r="A543" s="121" t="str">
        <f t="shared" si="18"/>
        <v/>
      </c>
      <c r="B543" s="95"/>
      <c r="C543" s="146"/>
      <c r="D543" s="145"/>
      <c r="E543" s="145"/>
      <c r="F543" s="145"/>
      <c r="G543" s="145"/>
      <c r="H543" s="145"/>
      <c r="I543" s="147"/>
      <c r="J543" s="95"/>
      <c r="K543" s="108" t="str">
        <f t="shared" si="19"/>
        <v>x2</v>
      </c>
      <c r="L543" s="113"/>
      <c r="M543" s="95"/>
      <c r="N543" s="121" t="str">
        <f>IFERROR(VLOOKUP($G543,Basisblatt!$A$10:$B$17,2,FALSE),"")</f>
        <v/>
      </c>
      <c r="O543" s="95"/>
      <c r="P543" s="138" t="str">
        <f>IF($K543="x1",IF(OR($F543&lt;&gt;Basisblatt!$A$2,'EMob_Segmente 3.2.5_3.2.6'!H543=Basisblatt!$A$64)=TRUE,5,VLOOKUP('EMob_Segmente 3.2.5_3.2.6'!$E543,Basisblatt!$A$22:$B$35,2,FALSE)),"")</f>
        <v/>
      </c>
    </row>
    <row r="544" spans="1:16" ht="15.75" thickBot="1" x14ac:dyDescent="0.3">
      <c r="A544" s="121" t="str">
        <f t="shared" si="18"/>
        <v/>
      </c>
      <c r="B544" s="95"/>
      <c r="C544" s="146"/>
      <c r="D544" s="145"/>
      <c r="E544" s="145"/>
      <c r="F544" s="145"/>
      <c r="G544" s="145"/>
      <c r="H544" s="145"/>
      <c r="I544" s="147"/>
      <c r="J544" s="95"/>
      <c r="K544" s="108" t="str">
        <f t="shared" si="19"/>
        <v>x2</v>
      </c>
      <c r="L544" s="113"/>
      <c r="M544" s="95"/>
      <c r="N544" s="121" t="str">
        <f>IFERROR(VLOOKUP($G544,Basisblatt!$A$10:$B$17,2,FALSE),"")</f>
        <v/>
      </c>
      <c r="O544" s="95"/>
      <c r="P544" s="138" t="str">
        <f>IF($K544="x1",IF(OR($F544&lt;&gt;Basisblatt!$A$2,'EMob_Segmente 3.2.5_3.2.6'!H544=Basisblatt!$A$64)=TRUE,5,VLOOKUP('EMob_Segmente 3.2.5_3.2.6'!$E544,Basisblatt!$A$22:$B$35,2,FALSE)),"")</f>
        <v/>
      </c>
    </row>
    <row r="545" spans="1:16" ht="15.75" thickBot="1" x14ac:dyDescent="0.3">
      <c r="A545" s="121" t="str">
        <f t="shared" si="18"/>
        <v/>
      </c>
      <c r="B545" s="95"/>
      <c r="C545" s="146"/>
      <c r="D545" s="145"/>
      <c r="E545" s="145"/>
      <c r="F545" s="145"/>
      <c r="G545" s="145"/>
      <c r="H545" s="145"/>
      <c r="I545" s="147"/>
      <c r="J545" s="95"/>
      <c r="K545" s="108" t="str">
        <f t="shared" si="19"/>
        <v>x2</v>
      </c>
      <c r="L545" s="113"/>
      <c r="M545" s="95"/>
      <c r="N545" s="121" t="str">
        <f>IFERROR(VLOOKUP($G545,Basisblatt!$A$10:$B$17,2,FALSE),"")</f>
        <v/>
      </c>
      <c r="O545" s="95"/>
      <c r="P545" s="138" t="str">
        <f>IF($K545="x1",IF(OR($F545&lt;&gt;Basisblatt!$A$2,'EMob_Segmente 3.2.5_3.2.6'!H545=Basisblatt!$A$64)=TRUE,5,VLOOKUP('EMob_Segmente 3.2.5_3.2.6'!$E545,Basisblatt!$A$22:$B$35,2,FALSE)),"")</f>
        <v/>
      </c>
    </row>
    <row r="546" spans="1:16" ht="15.75" thickBot="1" x14ac:dyDescent="0.3">
      <c r="A546" s="121" t="str">
        <f t="shared" si="18"/>
        <v/>
      </c>
      <c r="B546" s="95"/>
      <c r="C546" s="146"/>
      <c r="D546" s="145"/>
      <c r="E546" s="145"/>
      <c r="F546" s="145"/>
      <c r="G546" s="145"/>
      <c r="H546" s="145"/>
      <c r="I546" s="147"/>
      <c r="J546" s="95"/>
      <c r="K546" s="108" t="str">
        <f t="shared" si="19"/>
        <v>x2</v>
      </c>
      <c r="L546" s="113"/>
      <c r="M546" s="95"/>
      <c r="N546" s="121" t="str">
        <f>IFERROR(VLOOKUP($G546,Basisblatt!$A$10:$B$17,2,FALSE),"")</f>
        <v/>
      </c>
      <c r="O546" s="95"/>
      <c r="P546" s="138" t="str">
        <f>IF($K546="x1",IF(OR($F546&lt;&gt;Basisblatt!$A$2,'EMob_Segmente 3.2.5_3.2.6'!H546=Basisblatt!$A$64)=TRUE,5,VLOOKUP('EMob_Segmente 3.2.5_3.2.6'!$E546,Basisblatt!$A$22:$B$35,2,FALSE)),"")</f>
        <v/>
      </c>
    </row>
    <row r="547" spans="1:16" ht="15.75" thickBot="1" x14ac:dyDescent="0.3">
      <c r="A547" s="121" t="str">
        <f t="shared" si="18"/>
        <v/>
      </c>
      <c r="B547" s="95"/>
      <c r="C547" s="146"/>
      <c r="D547" s="145"/>
      <c r="E547" s="145"/>
      <c r="F547" s="145"/>
      <c r="G547" s="145"/>
      <c r="H547" s="145"/>
      <c r="I547" s="147"/>
      <c r="J547" s="95"/>
      <c r="K547" s="108" t="str">
        <f t="shared" si="19"/>
        <v>x2</v>
      </c>
      <c r="L547" s="113"/>
      <c r="M547" s="95"/>
      <c r="N547" s="121" t="str">
        <f>IFERROR(VLOOKUP($G547,Basisblatt!$A$10:$B$17,2,FALSE),"")</f>
        <v/>
      </c>
      <c r="O547" s="95"/>
      <c r="P547" s="138" t="str">
        <f>IF($K547="x1",IF(OR($F547&lt;&gt;Basisblatt!$A$2,'EMob_Segmente 3.2.5_3.2.6'!H547=Basisblatt!$A$64)=TRUE,5,VLOOKUP('EMob_Segmente 3.2.5_3.2.6'!$E547,Basisblatt!$A$22:$B$35,2,FALSE)),"")</f>
        <v/>
      </c>
    </row>
    <row r="548" spans="1:16" ht="15.75" thickBot="1" x14ac:dyDescent="0.3">
      <c r="A548" s="121" t="str">
        <f t="shared" si="18"/>
        <v/>
      </c>
      <c r="B548" s="95"/>
      <c r="C548" s="146"/>
      <c r="D548" s="145"/>
      <c r="E548" s="145"/>
      <c r="F548" s="145"/>
      <c r="G548" s="145"/>
      <c r="H548" s="145"/>
      <c r="I548" s="147"/>
      <c r="J548" s="95"/>
      <c r="K548" s="108" t="str">
        <f t="shared" si="19"/>
        <v>x2</v>
      </c>
      <c r="L548" s="113"/>
      <c r="M548" s="95"/>
      <c r="N548" s="121" t="str">
        <f>IFERROR(VLOOKUP($G548,Basisblatt!$A$10:$B$17,2,FALSE),"")</f>
        <v/>
      </c>
      <c r="O548" s="95"/>
      <c r="P548" s="138" t="str">
        <f>IF($K548="x1",IF(OR($F548&lt;&gt;Basisblatt!$A$2,'EMob_Segmente 3.2.5_3.2.6'!H548=Basisblatt!$A$64)=TRUE,5,VLOOKUP('EMob_Segmente 3.2.5_3.2.6'!$E548,Basisblatt!$A$22:$B$35,2,FALSE)),"")</f>
        <v/>
      </c>
    </row>
    <row r="549" spans="1:16" ht="15.75" thickBot="1" x14ac:dyDescent="0.3">
      <c r="A549" s="121" t="str">
        <f t="shared" si="18"/>
        <v/>
      </c>
      <c r="B549" s="95"/>
      <c r="C549" s="146"/>
      <c r="D549" s="145"/>
      <c r="E549" s="145"/>
      <c r="F549" s="145"/>
      <c r="G549" s="145"/>
      <c r="H549" s="145"/>
      <c r="I549" s="147"/>
      <c r="J549" s="95"/>
      <c r="K549" s="108" t="str">
        <f t="shared" si="19"/>
        <v>x2</v>
      </c>
      <c r="L549" s="113"/>
      <c r="M549" s="95"/>
      <c r="N549" s="121" t="str">
        <f>IFERROR(VLOOKUP($G549,Basisblatt!$A$10:$B$17,2,FALSE),"")</f>
        <v/>
      </c>
      <c r="O549" s="95"/>
      <c r="P549" s="138" t="str">
        <f>IF($K549="x1",IF(OR($F549&lt;&gt;Basisblatt!$A$2,'EMob_Segmente 3.2.5_3.2.6'!H549=Basisblatt!$A$64)=TRUE,5,VLOOKUP('EMob_Segmente 3.2.5_3.2.6'!$E549,Basisblatt!$A$22:$B$35,2,FALSE)),"")</f>
        <v/>
      </c>
    </row>
    <row r="550" spans="1:16" ht="15.75" thickBot="1" x14ac:dyDescent="0.3">
      <c r="A550" s="121" t="str">
        <f t="shared" si="18"/>
        <v/>
      </c>
      <c r="B550" s="95"/>
      <c r="C550" s="146"/>
      <c r="D550" s="145"/>
      <c r="E550" s="145"/>
      <c r="F550" s="145"/>
      <c r="G550" s="145"/>
      <c r="H550" s="145"/>
      <c r="I550" s="147"/>
      <c r="J550" s="95"/>
      <c r="K550" s="108" t="str">
        <f t="shared" si="19"/>
        <v>x2</v>
      </c>
      <c r="L550" s="113"/>
      <c r="M550" s="95"/>
      <c r="N550" s="121" t="str">
        <f>IFERROR(VLOOKUP($G550,Basisblatt!$A$10:$B$17,2,FALSE),"")</f>
        <v/>
      </c>
      <c r="O550" s="95"/>
      <c r="P550" s="138" t="str">
        <f>IF($K550="x1",IF(OR($F550&lt;&gt;Basisblatt!$A$2,'EMob_Segmente 3.2.5_3.2.6'!H550=Basisblatt!$A$64)=TRUE,5,VLOOKUP('EMob_Segmente 3.2.5_3.2.6'!$E550,Basisblatt!$A$22:$B$35,2,FALSE)),"")</f>
        <v/>
      </c>
    </row>
    <row r="551" spans="1:16" ht="15.75" thickBot="1" x14ac:dyDescent="0.3">
      <c r="A551" s="121" t="str">
        <f t="shared" si="18"/>
        <v/>
      </c>
      <c r="B551" s="95"/>
      <c r="C551" s="146"/>
      <c r="D551" s="145"/>
      <c r="E551" s="145"/>
      <c r="F551" s="145"/>
      <c r="G551" s="145"/>
      <c r="H551" s="145"/>
      <c r="I551" s="147"/>
      <c r="J551" s="95"/>
      <c r="K551" s="108" t="str">
        <f t="shared" si="19"/>
        <v>x2</v>
      </c>
      <c r="L551" s="113"/>
      <c r="M551" s="95"/>
      <c r="N551" s="121" t="str">
        <f>IFERROR(VLOOKUP($G551,Basisblatt!$A$10:$B$17,2,FALSE),"")</f>
        <v/>
      </c>
      <c r="O551" s="95"/>
      <c r="P551" s="138" t="str">
        <f>IF($K551="x1",IF(OR($F551&lt;&gt;Basisblatt!$A$2,'EMob_Segmente 3.2.5_3.2.6'!H551=Basisblatt!$A$64)=TRUE,5,VLOOKUP('EMob_Segmente 3.2.5_3.2.6'!$E551,Basisblatt!$A$22:$B$35,2,FALSE)),"")</f>
        <v/>
      </c>
    </row>
    <row r="552" spans="1:16" ht="15.75" thickBot="1" x14ac:dyDescent="0.3">
      <c r="A552" s="121" t="str">
        <f t="shared" si="18"/>
        <v/>
      </c>
      <c r="B552" s="95"/>
      <c r="C552" s="146"/>
      <c r="D552" s="145"/>
      <c r="E552" s="145"/>
      <c r="F552" s="145"/>
      <c r="G552" s="145"/>
      <c r="H552" s="145"/>
      <c r="I552" s="147"/>
      <c r="J552" s="95"/>
      <c r="K552" s="108" t="str">
        <f t="shared" si="19"/>
        <v>x2</v>
      </c>
      <c r="L552" s="113"/>
      <c r="M552" s="95"/>
      <c r="N552" s="121" t="str">
        <f>IFERROR(VLOOKUP($G552,Basisblatt!$A$10:$B$17,2,FALSE),"")</f>
        <v/>
      </c>
      <c r="O552" s="95"/>
      <c r="P552" s="138" t="str">
        <f>IF($K552="x1",IF(OR($F552&lt;&gt;Basisblatt!$A$2,'EMob_Segmente 3.2.5_3.2.6'!H552=Basisblatt!$A$64)=TRUE,5,VLOOKUP('EMob_Segmente 3.2.5_3.2.6'!$E552,Basisblatt!$A$22:$B$35,2,FALSE)),"")</f>
        <v/>
      </c>
    </row>
    <row r="553" spans="1:16" ht="15.75" thickBot="1" x14ac:dyDescent="0.3">
      <c r="A553" s="121" t="str">
        <f t="shared" si="18"/>
        <v/>
      </c>
      <c r="B553" s="95"/>
      <c r="C553" s="146"/>
      <c r="D553" s="145"/>
      <c r="E553" s="145"/>
      <c r="F553" s="145"/>
      <c r="G553" s="145"/>
      <c r="H553" s="145"/>
      <c r="I553" s="147"/>
      <c r="J553" s="95"/>
      <c r="K553" s="108" t="str">
        <f t="shared" si="19"/>
        <v>x2</v>
      </c>
      <c r="L553" s="113"/>
      <c r="M553" s="95"/>
      <c r="N553" s="121" t="str">
        <f>IFERROR(VLOOKUP($G553,Basisblatt!$A$10:$B$17,2,FALSE),"")</f>
        <v/>
      </c>
      <c r="O553" s="95"/>
      <c r="P553" s="138" t="str">
        <f>IF($K553="x1",IF(OR($F553&lt;&gt;Basisblatt!$A$2,'EMob_Segmente 3.2.5_3.2.6'!H553=Basisblatt!$A$64)=TRUE,5,VLOOKUP('EMob_Segmente 3.2.5_3.2.6'!$E553,Basisblatt!$A$22:$B$35,2,FALSE)),"")</f>
        <v/>
      </c>
    </row>
    <row r="554" spans="1:16" ht="15.75" thickBot="1" x14ac:dyDescent="0.3">
      <c r="A554" s="121" t="str">
        <f t="shared" si="18"/>
        <v/>
      </c>
      <c r="B554" s="95"/>
      <c r="C554" s="146"/>
      <c r="D554" s="145"/>
      <c r="E554" s="145"/>
      <c r="F554" s="145"/>
      <c r="G554" s="145"/>
      <c r="H554" s="145"/>
      <c r="I554" s="147"/>
      <c r="J554" s="95"/>
      <c r="K554" s="108" t="str">
        <f t="shared" si="19"/>
        <v>x2</v>
      </c>
      <c r="L554" s="113"/>
      <c r="M554" s="95"/>
      <c r="N554" s="121" t="str">
        <f>IFERROR(VLOOKUP($G554,Basisblatt!$A$10:$B$17,2,FALSE),"")</f>
        <v/>
      </c>
      <c r="O554" s="95"/>
      <c r="P554" s="138" t="str">
        <f>IF($K554="x1",IF(OR($F554&lt;&gt;Basisblatt!$A$2,'EMob_Segmente 3.2.5_3.2.6'!H554=Basisblatt!$A$64)=TRUE,5,VLOOKUP('EMob_Segmente 3.2.5_3.2.6'!$E554,Basisblatt!$A$22:$B$35,2,FALSE)),"")</f>
        <v/>
      </c>
    </row>
    <row r="555" spans="1:16" ht="15.75" thickBot="1" x14ac:dyDescent="0.3">
      <c r="A555" s="121" t="str">
        <f t="shared" si="18"/>
        <v/>
      </c>
      <c r="B555" s="95"/>
      <c r="C555" s="146"/>
      <c r="D555" s="145"/>
      <c r="E555" s="145"/>
      <c r="F555" s="145"/>
      <c r="G555" s="145"/>
      <c r="H555" s="145"/>
      <c r="I555" s="147"/>
      <c r="J555" s="95"/>
      <c r="K555" s="108" t="str">
        <f t="shared" si="19"/>
        <v>x2</v>
      </c>
      <c r="L555" s="113"/>
      <c r="M555" s="95"/>
      <c r="N555" s="121" t="str">
        <f>IFERROR(VLOOKUP($G555,Basisblatt!$A$10:$B$17,2,FALSE),"")</f>
        <v/>
      </c>
      <c r="O555" s="95"/>
      <c r="P555" s="138" t="str">
        <f>IF($K555="x1",IF(OR($F555&lt;&gt;Basisblatt!$A$2,'EMob_Segmente 3.2.5_3.2.6'!H555=Basisblatt!$A$64)=TRUE,5,VLOOKUP('EMob_Segmente 3.2.5_3.2.6'!$E555,Basisblatt!$A$22:$B$35,2,FALSE)),"")</f>
        <v/>
      </c>
    </row>
    <row r="556" spans="1:16" ht="15.75" thickBot="1" x14ac:dyDescent="0.3">
      <c r="A556" s="121" t="str">
        <f t="shared" si="18"/>
        <v/>
      </c>
      <c r="B556" s="95"/>
      <c r="C556" s="146"/>
      <c r="D556" s="145"/>
      <c r="E556" s="145"/>
      <c r="F556" s="145"/>
      <c r="G556" s="145"/>
      <c r="H556" s="145"/>
      <c r="I556" s="147"/>
      <c r="J556" s="95"/>
      <c r="K556" s="108" t="str">
        <f t="shared" si="19"/>
        <v>x2</v>
      </c>
      <c r="L556" s="113"/>
      <c r="M556" s="95"/>
      <c r="N556" s="121" t="str">
        <f>IFERROR(VLOOKUP($G556,Basisblatt!$A$10:$B$17,2,FALSE),"")</f>
        <v/>
      </c>
      <c r="O556" s="95"/>
      <c r="P556" s="138" t="str">
        <f>IF($K556="x1",IF(OR($F556&lt;&gt;Basisblatt!$A$2,'EMob_Segmente 3.2.5_3.2.6'!H556=Basisblatt!$A$64)=TRUE,5,VLOOKUP('EMob_Segmente 3.2.5_3.2.6'!$E556,Basisblatt!$A$22:$B$35,2,FALSE)),"")</f>
        <v/>
      </c>
    </row>
    <row r="557" spans="1:16" ht="15.75" thickBot="1" x14ac:dyDescent="0.3">
      <c r="A557" s="121" t="str">
        <f t="shared" si="18"/>
        <v/>
      </c>
      <c r="B557" s="95"/>
      <c r="C557" s="146"/>
      <c r="D557" s="145"/>
      <c r="E557" s="145"/>
      <c r="F557" s="145"/>
      <c r="G557" s="145"/>
      <c r="H557" s="145"/>
      <c r="I557" s="147"/>
      <c r="J557" s="95"/>
      <c r="K557" s="108" t="str">
        <f t="shared" si="19"/>
        <v>x2</v>
      </c>
      <c r="L557" s="113"/>
      <c r="M557" s="95"/>
      <c r="N557" s="121" t="str">
        <f>IFERROR(VLOOKUP($G557,Basisblatt!$A$10:$B$17,2,FALSE),"")</f>
        <v/>
      </c>
      <c r="O557" s="95"/>
      <c r="P557" s="138" t="str">
        <f>IF($K557="x1",IF(OR($F557&lt;&gt;Basisblatt!$A$2,'EMob_Segmente 3.2.5_3.2.6'!H557=Basisblatt!$A$64)=TRUE,5,VLOOKUP('EMob_Segmente 3.2.5_3.2.6'!$E557,Basisblatt!$A$22:$B$35,2,FALSE)),"")</f>
        <v/>
      </c>
    </row>
    <row r="558" spans="1:16" ht="15.75" thickBot="1" x14ac:dyDescent="0.3">
      <c r="A558" s="121" t="str">
        <f t="shared" si="18"/>
        <v/>
      </c>
      <c r="B558" s="95"/>
      <c r="C558" s="146"/>
      <c r="D558" s="145"/>
      <c r="E558" s="145"/>
      <c r="F558" s="145"/>
      <c r="G558" s="145"/>
      <c r="H558" s="145"/>
      <c r="I558" s="147"/>
      <c r="J558" s="95"/>
      <c r="K558" s="108" t="str">
        <f t="shared" si="19"/>
        <v>x2</v>
      </c>
      <c r="L558" s="113"/>
      <c r="M558" s="95"/>
      <c r="N558" s="121" t="str">
        <f>IFERROR(VLOOKUP($G558,Basisblatt!$A$10:$B$17,2,FALSE),"")</f>
        <v/>
      </c>
      <c r="O558" s="95"/>
      <c r="P558" s="138" t="str">
        <f>IF($K558="x1",IF(OR($F558&lt;&gt;Basisblatt!$A$2,'EMob_Segmente 3.2.5_3.2.6'!H558=Basisblatt!$A$64)=TRUE,5,VLOOKUP('EMob_Segmente 3.2.5_3.2.6'!$E558,Basisblatt!$A$22:$B$35,2,FALSE)),"")</f>
        <v/>
      </c>
    </row>
    <row r="559" spans="1:16" ht="15.75" thickBot="1" x14ac:dyDescent="0.3">
      <c r="A559" s="121" t="str">
        <f t="shared" si="18"/>
        <v/>
      </c>
      <c r="B559" s="95"/>
      <c r="C559" s="146"/>
      <c r="D559" s="145"/>
      <c r="E559" s="145"/>
      <c r="F559" s="145"/>
      <c r="G559" s="145"/>
      <c r="H559" s="145"/>
      <c r="I559" s="147"/>
      <c r="J559" s="95"/>
      <c r="K559" s="108" t="str">
        <f t="shared" si="19"/>
        <v>x2</v>
      </c>
      <c r="L559" s="113"/>
      <c r="M559" s="95"/>
      <c r="N559" s="121" t="str">
        <f>IFERROR(VLOOKUP($G559,Basisblatt!$A$10:$B$17,2,FALSE),"")</f>
        <v/>
      </c>
      <c r="O559" s="95"/>
      <c r="P559" s="138" t="str">
        <f>IF($K559="x1",IF(OR($F559&lt;&gt;Basisblatt!$A$2,'EMob_Segmente 3.2.5_3.2.6'!H559=Basisblatt!$A$64)=TRUE,5,VLOOKUP('EMob_Segmente 3.2.5_3.2.6'!$E559,Basisblatt!$A$22:$B$35,2,FALSE)),"")</f>
        <v/>
      </c>
    </row>
    <row r="560" spans="1:16" ht="15.75" thickBot="1" x14ac:dyDescent="0.3">
      <c r="A560" s="121" t="str">
        <f t="shared" si="18"/>
        <v/>
      </c>
      <c r="B560" s="95"/>
      <c r="C560" s="146"/>
      <c r="D560" s="145"/>
      <c r="E560" s="145"/>
      <c r="F560" s="145"/>
      <c r="G560" s="145"/>
      <c r="H560" s="145"/>
      <c r="I560" s="147"/>
      <c r="J560" s="95"/>
      <c r="K560" s="108" t="str">
        <f t="shared" si="19"/>
        <v>x2</v>
      </c>
      <c r="L560" s="113"/>
      <c r="M560" s="95"/>
      <c r="N560" s="121" t="str">
        <f>IFERROR(VLOOKUP($G560,Basisblatt!$A$10:$B$17,2,FALSE),"")</f>
        <v/>
      </c>
      <c r="O560" s="95"/>
      <c r="P560" s="138" t="str">
        <f>IF($K560="x1",IF(OR($F560&lt;&gt;Basisblatt!$A$2,'EMob_Segmente 3.2.5_3.2.6'!H560=Basisblatt!$A$64)=TRUE,5,VLOOKUP('EMob_Segmente 3.2.5_3.2.6'!$E560,Basisblatt!$A$22:$B$35,2,FALSE)),"")</f>
        <v/>
      </c>
    </row>
    <row r="561" spans="1:16" ht="15.75" thickBot="1" x14ac:dyDescent="0.3">
      <c r="A561" s="121" t="str">
        <f t="shared" si="18"/>
        <v/>
      </c>
      <c r="B561" s="95"/>
      <c r="C561" s="146"/>
      <c r="D561" s="145"/>
      <c r="E561" s="145"/>
      <c r="F561" s="145"/>
      <c r="G561" s="145"/>
      <c r="H561" s="145"/>
      <c r="I561" s="147"/>
      <c r="J561" s="95"/>
      <c r="K561" s="108" t="str">
        <f t="shared" si="19"/>
        <v>x2</v>
      </c>
      <c r="L561" s="113"/>
      <c r="M561" s="95"/>
      <c r="N561" s="121" t="str">
        <f>IFERROR(VLOOKUP($G561,Basisblatt!$A$10:$B$17,2,FALSE),"")</f>
        <v/>
      </c>
      <c r="O561" s="95"/>
      <c r="P561" s="138" t="str">
        <f>IF($K561="x1",IF(OR($F561&lt;&gt;Basisblatt!$A$2,'EMob_Segmente 3.2.5_3.2.6'!H561=Basisblatt!$A$64)=TRUE,5,VLOOKUP('EMob_Segmente 3.2.5_3.2.6'!$E561,Basisblatt!$A$22:$B$35,2,FALSE)),"")</f>
        <v/>
      </c>
    </row>
    <row r="562" spans="1:16" ht="15.75" thickBot="1" x14ac:dyDescent="0.3">
      <c r="A562" s="121" t="str">
        <f t="shared" si="18"/>
        <v/>
      </c>
      <c r="B562" s="95"/>
      <c r="C562" s="146"/>
      <c r="D562" s="145"/>
      <c r="E562" s="145"/>
      <c r="F562" s="145"/>
      <c r="G562" s="145"/>
      <c r="H562" s="145"/>
      <c r="I562" s="147"/>
      <c r="J562" s="95"/>
      <c r="K562" s="108" t="str">
        <f t="shared" si="19"/>
        <v>x2</v>
      </c>
      <c r="L562" s="113"/>
      <c r="M562" s="95"/>
      <c r="N562" s="121" t="str">
        <f>IFERROR(VLOOKUP($G562,Basisblatt!$A$10:$B$17,2,FALSE),"")</f>
        <v/>
      </c>
      <c r="O562" s="95"/>
      <c r="P562" s="138" t="str">
        <f>IF($K562="x1",IF(OR($F562&lt;&gt;Basisblatt!$A$2,'EMob_Segmente 3.2.5_3.2.6'!H562=Basisblatt!$A$64)=TRUE,5,VLOOKUP('EMob_Segmente 3.2.5_3.2.6'!$E562,Basisblatt!$A$22:$B$35,2,FALSE)),"")</f>
        <v/>
      </c>
    </row>
    <row r="563" spans="1:16" ht="15.75" thickBot="1" x14ac:dyDescent="0.3">
      <c r="A563" s="121" t="str">
        <f t="shared" si="18"/>
        <v/>
      </c>
      <c r="B563" s="95"/>
      <c r="C563" s="146"/>
      <c r="D563" s="145"/>
      <c r="E563" s="145"/>
      <c r="F563" s="145"/>
      <c r="G563" s="145"/>
      <c r="H563" s="145"/>
      <c r="I563" s="147"/>
      <c r="J563" s="95"/>
      <c r="K563" s="108" t="str">
        <f t="shared" si="19"/>
        <v>x2</v>
      </c>
      <c r="L563" s="113"/>
      <c r="M563" s="95"/>
      <c r="N563" s="121" t="str">
        <f>IFERROR(VLOOKUP($G563,Basisblatt!$A$10:$B$17,2,FALSE),"")</f>
        <v/>
      </c>
      <c r="O563" s="95"/>
      <c r="P563" s="138" t="str">
        <f>IF($K563="x1",IF(OR($F563&lt;&gt;Basisblatt!$A$2,'EMob_Segmente 3.2.5_3.2.6'!H563=Basisblatt!$A$64)=TRUE,5,VLOOKUP('EMob_Segmente 3.2.5_3.2.6'!$E563,Basisblatt!$A$22:$B$35,2,FALSE)),"")</f>
        <v/>
      </c>
    </row>
    <row r="564" spans="1:16" ht="15.75" thickBot="1" x14ac:dyDescent="0.3">
      <c r="A564" s="121" t="str">
        <f t="shared" si="18"/>
        <v/>
      </c>
      <c r="B564" s="95"/>
      <c r="C564" s="146"/>
      <c r="D564" s="145"/>
      <c r="E564" s="145"/>
      <c r="F564" s="145"/>
      <c r="G564" s="145"/>
      <c r="H564" s="145"/>
      <c r="I564" s="147"/>
      <c r="J564" s="95"/>
      <c r="K564" s="108" t="str">
        <f t="shared" si="19"/>
        <v>x2</v>
      </c>
      <c r="L564" s="113"/>
      <c r="M564" s="95"/>
      <c r="N564" s="121" t="str">
        <f>IFERROR(VLOOKUP($G564,Basisblatt!$A$10:$B$17,2,FALSE),"")</f>
        <v/>
      </c>
      <c r="O564" s="95"/>
      <c r="P564" s="138" t="str">
        <f>IF($K564="x1",IF(OR($F564&lt;&gt;Basisblatt!$A$2,'EMob_Segmente 3.2.5_3.2.6'!H564=Basisblatt!$A$64)=TRUE,5,VLOOKUP('EMob_Segmente 3.2.5_3.2.6'!$E564,Basisblatt!$A$22:$B$35,2,FALSE)),"")</f>
        <v/>
      </c>
    </row>
    <row r="565" spans="1:16" ht="15.75" thickBot="1" x14ac:dyDescent="0.3">
      <c r="A565" s="121" t="str">
        <f t="shared" si="18"/>
        <v/>
      </c>
      <c r="B565" s="95"/>
      <c r="C565" s="146"/>
      <c r="D565" s="145"/>
      <c r="E565" s="145"/>
      <c r="F565" s="145"/>
      <c r="G565" s="145"/>
      <c r="H565" s="145"/>
      <c r="I565" s="147"/>
      <c r="J565" s="95"/>
      <c r="K565" s="108" t="str">
        <f t="shared" si="19"/>
        <v>x2</v>
      </c>
      <c r="L565" s="113"/>
      <c r="M565" s="95"/>
      <c r="N565" s="121" t="str">
        <f>IFERROR(VLOOKUP($G565,Basisblatt!$A$10:$B$17,2,FALSE),"")</f>
        <v/>
      </c>
      <c r="O565" s="95"/>
      <c r="P565" s="138" t="str">
        <f>IF($K565="x1",IF(OR($F565&lt;&gt;Basisblatt!$A$2,'EMob_Segmente 3.2.5_3.2.6'!H565=Basisblatt!$A$64)=TRUE,5,VLOOKUP('EMob_Segmente 3.2.5_3.2.6'!$E565,Basisblatt!$A$22:$B$35,2,FALSE)),"")</f>
        <v/>
      </c>
    </row>
    <row r="566" spans="1:16" ht="15.75" thickBot="1" x14ac:dyDescent="0.3">
      <c r="A566" s="121" t="str">
        <f t="shared" si="18"/>
        <v/>
      </c>
      <c r="B566" s="95"/>
      <c r="C566" s="146"/>
      <c r="D566" s="145"/>
      <c r="E566" s="145"/>
      <c r="F566" s="145"/>
      <c r="G566" s="145"/>
      <c r="H566" s="145"/>
      <c r="I566" s="147"/>
      <c r="J566" s="95"/>
      <c r="K566" s="108" t="str">
        <f t="shared" si="19"/>
        <v>x2</v>
      </c>
      <c r="L566" s="113"/>
      <c r="M566" s="95"/>
      <c r="N566" s="121" t="str">
        <f>IFERROR(VLOOKUP($G566,Basisblatt!$A$10:$B$17,2,FALSE),"")</f>
        <v/>
      </c>
      <c r="O566" s="95"/>
      <c r="P566" s="138" t="str">
        <f>IF($K566="x1",IF(OR($F566&lt;&gt;Basisblatt!$A$2,'EMob_Segmente 3.2.5_3.2.6'!H566=Basisblatt!$A$64)=TRUE,5,VLOOKUP('EMob_Segmente 3.2.5_3.2.6'!$E566,Basisblatt!$A$22:$B$35,2,FALSE)),"")</f>
        <v/>
      </c>
    </row>
    <row r="567" spans="1:16" ht="15.75" thickBot="1" x14ac:dyDescent="0.3">
      <c r="A567" s="121" t="str">
        <f t="shared" si="18"/>
        <v/>
      </c>
      <c r="B567" s="95"/>
      <c r="C567" s="146"/>
      <c r="D567" s="145"/>
      <c r="E567" s="145"/>
      <c r="F567" s="145"/>
      <c r="G567" s="145"/>
      <c r="H567" s="145"/>
      <c r="I567" s="147"/>
      <c r="J567" s="95"/>
      <c r="K567" s="108" t="str">
        <f t="shared" si="19"/>
        <v>x2</v>
      </c>
      <c r="L567" s="113"/>
      <c r="M567" s="95"/>
      <c r="N567" s="121" t="str">
        <f>IFERROR(VLOOKUP($G567,Basisblatt!$A$10:$B$17,2,FALSE),"")</f>
        <v/>
      </c>
      <c r="O567" s="95"/>
      <c r="P567" s="138" t="str">
        <f>IF($K567="x1",IF(OR($F567&lt;&gt;Basisblatt!$A$2,'EMob_Segmente 3.2.5_3.2.6'!H567=Basisblatt!$A$64)=TRUE,5,VLOOKUP('EMob_Segmente 3.2.5_3.2.6'!$E567,Basisblatt!$A$22:$B$35,2,FALSE)),"")</f>
        <v/>
      </c>
    </row>
    <row r="568" spans="1:16" ht="15.75" thickBot="1" x14ac:dyDescent="0.3">
      <c r="A568" s="121" t="str">
        <f t="shared" si="18"/>
        <v/>
      </c>
      <c r="B568" s="95"/>
      <c r="C568" s="146"/>
      <c r="D568" s="145"/>
      <c r="E568" s="145"/>
      <c r="F568" s="145"/>
      <c r="G568" s="145"/>
      <c r="H568" s="145"/>
      <c r="I568" s="147"/>
      <c r="J568" s="95"/>
      <c r="K568" s="108" t="str">
        <f t="shared" si="19"/>
        <v>x2</v>
      </c>
      <c r="L568" s="113"/>
      <c r="M568" s="95"/>
      <c r="N568" s="121" t="str">
        <f>IFERROR(VLOOKUP($G568,Basisblatt!$A$10:$B$17,2,FALSE),"")</f>
        <v/>
      </c>
      <c r="O568" s="95"/>
      <c r="P568" s="138" t="str">
        <f>IF($K568="x1",IF(OR($F568&lt;&gt;Basisblatt!$A$2,'EMob_Segmente 3.2.5_3.2.6'!H568=Basisblatt!$A$64)=TRUE,5,VLOOKUP('EMob_Segmente 3.2.5_3.2.6'!$E568,Basisblatt!$A$22:$B$35,2,FALSE)),"")</f>
        <v/>
      </c>
    </row>
    <row r="569" spans="1:16" ht="15.75" thickBot="1" x14ac:dyDescent="0.3">
      <c r="A569" s="121" t="str">
        <f t="shared" si="18"/>
        <v/>
      </c>
      <c r="B569" s="95"/>
      <c r="C569" s="146"/>
      <c r="D569" s="145"/>
      <c r="E569" s="145"/>
      <c r="F569" s="145"/>
      <c r="G569" s="145"/>
      <c r="H569" s="145"/>
      <c r="I569" s="147"/>
      <c r="J569" s="95"/>
      <c r="K569" s="108" t="str">
        <f t="shared" si="19"/>
        <v>x2</v>
      </c>
      <c r="L569" s="113"/>
      <c r="M569" s="95"/>
      <c r="N569" s="121" t="str">
        <f>IFERROR(VLOOKUP($G569,Basisblatt!$A$10:$B$17,2,FALSE),"")</f>
        <v/>
      </c>
      <c r="O569" s="95"/>
      <c r="P569" s="138" t="str">
        <f>IF($K569="x1",IF(OR($F569&lt;&gt;Basisblatt!$A$2,'EMob_Segmente 3.2.5_3.2.6'!H569=Basisblatt!$A$64)=TRUE,5,VLOOKUP('EMob_Segmente 3.2.5_3.2.6'!$E569,Basisblatt!$A$22:$B$35,2,FALSE)),"")</f>
        <v/>
      </c>
    </row>
    <row r="570" spans="1:16" ht="15.75" thickBot="1" x14ac:dyDescent="0.3">
      <c r="A570" s="121" t="str">
        <f t="shared" si="18"/>
        <v/>
      </c>
      <c r="B570" s="95"/>
      <c r="C570" s="146"/>
      <c r="D570" s="145"/>
      <c r="E570" s="145"/>
      <c r="F570" s="145"/>
      <c r="G570" s="145"/>
      <c r="H570" s="145"/>
      <c r="I570" s="147"/>
      <c r="J570" s="95"/>
      <c r="K570" s="108" t="str">
        <f t="shared" si="19"/>
        <v>x2</v>
      </c>
      <c r="L570" s="113"/>
      <c r="M570" s="95"/>
      <c r="N570" s="121" t="str">
        <f>IFERROR(VLOOKUP($G570,Basisblatt!$A$10:$B$17,2,FALSE),"")</f>
        <v/>
      </c>
      <c r="O570" s="95"/>
      <c r="P570" s="138" t="str">
        <f>IF($K570="x1",IF(OR($F570&lt;&gt;Basisblatt!$A$2,'EMob_Segmente 3.2.5_3.2.6'!H570=Basisblatt!$A$64)=TRUE,5,VLOOKUP('EMob_Segmente 3.2.5_3.2.6'!$E570,Basisblatt!$A$22:$B$35,2,FALSE)),"")</f>
        <v/>
      </c>
    </row>
    <row r="571" spans="1:16" ht="15.75" thickBot="1" x14ac:dyDescent="0.3">
      <c r="A571" s="121" t="str">
        <f t="shared" si="18"/>
        <v/>
      </c>
      <c r="B571" s="95"/>
      <c r="C571" s="146"/>
      <c r="D571" s="145"/>
      <c r="E571" s="145"/>
      <c r="F571" s="145"/>
      <c r="G571" s="145"/>
      <c r="H571" s="145"/>
      <c r="I571" s="147"/>
      <c r="J571" s="95"/>
      <c r="K571" s="108" t="str">
        <f t="shared" si="19"/>
        <v>x2</v>
      </c>
      <c r="L571" s="113"/>
      <c r="M571" s="95"/>
      <c r="N571" s="121" t="str">
        <f>IFERROR(VLOOKUP($G571,Basisblatt!$A$10:$B$17,2,FALSE),"")</f>
        <v/>
      </c>
      <c r="O571" s="95"/>
      <c r="P571" s="138" t="str">
        <f>IF($K571="x1",IF(OR($F571&lt;&gt;Basisblatt!$A$2,'EMob_Segmente 3.2.5_3.2.6'!H571=Basisblatt!$A$64)=TRUE,5,VLOOKUP('EMob_Segmente 3.2.5_3.2.6'!$E571,Basisblatt!$A$22:$B$35,2,FALSE)),"")</f>
        <v/>
      </c>
    </row>
    <row r="572" spans="1:16" ht="15.75" thickBot="1" x14ac:dyDescent="0.3">
      <c r="A572" s="121" t="str">
        <f t="shared" si="18"/>
        <v/>
      </c>
      <c r="B572" s="95"/>
      <c r="C572" s="146"/>
      <c r="D572" s="145"/>
      <c r="E572" s="145"/>
      <c r="F572" s="145"/>
      <c r="G572" s="145"/>
      <c r="H572" s="145"/>
      <c r="I572" s="147"/>
      <c r="J572" s="95"/>
      <c r="K572" s="108" t="str">
        <f t="shared" si="19"/>
        <v>x2</v>
      </c>
      <c r="L572" s="113"/>
      <c r="M572" s="95"/>
      <c r="N572" s="121" t="str">
        <f>IFERROR(VLOOKUP($G572,Basisblatt!$A$10:$B$17,2,FALSE),"")</f>
        <v/>
      </c>
      <c r="O572" s="95"/>
      <c r="P572" s="138" t="str">
        <f>IF($K572="x1",IF(OR($F572&lt;&gt;Basisblatt!$A$2,'EMob_Segmente 3.2.5_3.2.6'!H572=Basisblatt!$A$64)=TRUE,5,VLOOKUP('EMob_Segmente 3.2.5_3.2.6'!$E572,Basisblatt!$A$22:$B$35,2,FALSE)),"")</f>
        <v/>
      </c>
    </row>
    <row r="573" spans="1:16" ht="15.75" thickBot="1" x14ac:dyDescent="0.3">
      <c r="A573" s="121" t="str">
        <f t="shared" si="18"/>
        <v/>
      </c>
      <c r="B573" s="95"/>
      <c r="C573" s="146"/>
      <c r="D573" s="145"/>
      <c r="E573" s="145"/>
      <c r="F573" s="145"/>
      <c r="G573" s="145"/>
      <c r="H573" s="145"/>
      <c r="I573" s="147"/>
      <c r="J573" s="95"/>
      <c r="K573" s="108" t="str">
        <f t="shared" si="19"/>
        <v>x2</v>
      </c>
      <c r="L573" s="113"/>
      <c r="M573" s="95"/>
      <c r="N573" s="121" t="str">
        <f>IFERROR(VLOOKUP($G573,Basisblatt!$A$10:$B$17,2,FALSE),"")</f>
        <v/>
      </c>
      <c r="O573" s="95"/>
      <c r="P573" s="138" t="str">
        <f>IF($K573="x1",IF(OR($F573&lt;&gt;Basisblatt!$A$2,'EMob_Segmente 3.2.5_3.2.6'!H573=Basisblatt!$A$64)=TRUE,5,VLOOKUP('EMob_Segmente 3.2.5_3.2.6'!$E573,Basisblatt!$A$22:$B$35,2,FALSE)),"")</f>
        <v/>
      </c>
    </row>
    <row r="574" spans="1:16" ht="15.75" thickBot="1" x14ac:dyDescent="0.3">
      <c r="A574" s="121" t="str">
        <f t="shared" si="18"/>
        <v/>
      </c>
      <c r="B574" s="95"/>
      <c r="C574" s="146"/>
      <c r="D574" s="145"/>
      <c r="E574" s="145"/>
      <c r="F574" s="145"/>
      <c r="G574" s="145"/>
      <c r="H574" s="145"/>
      <c r="I574" s="147"/>
      <c r="J574" s="95"/>
      <c r="K574" s="108" t="str">
        <f t="shared" si="19"/>
        <v>x2</v>
      </c>
      <c r="L574" s="113"/>
      <c r="M574" s="95"/>
      <c r="N574" s="121" t="str">
        <f>IFERROR(VLOOKUP($G574,Basisblatt!$A$10:$B$17,2,FALSE),"")</f>
        <v/>
      </c>
      <c r="O574" s="95"/>
      <c r="P574" s="138" t="str">
        <f>IF($K574="x1",IF(OR($F574&lt;&gt;Basisblatt!$A$2,'EMob_Segmente 3.2.5_3.2.6'!H574=Basisblatt!$A$64)=TRUE,5,VLOOKUP('EMob_Segmente 3.2.5_3.2.6'!$E574,Basisblatt!$A$22:$B$35,2,FALSE)),"")</f>
        <v/>
      </c>
    </row>
    <row r="575" spans="1:16" ht="15.75" thickBot="1" x14ac:dyDescent="0.3">
      <c r="A575" s="121" t="str">
        <f t="shared" si="18"/>
        <v/>
      </c>
      <c r="B575" s="95"/>
      <c r="C575" s="146"/>
      <c r="D575" s="145"/>
      <c r="E575" s="145"/>
      <c r="F575" s="145"/>
      <c r="G575" s="145"/>
      <c r="H575" s="145"/>
      <c r="I575" s="147"/>
      <c r="J575" s="95"/>
      <c r="K575" s="108" t="str">
        <f t="shared" si="19"/>
        <v>x2</v>
      </c>
      <c r="L575" s="113"/>
      <c r="M575" s="95"/>
      <c r="N575" s="121" t="str">
        <f>IFERROR(VLOOKUP($G575,Basisblatt!$A$10:$B$17,2,FALSE),"")</f>
        <v/>
      </c>
      <c r="O575" s="95"/>
      <c r="P575" s="138" t="str">
        <f>IF($K575="x1",IF(OR($F575&lt;&gt;Basisblatt!$A$2,'EMob_Segmente 3.2.5_3.2.6'!H575=Basisblatt!$A$64)=TRUE,5,VLOOKUP('EMob_Segmente 3.2.5_3.2.6'!$E575,Basisblatt!$A$22:$B$35,2,FALSE)),"")</f>
        <v/>
      </c>
    </row>
    <row r="576" spans="1:16" ht="15.75" thickBot="1" x14ac:dyDescent="0.3">
      <c r="A576" s="121" t="str">
        <f t="shared" si="18"/>
        <v/>
      </c>
      <c r="B576" s="95"/>
      <c r="C576" s="146"/>
      <c r="D576" s="145"/>
      <c r="E576" s="145"/>
      <c r="F576" s="145"/>
      <c r="G576" s="145"/>
      <c r="H576" s="145"/>
      <c r="I576" s="147"/>
      <c r="J576" s="95"/>
      <c r="K576" s="108" t="str">
        <f t="shared" si="19"/>
        <v>x2</v>
      </c>
      <c r="L576" s="113"/>
      <c r="M576" s="95"/>
      <c r="N576" s="121" t="str">
        <f>IFERROR(VLOOKUP($G576,Basisblatt!$A$10:$B$17,2,FALSE),"")</f>
        <v/>
      </c>
      <c r="O576" s="95"/>
      <c r="P576" s="138" t="str">
        <f>IF($K576="x1",IF(OR($F576&lt;&gt;Basisblatt!$A$2,'EMob_Segmente 3.2.5_3.2.6'!H576=Basisblatt!$A$64)=TRUE,5,VLOOKUP('EMob_Segmente 3.2.5_3.2.6'!$E576,Basisblatt!$A$22:$B$35,2,FALSE)),"")</f>
        <v/>
      </c>
    </row>
    <row r="577" spans="1:16" ht="15.75" thickBot="1" x14ac:dyDescent="0.3">
      <c r="A577" s="121" t="str">
        <f t="shared" si="18"/>
        <v/>
      </c>
      <c r="B577" s="95"/>
      <c r="C577" s="146"/>
      <c r="D577" s="145"/>
      <c r="E577" s="145"/>
      <c r="F577" s="145"/>
      <c r="G577" s="145"/>
      <c r="H577" s="145"/>
      <c r="I577" s="147"/>
      <c r="J577" s="95"/>
      <c r="K577" s="108" t="str">
        <f t="shared" si="19"/>
        <v>x2</v>
      </c>
      <c r="L577" s="113"/>
      <c r="M577" s="95"/>
      <c r="N577" s="121" t="str">
        <f>IFERROR(VLOOKUP($G577,Basisblatt!$A$10:$B$17,2,FALSE),"")</f>
        <v/>
      </c>
      <c r="O577" s="95"/>
      <c r="P577" s="138" t="str">
        <f>IF($K577="x1",IF(OR($F577&lt;&gt;Basisblatt!$A$2,'EMob_Segmente 3.2.5_3.2.6'!H577=Basisblatt!$A$64)=TRUE,5,VLOOKUP('EMob_Segmente 3.2.5_3.2.6'!$E577,Basisblatt!$A$22:$B$35,2,FALSE)),"")</f>
        <v/>
      </c>
    </row>
    <row r="578" spans="1:16" ht="15.75" thickBot="1" x14ac:dyDescent="0.3">
      <c r="A578" s="121" t="str">
        <f t="shared" si="18"/>
        <v/>
      </c>
      <c r="B578" s="95"/>
      <c r="C578" s="146"/>
      <c r="D578" s="145"/>
      <c r="E578" s="145"/>
      <c r="F578" s="145"/>
      <c r="G578" s="145"/>
      <c r="H578" s="145"/>
      <c r="I578" s="147"/>
      <c r="J578" s="95"/>
      <c r="K578" s="108" t="str">
        <f t="shared" si="19"/>
        <v>x2</v>
      </c>
      <c r="L578" s="113"/>
      <c r="M578" s="95"/>
      <c r="N578" s="121" t="str">
        <f>IFERROR(VLOOKUP($G578,Basisblatt!$A$10:$B$17,2,FALSE),"")</f>
        <v/>
      </c>
      <c r="O578" s="95"/>
      <c r="P578" s="138" t="str">
        <f>IF($K578="x1",IF(OR($F578&lt;&gt;Basisblatt!$A$2,'EMob_Segmente 3.2.5_3.2.6'!H578=Basisblatt!$A$64)=TRUE,5,VLOOKUP('EMob_Segmente 3.2.5_3.2.6'!$E578,Basisblatt!$A$22:$B$35,2,FALSE)),"")</f>
        <v/>
      </c>
    </row>
    <row r="579" spans="1:16" ht="15.75" thickBot="1" x14ac:dyDescent="0.3">
      <c r="A579" s="121" t="str">
        <f t="shared" si="18"/>
        <v/>
      </c>
      <c r="B579" s="95"/>
      <c r="C579" s="146"/>
      <c r="D579" s="145"/>
      <c r="E579" s="145"/>
      <c r="F579" s="145"/>
      <c r="G579" s="145"/>
      <c r="H579" s="145"/>
      <c r="I579" s="147"/>
      <c r="J579" s="95"/>
      <c r="K579" s="108" t="str">
        <f t="shared" si="19"/>
        <v>x2</v>
      </c>
      <c r="L579" s="113"/>
      <c r="M579" s="95"/>
      <c r="N579" s="121" t="str">
        <f>IFERROR(VLOOKUP($G579,Basisblatt!$A$10:$B$17,2,FALSE),"")</f>
        <v/>
      </c>
      <c r="O579" s="95"/>
      <c r="P579" s="138" t="str">
        <f>IF($K579="x1",IF(OR($F579&lt;&gt;Basisblatt!$A$2,'EMob_Segmente 3.2.5_3.2.6'!H579=Basisblatt!$A$64)=TRUE,5,VLOOKUP('EMob_Segmente 3.2.5_3.2.6'!$E579,Basisblatt!$A$22:$B$35,2,FALSE)),"")</f>
        <v/>
      </c>
    </row>
    <row r="580" spans="1:16" ht="15.75" thickBot="1" x14ac:dyDescent="0.3">
      <c r="A580" s="121" t="str">
        <f t="shared" si="18"/>
        <v/>
      </c>
      <c r="B580" s="95"/>
      <c r="C580" s="146"/>
      <c r="D580" s="145"/>
      <c r="E580" s="145"/>
      <c r="F580" s="145"/>
      <c r="G580" s="145"/>
      <c r="H580" s="145"/>
      <c r="I580" s="147"/>
      <c r="J580" s="95"/>
      <c r="K580" s="108" t="str">
        <f t="shared" si="19"/>
        <v>x2</v>
      </c>
      <c r="L580" s="113"/>
      <c r="M580" s="95"/>
      <c r="N580" s="121" t="str">
        <f>IFERROR(VLOOKUP($G580,Basisblatt!$A$10:$B$17,2,FALSE),"")</f>
        <v/>
      </c>
      <c r="O580" s="95"/>
      <c r="P580" s="138" t="str">
        <f>IF($K580="x1",IF(OR($F580&lt;&gt;Basisblatt!$A$2,'EMob_Segmente 3.2.5_3.2.6'!H580=Basisblatt!$A$64)=TRUE,5,VLOOKUP('EMob_Segmente 3.2.5_3.2.6'!$E580,Basisblatt!$A$22:$B$35,2,FALSE)),"")</f>
        <v/>
      </c>
    </row>
    <row r="581" spans="1:16" ht="15.75" thickBot="1" x14ac:dyDescent="0.3">
      <c r="A581" s="121" t="str">
        <f t="shared" si="18"/>
        <v/>
      </c>
      <c r="B581" s="95"/>
      <c r="C581" s="146"/>
      <c r="D581" s="145"/>
      <c r="E581" s="145"/>
      <c r="F581" s="145"/>
      <c r="G581" s="145"/>
      <c r="H581" s="145"/>
      <c r="I581" s="147"/>
      <c r="J581" s="95"/>
      <c r="K581" s="108" t="str">
        <f t="shared" si="19"/>
        <v>x2</v>
      </c>
      <c r="L581" s="113"/>
      <c r="M581" s="95"/>
      <c r="N581" s="121" t="str">
        <f>IFERROR(VLOOKUP($G581,Basisblatt!$A$10:$B$17,2,FALSE),"")</f>
        <v/>
      </c>
      <c r="O581" s="95"/>
      <c r="P581" s="138" t="str">
        <f>IF($K581="x1",IF(OR($F581&lt;&gt;Basisblatt!$A$2,'EMob_Segmente 3.2.5_3.2.6'!H581=Basisblatt!$A$64)=TRUE,5,VLOOKUP('EMob_Segmente 3.2.5_3.2.6'!$E581,Basisblatt!$A$22:$B$35,2,FALSE)),"")</f>
        <v/>
      </c>
    </row>
    <row r="582" spans="1:16" ht="15.75" thickBot="1" x14ac:dyDescent="0.3">
      <c r="A582" s="121" t="str">
        <f t="shared" si="18"/>
        <v/>
      </c>
      <c r="B582" s="95"/>
      <c r="C582" s="146"/>
      <c r="D582" s="145"/>
      <c r="E582" s="145"/>
      <c r="F582" s="145"/>
      <c r="G582" s="145"/>
      <c r="H582" s="145"/>
      <c r="I582" s="147"/>
      <c r="J582" s="95"/>
      <c r="K582" s="108" t="str">
        <f t="shared" si="19"/>
        <v>x2</v>
      </c>
      <c r="L582" s="113"/>
      <c r="M582" s="95"/>
      <c r="N582" s="121" t="str">
        <f>IFERROR(VLOOKUP($G582,Basisblatt!$A$10:$B$17,2,FALSE),"")</f>
        <v/>
      </c>
      <c r="O582" s="95"/>
      <c r="P582" s="138" t="str">
        <f>IF($K582="x1",IF(OR($F582&lt;&gt;Basisblatt!$A$2,'EMob_Segmente 3.2.5_3.2.6'!H582=Basisblatt!$A$64)=TRUE,5,VLOOKUP('EMob_Segmente 3.2.5_3.2.6'!$E582,Basisblatt!$A$22:$B$35,2,FALSE)),"")</f>
        <v/>
      </c>
    </row>
    <row r="583" spans="1:16" ht="15.75" thickBot="1" x14ac:dyDescent="0.3">
      <c r="A583" s="121" t="str">
        <f t="shared" si="18"/>
        <v/>
      </c>
      <c r="B583" s="95"/>
      <c r="C583" s="146"/>
      <c r="D583" s="145"/>
      <c r="E583" s="145"/>
      <c r="F583" s="145"/>
      <c r="G583" s="145"/>
      <c r="H583" s="145"/>
      <c r="I583" s="147"/>
      <c r="J583" s="95"/>
      <c r="K583" s="108" t="str">
        <f t="shared" si="19"/>
        <v>x2</v>
      </c>
      <c r="L583" s="113"/>
      <c r="M583" s="95"/>
      <c r="N583" s="121" t="str">
        <f>IFERROR(VLOOKUP($G583,Basisblatt!$A$10:$B$17,2,FALSE),"")</f>
        <v/>
      </c>
      <c r="O583" s="95"/>
      <c r="P583" s="138" t="str">
        <f>IF($K583="x1",IF(OR($F583&lt;&gt;Basisblatt!$A$2,'EMob_Segmente 3.2.5_3.2.6'!H583=Basisblatt!$A$64)=TRUE,5,VLOOKUP('EMob_Segmente 3.2.5_3.2.6'!$E583,Basisblatt!$A$22:$B$35,2,FALSE)),"")</f>
        <v/>
      </c>
    </row>
    <row r="584" spans="1:16" ht="15.75" thickBot="1" x14ac:dyDescent="0.3">
      <c r="A584" s="121" t="str">
        <f t="shared" si="18"/>
        <v/>
      </c>
      <c r="B584" s="95"/>
      <c r="C584" s="146"/>
      <c r="D584" s="145"/>
      <c r="E584" s="145"/>
      <c r="F584" s="145"/>
      <c r="G584" s="145"/>
      <c r="H584" s="145"/>
      <c r="I584" s="147"/>
      <c r="J584" s="95"/>
      <c r="K584" s="108" t="str">
        <f t="shared" si="19"/>
        <v>x2</v>
      </c>
      <c r="L584" s="113"/>
      <c r="M584" s="95"/>
      <c r="N584" s="121" t="str">
        <f>IFERROR(VLOOKUP($G584,Basisblatt!$A$10:$B$17,2,FALSE),"")</f>
        <v/>
      </c>
      <c r="O584" s="95"/>
      <c r="P584" s="138" t="str">
        <f>IF($K584="x1",IF(OR($F584&lt;&gt;Basisblatt!$A$2,'EMob_Segmente 3.2.5_3.2.6'!H584=Basisblatt!$A$64)=TRUE,5,VLOOKUP('EMob_Segmente 3.2.5_3.2.6'!$E584,Basisblatt!$A$22:$B$35,2,FALSE)),"")</f>
        <v/>
      </c>
    </row>
    <row r="585" spans="1:16" ht="15.75" thickBot="1" x14ac:dyDescent="0.3">
      <c r="A585" s="121" t="str">
        <f t="shared" si="18"/>
        <v/>
      </c>
      <c r="B585" s="95"/>
      <c r="C585" s="146"/>
      <c r="D585" s="145"/>
      <c r="E585" s="145"/>
      <c r="F585" s="145"/>
      <c r="G585" s="145"/>
      <c r="H585" s="145"/>
      <c r="I585" s="147"/>
      <c r="J585" s="95"/>
      <c r="K585" s="108" t="str">
        <f t="shared" si="19"/>
        <v>x2</v>
      </c>
      <c r="L585" s="113"/>
      <c r="M585" s="95"/>
      <c r="N585" s="121" t="str">
        <f>IFERROR(VLOOKUP($G585,Basisblatt!$A$10:$B$17,2,FALSE),"")</f>
        <v/>
      </c>
      <c r="O585" s="95"/>
      <c r="P585" s="138" t="str">
        <f>IF($K585="x1",IF(OR($F585&lt;&gt;Basisblatt!$A$2,'EMob_Segmente 3.2.5_3.2.6'!H585=Basisblatt!$A$64)=TRUE,5,VLOOKUP('EMob_Segmente 3.2.5_3.2.6'!$E585,Basisblatt!$A$22:$B$35,2,FALSE)),"")</f>
        <v/>
      </c>
    </row>
    <row r="586" spans="1:16" ht="15.75" thickBot="1" x14ac:dyDescent="0.3">
      <c r="A586" s="121" t="str">
        <f t="shared" si="18"/>
        <v/>
      </c>
      <c r="B586" s="95"/>
      <c r="C586" s="146"/>
      <c r="D586" s="145"/>
      <c r="E586" s="145"/>
      <c r="F586" s="145"/>
      <c r="G586" s="145"/>
      <c r="H586" s="145"/>
      <c r="I586" s="147"/>
      <c r="J586" s="95"/>
      <c r="K586" s="108" t="str">
        <f t="shared" si="19"/>
        <v>x2</v>
      </c>
      <c r="L586" s="113"/>
      <c r="M586" s="95"/>
      <c r="N586" s="121" t="str">
        <f>IFERROR(VLOOKUP($G586,Basisblatt!$A$10:$B$17,2,FALSE),"")</f>
        <v/>
      </c>
      <c r="O586" s="95"/>
      <c r="P586" s="138" t="str">
        <f>IF($K586="x1",IF(OR($F586&lt;&gt;Basisblatt!$A$2,'EMob_Segmente 3.2.5_3.2.6'!H586=Basisblatt!$A$64)=TRUE,5,VLOOKUP('EMob_Segmente 3.2.5_3.2.6'!$E586,Basisblatt!$A$22:$B$35,2,FALSE)),"")</f>
        <v/>
      </c>
    </row>
    <row r="587" spans="1:16" ht="15.75" thickBot="1" x14ac:dyDescent="0.3">
      <c r="A587" s="121" t="str">
        <f t="shared" si="18"/>
        <v/>
      </c>
      <c r="B587" s="95"/>
      <c r="C587" s="146"/>
      <c r="D587" s="145"/>
      <c r="E587" s="145"/>
      <c r="F587" s="145"/>
      <c r="G587" s="145"/>
      <c r="H587" s="145"/>
      <c r="I587" s="147"/>
      <c r="J587" s="95"/>
      <c r="K587" s="108" t="str">
        <f t="shared" si="19"/>
        <v>x2</v>
      </c>
      <c r="L587" s="113"/>
      <c r="M587" s="95"/>
      <c r="N587" s="121" t="str">
        <f>IFERROR(VLOOKUP($G587,Basisblatt!$A$10:$B$17,2,FALSE),"")</f>
        <v/>
      </c>
      <c r="O587" s="95"/>
      <c r="P587" s="138" t="str">
        <f>IF($K587="x1",IF(OR($F587&lt;&gt;Basisblatt!$A$2,'EMob_Segmente 3.2.5_3.2.6'!H587=Basisblatt!$A$64)=TRUE,5,VLOOKUP('EMob_Segmente 3.2.5_3.2.6'!$E587,Basisblatt!$A$22:$B$35,2,FALSE)),"")</f>
        <v/>
      </c>
    </row>
    <row r="588" spans="1:16" ht="15.75" thickBot="1" x14ac:dyDescent="0.3">
      <c r="A588" s="121" t="str">
        <f t="shared" si="18"/>
        <v/>
      </c>
      <c r="B588" s="95"/>
      <c r="C588" s="146"/>
      <c r="D588" s="145"/>
      <c r="E588" s="145"/>
      <c r="F588" s="145"/>
      <c r="G588" s="145"/>
      <c r="H588" s="145"/>
      <c r="I588" s="147"/>
      <c r="J588" s="95"/>
      <c r="K588" s="108" t="str">
        <f t="shared" si="19"/>
        <v>x2</v>
      </c>
      <c r="L588" s="113"/>
      <c r="M588" s="95"/>
      <c r="N588" s="121" t="str">
        <f>IFERROR(VLOOKUP($G588,Basisblatt!$A$10:$B$17,2,FALSE),"")</f>
        <v/>
      </c>
      <c r="O588" s="95"/>
      <c r="P588" s="138" t="str">
        <f>IF($K588="x1",IF(OR($F588&lt;&gt;Basisblatt!$A$2,'EMob_Segmente 3.2.5_3.2.6'!H588=Basisblatt!$A$64)=TRUE,5,VLOOKUP('EMob_Segmente 3.2.5_3.2.6'!$E588,Basisblatt!$A$22:$B$35,2,FALSE)),"")</f>
        <v/>
      </c>
    </row>
    <row r="589" spans="1:16" ht="15.75" thickBot="1" x14ac:dyDescent="0.3">
      <c r="A589" s="121" t="str">
        <f t="shared" si="18"/>
        <v/>
      </c>
      <c r="B589" s="95"/>
      <c r="C589" s="146"/>
      <c r="D589" s="145"/>
      <c r="E589" s="145"/>
      <c r="F589" s="145"/>
      <c r="G589" s="145"/>
      <c r="H589" s="145"/>
      <c r="I589" s="147"/>
      <c r="J589" s="95"/>
      <c r="K589" s="108" t="str">
        <f t="shared" si="19"/>
        <v>x2</v>
      </c>
      <c r="L589" s="113"/>
      <c r="M589" s="95"/>
      <c r="N589" s="121" t="str">
        <f>IFERROR(VLOOKUP($G589,Basisblatt!$A$10:$B$17,2,FALSE),"")</f>
        <v/>
      </c>
      <c r="O589" s="95"/>
      <c r="P589" s="138" t="str">
        <f>IF($K589="x1",IF(OR($F589&lt;&gt;Basisblatt!$A$2,'EMob_Segmente 3.2.5_3.2.6'!H589=Basisblatt!$A$64)=TRUE,5,VLOOKUP('EMob_Segmente 3.2.5_3.2.6'!$E589,Basisblatt!$A$22:$B$35,2,FALSE)),"")</f>
        <v/>
      </c>
    </row>
    <row r="590" spans="1:16" ht="15.75" thickBot="1" x14ac:dyDescent="0.3">
      <c r="A590" s="121" t="str">
        <f t="shared" si="18"/>
        <v/>
      </c>
      <c r="B590" s="95"/>
      <c r="C590" s="146"/>
      <c r="D590" s="145"/>
      <c r="E590" s="145"/>
      <c r="F590" s="145"/>
      <c r="G590" s="145"/>
      <c r="H590" s="145"/>
      <c r="I590" s="147"/>
      <c r="J590" s="95"/>
      <c r="K590" s="108" t="str">
        <f t="shared" si="19"/>
        <v>x2</v>
      </c>
      <c r="L590" s="113"/>
      <c r="M590" s="95"/>
      <c r="N590" s="121" t="str">
        <f>IFERROR(VLOOKUP($G590,Basisblatt!$A$10:$B$17,2,FALSE),"")</f>
        <v/>
      </c>
      <c r="O590" s="95"/>
      <c r="P590" s="138" t="str">
        <f>IF($K590="x1",IF(OR($F590&lt;&gt;Basisblatt!$A$2,'EMob_Segmente 3.2.5_3.2.6'!H590=Basisblatt!$A$64)=TRUE,5,VLOOKUP('EMob_Segmente 3.2.5_3.2.6'!$E590,Basisblatt!$A$22:$B$35,2,FALSE)),"")</f>
        <v/>
      </c>
    </row>
    <row r="591" spans="1:16" ht="15.75" thickBot="1" x14ac:dyDescent="0.3">
      <c r="A591" s="121" t="str">
        <f t="shared" si="18"/>
        <v/>
      </c>
      <c r="B591" s="95"/>
      <c r="C591" s="146"/>
      <c r="D591" s="145"/>
      <c r="E591" s="145"/>
      <c r="F591" s="145"/>
      <c r="G591" s="145"/>
      <c r="H591" s="145"/>
      <c r="I591" s="147"/>
      <c r="J591" s="95"/>
      <c r="K591" s="108" t="str">
        <f t="shared" si="19"/>
        <v>x2</v>
      </c>
      <c r="L591" s="113"/>
      <c r="M591" s="95"/>
      <c r="N591" s="121" t="str">
        <f>IFERROR(VLOOKUP($G591,Basisblatt!$A$10:$B$17,2,FALSE),"")</f>
        <v/>
      </c>
      <c r="O591" s="95"/>
      <c r="P591" s="138" t="str">
        <f>IF($K591="x1",IF(OR($F591&lt;&gt;Basisblatt!$A$2,'EMob_Segmente 3.2.5_3.2.6'!H591=Basisblatt!$A$64)=TRUE,5,VLOOKUP('EMob_Segmente 3.2.5_3.2.6'!$E591,Basisblatt!$A$22:$B$35,2,FALSE)),"")</f>
        <v/>
      </c>
    </row>
    <row r="592" spans="1:16" ht="15.75" thickBot="1" x14ac:dyDescent="0.3">
      <c r="A592" s="121" t="str">
        <f t="shared" si="18"/>
        <v/>
      </c>
      <c r="B592" s="95"/>
      <c r="C592" s="146"/>
      <c r="D592" s="145"/>
      <c r="E592" s="145"/>
      <c r="F592" s="145"/>
      <c r="G592" s="145"/>
      <c r="H592" s="145"/>
      <c r="I592" s="147"/>
      <c r="J592" s="95"/>
      <c r="K592" s="108" t="str">
        <f t="shared" si="19"/>
        <v>x2</v>
      </c>
      <c r="L592" s="113"/>
      <c r="M592" s="95"/>
      <c r="N592" s="121" t="str">
        <f>IFERROR(VLOOKUP($G592,Basisblatt!$A$10:$B$17,2,FALSE),"")</f>
        <v/>
      </c>
      <c r="O592" s="95"/>
      <c r="P592" s="138" t="str">
        <f>IF($K592="x1",IF(OR($F592&lt;&gt;Basisblatt!$A$2,'EMob_Segmente 3.2.5_3.2.6'!H592=Basisblatt!$A$64)=TRUE,5,VLOOKUP('EMob_Segmente 3.2.5_3.2.6'!$E592,Basisblatt!$A$22:$B$35,2,FALSE)),"")</f>
        <v/>
      </c>
    </row>
    <row r="593" spans="1:16" ht="15.75" thickBot="1" x14ac:dyDescent="0.3">
      <c r="A593" s="121" t="str">
        <f t="shared" si="18"/>
        <v/>
      </c>
      <c r="B593" s="95"/>
      <c r="C593" s="146"/>
      <c r="D593" s="145"/>
      <c r="E593" s="145"/>
      <c r="F593" s="145"/>
      <c r="G593" s="145"/>
      <c r="H593" s="145"/>
      <c r="I593" s="147"/>
      <c r="J593" s="95"/>
      <c r="K593" s="108" t="str">
        <f t="shared" si="19"/>
        <v>x2</v>
      </c>
      <c r="L593" s="113"/>
      <c r="M593" s="95"/>
      <c r="N593" s="121" t="str">
        <f>IFERROR(VLOOKUP($G593,Basisblatt!$A$10:$B$17,2,FALSE),"")</f>
        <v/>
      </c>
      <c r="O593" s="95"/>
      <c r="P593" s="138" t="str">
        <f>IF($K593="x1",IF(OR($F593&lt;&gt;Basisblatt!$A$2,'EMob_Segmente 3.2.5_3.2.6'!H593=Basisblatt!$A$64)=TRUE,5,VLOOKUP('EMob_Segmente 3.2.5_3.2.6'!$E593,Basisblatt!$A$22:$B$35,2,FALSE)),"")</f>
        <v/>
      </c>
    </row>
    <row r="594" spans="1:16" ht="15.75" thickBot="1" x14ac:dyDescent="0.3">
      <c r="A594" s="121" t="str">
        <f t="shared" si="18"/>
        <v/>
      </c>
      <c r="B594" s="95"/>
      <c r="C594" s="146"/>
      <c r="D594" s="145"/>
      <c r="E594" s="145"/>
      <c r="F594" s="145"/>
      <c r="G594" s="145"/>
      <c r="H594" s="145"/>
      <c r="I594" s="147"/>
      <c r="J594" s="95"/>
      <c r="K594" s="108" t="str">
        <f t="shared" si="19"/>
        <v>x2</v>
      </c>
      <c r="L594" s="113"/>
      <c r="M594" s="95"/>
      <c r="N594" s="121" t="str">
        <f>IFERROR(VLOOKUP($G594,Basisblatt!$A$10:$B$17,2,FALSE),"")</f>
        <v/>
      </c>
      <c r="O594" s="95"/>
      <c r="P594" s="138" t="str">
        <f>IF($K594="x1",IF(OR($F594&lt;&gt;Basisblatt!$A$2,'EMob_Segmente 3.2.5_3.2.6'!H594=Basisblatt!$A$64)=TRUE,5,VLOOKUP('EMob_Segmente 3.2.5_3.2.6'!$E594,Basisblatt!$A$22:$B$35,2,FALSE)),"")</f>
        <v/>
      </c>
    </row>
    <row r="595" spans="1:16" ht="15.75" thickBot="1" x14ac:dyDescent="0.3">
      <c r="A595" s="121" t="str">
        <f t="shared" si="18"/>
        <v/>
      </c>
      <c r="B595" s="95"/>
      <c r="C595" s="146"/>
      <c r="D595" s="145"/>
      <c r="E595" s="145"/>
      <c r="F595" s="145"/>
      <c r="G595" s="145"/>
      <c r="H595" s="145"/>
      <c r="I595" s="147"/>
      <c r="J595" s="95"/>
      <c r="K595" s="108" t="str">
        <f t="shared" si="19"/>
        <v>x2</v>
      </c>
      <c r="L595" s="113"/>
      <c r="M595" s="95"/>
      <c r="N595" s="121" t="str">
        <f>IFERROR(VLOOKUP($G595,Basisblatt!$A$10:$B$17,2,FALSE),"")</f>
        <v/>
      </c>
      <c r="O595" s="95"/>
      <c r="P595" s="138" t="str">
        <f>IF($K595="x1",IF(OR($F595&lt;&gt;Basisblatt!$A$2,'EMob_Segmente 3.2.5_3.2.6'!H595=Basisblatt!$A$64)=TRUE,5,VLOOKUP('EMob_Segmente 3.2.5_3.2.6'!$E595,Basisblatt!$A$22:$B$35,2,FALSE)),"")</f>
        <v/>
      </c>
    </row>
    <row r="596" spans="1:16" ht="15.75" thickBot="1" x14ac:dyDescent="0.3">
      <c r="A596" s="121" t="str">
        <f t="shared" si="18"/>
        <v/>
      </c>
      <c r="B596" s="95"/>
      <c r="C596" s="146"/>
      <c r="D596" s="145"/>
      <c r="E596" s="145"/>
      <c r="F596" s="145"/>
      <c r="G596" s="145"/>
      <c r="H596" s="145"/>
      <c r="I596" s="147"/>
      <c r="J596" s="95"/>
      <c r="K596" s="108" t="str">
        <f t="shared" si="19"/>
        <v>x2</v>
      </c>
      <c r="L596" s="113"/>
      <c r="M596" s="95"/>
      <c r="N596" s="121" t="str">
        <f>IFERROR(VLOOKUP($G596,Basisblatt!$A$10:$B$17,2,FALSE),"")</f>
        <v/>
      </c>
      <c r="O596" s="95"/>
      <c r="P596" s="138" t="str">
        <f>IF($K596="x1",IF(OR($F596&lt;&gt;Basisblatt!$A$2,'EMob_Segmente 3.2.5_3.2.6'!H596=Basisblatt!$A$64)=TRUE,5,VLOOKUP('EMob_Segmente 3.2.5_3.2.6'!$E596,Basisblatt!$A$22:$B$35,2,FALSE)),"")</f>
        <v/>
      </c>
    </row>
    <row r="597" spans="1:16" ht="15.75" thickBot="1" x14ac:dyDescent="0.3">
      <c r="A597" s="121" t="str">
        <f t="shared" si="18"/>
        <v/>
      </c>
      <c r="B597" s="95"/>
      <c r="C597" s="146"/>
      <c r="D597" s="145"/>
      <c r="E597" s="145"/>
      <c r="F597" s="145"/>
      <c r="G597" s="145"/>
      <c r="H597" s="145"/>
      <c r="I597" s="147"/>
      <c r="J597" s="95"/>
      <c r="K597" s="108" t="str">
        <f t="shared" si="19"/>
        <v>x2</v>
      </c>
      <c r="L597" s="113"/>
      <c r="M597" s="95"/>
      <c r="N597" s="121" t="str">
        <f>IFERROR(VLOOKUP($G597,Basisblatt!$A$10:$B$17,2,FALSE),"")</f>
        <v/>
      </c>
      <c r="O597" s="95"/>
      <c r="P597" s="138" t="str">
        <f>IF($K597="x1",IF(OR($F597&lt;&gt;Basisblatt!$A$2,'EMob_Segmente 3.2.5_3.2.6'!H597=Basisblatt!$A$64)=TRUE,5,VLOOKUP('EMob_Segmente 3.2.5_3.2.6'!$E597,Basisblatt!$A$22:$B$35,2,FALSE)),"")</f>
        <v/>
      </c>
    </row>
    <row r="598" spans="1:16" ht="15.75" thickBot="1" x14ac:dyDescent="0.3">
      <c r="A598" s="121" t="str">
        <f t="shared" si="18"/>
        <v/>
      </c>
      <c r="B598" s="95"/>
      <c r="C598" s="146"/>
      <c r="D598" s="145"/>
      <c r="E598" s="145"/>
      <c r="F598" s="145"/>
      <c r="G598" s="145"/>
      <c r="H598" s="145"/>
      <c r="I598" s="147"/>
      <c r="J598" s="95"/>
      <c r="K598" s="108" t="str">
        <f t="shared" si="19"/>
        <v>x2</v>
      </c>
      <c r="L598" s="113"/>
      <c r="M598" s="95"/>
      <c r="N598" s="121" t="str">
        <f>IFERROR(VLOOKUP($G598,Basisblatt!$A$10:$B$17,2,FALSE),"")</f>
        <v/>
      </c>
      <c r="O598" s="95"/>
      <c r="P598" s="138" t="str">
        <f>IF($K598="x1",IF(OR($F598&lt;&gt;Basisblatt!$A$2,'EMob_Segmente 3.2.5_3.2.6'!H598=Basisblatt!$A$64)=TRUE,5,VLOOKUP('EMob_Segmente 3.2.5_3.2.6'!$E598,Basisblatt!$A$22:$B$35,2,FALSE)),"")</f>
        <v/>
      </c>
    </row>
    <row r="599" spans="1:16" ht="15.75" thickBot="1" x14ac:dyDescent="0.3">
      <c r="A599" s="121" t="str">
        <f t="shared" si="18"/>
        <v/>
      </c>
      <c r="B599" s="95"/>
      <c r="C599" s="146"/>
      <c r="D599" s="145"/>
      <c r="E599" s="145"/>
      <c r="F599" s="145"/>
      <c r="G599" s="145"/>
      <c r="H599" s="145"/>
      <c r="I599" s="147"/>
      <c r="J599" s="95"/>
      <c r="K599" s="108" t="str">
        <f t="shared" si="19"/>
        <v>x2</v>
      </c>
      <c r="L599" s="113"/>
      <c r="M599" s="95"/>
      <c r="N599" s="121" t="str">
        <f>IFERROR(VLOOKUP($G599,Basisblatt!$A$10:$B$17,2,FALSE),"")</f>
        <v/>
      </c>
      <c r="O599" s="95"/>
      <c r="P599" s="138" t="str">
        <f>IF($K599="x1",IF(OR($F599&lt;&gt;Basisblatt!$A$2,'EMob_Segmente 3.2.5_3.2.6'!H599=Basisblatt!$A$64)=TRUE,5,VLOOKUP('EMob_Segmente 3.2.5_3.2.6'!$E599,Basisblatt!$A$22:$B$35,2,FALSE)),"")</f>
        <v/>
      </c>
    </row>
    <row r="600" spans="1:16" ht="15.75" thickBot="1" x14ac:dyDescent="0.3">
      <c r="A600" s="121" t="str">
        <f t="shared" si="18"/>
        <v/>
      </c>
      <c r="B600" s="95"/>
      <c r="C600" s="146"/>
      <c r="D600" s="145"/>
      <c r="E600" s="145"/>
      <c r="F600" s="145"/>
      <c r="G600" s="145"/>
      <c r="H600" s="145"/>
      <c r="I600" s="147"/>
      <c r="J600" s="95"/>
      <c r="K600" s="108" t="str">
        <f t="shared" si="19"/>
        <v>x2</v>
      </c>
      <c r="L600" s="113"/>
      <c r="M600" s="95"/>
      <c r="N600" s="121" t="str">
        <f>IFERROR(VLOOKUP($G600,Basisblatt!$A$10:$B$17,2,FALSE),"")</f>
        <v/>
      </c>
      <c r="O600" s="95"/>
      <c r="P600" s="138" t="str">
        <f>IF($K600="x1",IF(OR($F600&lt;&gt;Basisblatt!$A$2,'EMob_Segmente 3.2.5_3.2.6'!H600=Basisblatt!$A$64)=TRUE,5,VLOOKUP('EMob_Segmente 3.2.5_3.2.6'!$E600,Basisblatt!$A$22:$B$35,2,FALSE)),"")</f>
        <v/>
      </c>
    </row>
    <row r="601" spans="1:16" ht="15.75" thickBot="1" x14ac:dyDescent="0.3">
      <c r="A601" s="121" t="str">
        <f t="shared" si="18"/>
        <v/>
      </c>
      <c r="B601" s="95"/>
      <c r="C601" s="146"/>
      <c r="D601" s="145"/>
      <c r="E601" s="145"/>
      <c r="F601" s="145"/>
      <c r="G601" s="145"/>
      <c r="H601" s="145"/>
      <c r="I601" s="147"/>
      <c r="J601" s="95"/>
      <c r="K601" s="108" t="str">
        <f t="shared" si="19"/>
        <v>x2</v>
      </c>
      <c r="L601" s="113"/>
      <c r="M601" s="95"/>
      <c r="N601" s="121" t="str">
        <f>IFERROR(VLOOKUP($G601,Basisblatt!$A$10:$B$17,2,FALSE),"")</f>
        <v/>
      </c>
      <c r="O601" s="95"/>
      <c r="P601" s="138" t="str">
        <f>IF($K601="x1",IF(OR($F601&lt;&gt;Basisblatt!$A$2,'EMob_Segmente 3.2.5_3.2.6'!H601=Basisblatt!$A$64)=TRUE,5,VLOOKUP('EMob_Segmente 3.2.5_3.2.6'!$E601,Basisblatt!$A$22:$B$35,2,FALSE)),"")</f>
        <v/>
      </c>
    </row>
    <row r="602" spans="1:16" ht="15.75" thickBot="1" x14ac:dyDescent="0.3">
      <c r="A602" s="121" t="str">
        <f t="shared" ref="A602:A665" si="20">IF($K602="x2","",IF($K602="x1","ja","N/A"))</f>
        <v/>
      </c>
      <c r="B602" s="95"/>
      <c r="C602" s="146"/>
      <c r="D602" s="145"/>
      <c r="E602" s="145"/>
      <c r="F602" s="145"/>
      <c r="G602" s="145"/>
      <c r="H602" s="145"/>
      <c r="I602" s="147"/>
      <c r="J602" s="95"/>
      <c r="K602" s="108" t="str">
        <f t="shared" si="19"/>
        <v>x2</v>
      </c>
      <c r="L602" s="113"/>
      <c r="M602" s="95"/>
      <c r="N602" s="121" t="str">
        <f>IFERROR(VLOOKUP($G602,Basisblatt!$A$10:$B$17,2,FALSE),"")</f>
        <v/>
      </c>
      <c r="O602" s="95"/>
      <c r="P602" s="138" t="str">
        <f>IF($K602="x1",IF(OR($F602&lt;&gt;Basisblatt!$A$2,'EMob_Segmente 3.2.5_3.2.6'!H602=Basisblatt!$A$64)=TRUE,5,VLOOKUP('EMob_Segmente 3.2.5_3.2.6'!$E602,Basisblatt!$A$22:$B$35,2,FALSE)),"")</f>
        <v/>
      </c>
    </row>
    <row r="603" spans="1:16" ht="15.75" thickBot="1" x14ac:dyDescent="0.3">
      <c r="A603" s="121" t="str">
        <f t="shared" si="20"/>
        <v/>
      </c>
      <c r="B603" s="95"/>
      <c r="C603" s="146"/>
      <c r="D603" s="145"/>
      <c r="E603" s="145"/>
      <c r="F603" s="145"/>
      <c r="G603" s="145"/>
      <c r="H603" s="145"/>
      <c r="I603" s="147"/>
      <c r="J603" s="95"/>
      <c r="K603" s="108" t="str">
        <f t="shared" ref="K603:K666" si="21">IF(COUNTA($C603:$I603)=7,"x1",IF(COUNTA($C603:$I603)=0,"x2","o"))</f>
        <v>x2</v>
      </c>
      <c r="L603" s="113"/>
      <c r="M603" s="95"/>
      <c r="N603" s="121" t="str">
        <f>IFERROR(VLOOKUP($G603,Basisblatt!$A$10:$B$17,2,FALSE),"")</f>
        <v/>
      </c>
      <c r="O603" s="95"/>
      <c r="P603" s="138" t="str">
        <f>IF($K603="x1",IF(OR($F603&lt;&gt;Basisblatt!$A$2,'EMob_Segmente 3.2.5_3.2.6'!H603=Basisblatt!$A$64)=TRUE,5,VLOOKUP('EMob_Segmente 3.2.5_3.2.6'!$E603,Basisblatt!$A$22:$B$35,2,FALSE)),"")</f>
        <v/>
      </c>
    </row>
    <row r="604" spans="1:16" ht="15.75" thickBot="1" x14ac:dyDescent="0.3">
      <c r="A604" s="121" t="str">
        <f t="shared" si="20"/>
        <v/>
      </c>
      <c r="B604" s="95"/>
      <c r="C604" s="146"/>
      <c r="D604" s="145"/>
      <c r="E604" s="145"/>
      <c r="F604" s="145"/>
      <c r="G604" s="145"/>
      <c r="H604" s="145"/>
      <c r="I604" s="147"/>
      <c r="J604" s="95"/>
      <c r="K604" s="108" t="str">
        <f t="shared" si="21"/>
        <v>x2</v>
      </c>
      <c r="L604" s="113"/>
      <c r="M604" s="95"/>
      <c r="N604" s="121" t="str">
        <f>IFERROR(VLOOKUP($G604,Basisblatt!$A$10:$B$17,2,FALSE),"")</f>
        <v/>
      </c>
      <c r="O604" s="95"/>
      <c r="P604" s="138" t="str">
        <f>IF($K604="x1",IF(OR($F604&lt;&gt;Basisblatt!$A$2,'EMob_Segmente 3.2.5_3.2.6'!H604=Basisblatt!$A$64)=TRUE,5,VLOOKUP('EMob_Segmente 3.2.5_3.2.6'!$E604,Basisblatt!$A$22:$B$35,2,FALSE)),"")</f>
        <v/>
      </c>
    </row>
    <row r="605" spans="1:16" ht="15.75" thickBot="1" x14ac:dyDescent="0.3">
      <c r="A605" s="121" t="str">
        <f t="shared" si="20"/>
        <v/>
      </c>
      <c r="B605" s="95"/>
      <c r="C605" s="146"/>
      <c r="D605" s="145"/>
      <c r="E605" s="145"/>
      <c r="F605" s="145"/>
      <c r="G605" s="145"/>
      <c r="H605" s="145"/>
      <c r="I605" s="147"/>
      <c r="J605" s="95"/>
      <c r="K605" s="108" t="str">
        <f t="shared" si="21"/>
        <v>x2</v>
      </c>
      <c r="L605" s="113"/>
      <c r="M605" s="95"/>
      <c r="N605" s="121" t="str">
        <f>IFERROR(VLOOKUP($G605,Basisblatt!$A$10:$B$17,2,FALSE),"")</f>
        <v/>
      </c>
      <c r="O605" s="95"/>
      <c r="P605" s="138" t="str">
        <f>IF($K605="x1",IF(OR($F605&lt;&gt;Basisblatt!$A$2,'EMob_Segmente 3.2.5_3.2.6'!H605=Basisblatt!$A$64)=TRUE,5,VLOOKUP('EMob_Segmente 3.2.5_3.2.6'!$E605,Basisblatt!$A$22:$B$35,2,FALSE)),"")</f>
        <v/>
      </c>
    </row>
    <row r="606" spans="1:16" ht="15.75" thickBot="1" x14ac:dyDescent="0.3">
      <c r="A606" s="121" t="str">
        <f t="shared" si="20"/>
        <v/>
      </c>
      <c r="B606" s="95"/>
      <c r="C606" s="146"/>
      <c r="D606" s="145"/>
      <c r="E606" s="145"/>
      <c r="F606" s="145"/>
      <c r="G606" s="145"/>
      <c r="H606" s="145"/>
      <c r="I606" s="147"/>
      <c r="J606" s="95"/>
      <c r="K606" s="108" t="str">
        <f t="shared" si="21"/>
        <v>x2</v>
      </c>
      <c r="L606" s="113"/>
      <c r="M606" s="95"/>
      <c r="N606" s="121" t="str">
        <f>IFERROR(VLOOKUP($G606,Basisblatt!$A$10:$B$17,2,FALSE),"")</f>
        <v/>
      </c>
      <c r="O606" s="95"/>
      <c r="P606" s="138" t="str">
        <f>IF($K606="x1",IF(OR($F606&lt;&gt;Basisblatt!$A$2,'EMob_Segmente 3.2.5_3.2.6'!H606=Basisblatt!$A$64)=TRUE,5,VLOOKUP('EMob_Segmente 3.2.5_3.2.6'!$E606,Basisblatt!$A$22:$B$35,2,FALSE)),"")</f>
        <v/>
      </c>
    </row>
    <row r="607" spans="1:16" ht="15.75" thickBot="1" x14ac:dyDescent="0.3">
      <c r="A607" s="121" t="str">
        <f t="shared" si="20"/>
        <v/>
      </c>
      <c r="B607" s="95"/>
      <c r="C607" s="146"/>
      <c r="D607" s="145"/>
      <c r="E607" s="145"/>
      <c r="F607" s="145"/>
      <c r="G607" s="145"/>
      <c r="H607" s="145"/>
      <c r="I607" s="147"/>
      <c r="J607" s="95"/>
      <c r="K607" s="108" t="str">
        <f t="shared" si="21"/>
        <v>x2</v>
      </c>
      <c r="L607" s="113"/>
      <c r="M607" s="95"/>
      <c r="N607" s="121" t="str">
        <f>IFERROR(VLOOKUP($G607,Basisblatt!$A$10:$B$17,2,FALSE),"")</f>
        <v/>
      </c>
      <c r="O607" s="95"/>
      <c r="P607" s="138" t="str">
        <f>IF($K607="x1",IF(OR($F607&lt;&gt;Basisblatt!$A$2,'EMob_Segmente 3.2.5_3.2.6'!H607=Basisblatt!$A$64)=TRUE,5,VLOOKUP('EMob_Segmente 3.2.5_3.2.6'!$E607,Basisblatt!$A$22:$B$35,2,FALSE)),"")</f>
        <v/>
      </c>
    </row>
    <row r="608" spans="1:16" ht="15.75" thickBot="1" x14ac:dyDescent="0.3">
      <c r="A608" s="121" t="str">
        <f t="shared" si="20"/>
        <v/>
      </c>
      <c r="B608" s="95"/>
      <c r="C608" s="146"/>
      <c r="D608" s="145"/>
      <c r="E608" s="145"/>
      <c r="F608" s="145"/>
      <c r="G608" s="145"/>
      <c r="H608" s="145"/>
      <c r="I608" s="147"/>
      <c r="J608" s="95"/>
      <c r="K608" s="108" t="str">
        <f t="shared" si="21"/>
        <v>x2</v>
      </c>
      <c r="L608" s="113"/>
      <c r="M608" s="95"/>
      <c r="N608" s="121" t="str">
        <f>IFERROR(VLOOKUP($G608,Basisblatt!$A$10:$B$17,2,FALSE),"")</f>
        <v/>
      </c>
      <c r="O608" s="95"/>
      <c r="P608" s="138" t="str">
        <f>IF($K608="x1",IF(OR($F608&lt;&gt;Basisblatt!$A$2,'EMob_Segmente 3.2.5_3.2.6'!H608=Basisblatt!$A$64)=TRUE,5,VLOOKUP('EMob_Segmente 3.2.5_3.2.6'!$E608,Basisblatt!$A$22:$B$35,2,FALSE)),"")</f>
        <v/>
      </c>
    </row>
    <row r="609" spans="1:16" ht="15.75" thickBot="1" x14ac:dyDescent="0.3">
      <c r="A609" s="121" t="str">
        <f t="shared" si="20"/>
        <v/>
      </c>
      <c r="B609" s="95"/>
      <c r="C609" s="146"/>
      <c r="D609" s="145"/>
      <c r="E609" s="145"/>
      <c r="F609" s="145"/>
      <c r="G609" s="145"/>
      <c r="H609" s="145"/>
      <c r="I609" s="147"/>
      <c r="J609" s="95"/>
      <c r="K609" s="108" t="str">
        <f t="shared" si="21"/>
        <v>x2</v>
      </c>
      <c r="L609" s="113"/>
      <c r="M609" s="95"/>
      <c r="N609" s="121" t="str">
        <f>IFERROR(VLOOKUP($G609,Basisblatt!$A$10:$B$17,2,FALSE),"")</f>
        <v/>
      </c>
      <c r="O609" s="95"/>
      <c r="P609" s="138" t="str">
        <f>IF($K609="x1",IF(OR($F609&lt;&gt;Basisblatt!$A$2,'EMob_Segmente 3.2.5_3.2.6'!H609=Basisblatt!$A$64)=TRUE,5,VLOOKUP('EMob_Segmente 3.2.5_3.2.6'!$E609,Basisblatt!$A$22:$B$35,2,FALSE)),"")</f>
        <v/>
      </c>
    </row>
    <row r="610" spans="1:16" ht="15.75" thickBot="1" x14ac:dyDescent="0.3">
      <c r="A610" s="121" t="str">
        <f t="shared" si="20"/>
        <v/>
      </c>
      <c r="B610" s="95"/>
      <c r="C610" s="146"/>
      <c r="D610" s="145"/>
      <c r="E610" s="145"/>
      <c r="F610" s="145"/>
      <c r="G610" s="145"/>
      <c r="H610" s="145"/>
      <c r="I610" s="147"/>
      <c r="J610" s="95"/>
      <c r="K610" s="108" t="str">
        <f t="shared" si="21"/>
        <v>x2</v>
      </c>
      <c r="L610" s="113"/>
      <c r="M610" s="95"/>
      <c r="N610" s="121" t="str">
        <f>IFERROR(VLOOKUP($G610,Basisblatt!$A$10:$B$17,2,FALSE),"")</f>
        <v/>
      </c>
      <c r="O610" s="95"/>
      <c r="P610" s="138" t="str">
        <f>IF($K610="x1",IF(OR($F610&lt;&gt;Basisblatt!$A$2,'EMob_Segmente 3.2.5_3.2.6'!H610=Basisblatt!$A$64)=TRUE,5,VLOOKUP('EMob_Segmente 3.2.5_3.2.6'!$E610,Basisblatt!$A$22:$B$35,2,FALSE)),"")</f>
        <v/>
      </c>
    </row>
    <row r="611" spans="1:16" ht="15.75" thickBot="1" x14ac:dyDescent="0.3">
      <c r="A611" s="121" t="str">
        <f t="shared" si="20"/>
        <v/>
      </c>
      <c r="B611" s="95"/>
      <c r="C611" s="146"/>
      <c r="D611" s="145"/>
      <c r="E611" s="145"/>
      <c r="F611" s="145"/>
      <c r="G611" s="145"/>
      <c r="H611" s="145"/>
      <c r="I611" s="147"/>
      <c r="J611" s="95"/>
      <c r="K611" s="108" t="str">
        <f t="shared" si="21"/>
        <v>x2</v>
      </c>
      <c r="L611" s="113"/>
      <c r="M611" s="95"/>
      <c r="N611" s="121" t="str">
        <f>IFERROR(VLOOKUP($G611,Basisblatt!$A$10:$B$17,2,FALSE),"")</f>
        <v/>
      </c>
      <c r="O611" s="95"/>
      <c r="P611" s="138" t="str">
        <f>IF($K611="x1",IF(OR($F611&lt;&gt;Basisblatt!$A$2,'EMob_Segmente 3.2.5_3.2.6'!H611=Basisblatt!$A$64)=TRUE,5,VLOOKUP('EMob_Segmente 3.2.5_3.2.6'!$E611,Basisblatt!$A$22:$B$35,2,FALSE)),"")</f>
        <v/>
      </c>
    </row>
    <row r="612" spans="1:16" ht="15.75" thickBot="1" x14ac:dyDescent="0.3">
      <c r="A612" s="121" t="str">
        <f t="shared" si="20"/>
        <v/>
      </c>
      <c r="B612" s="95"/>
      <c r="C612" s="146"/>
      <c r="D612" s="145"/>
      <c r="E612" s="145"/>
      <c r="F612" s="145"/>
      <c r="G612" s="145"/>
      <c r="H612" s="145"/>
      <c r="I612" s="147"/>
      <c r="J612" s="95"/>
      <c r="K612" s="108" t="str">
        <f t="shared" si="21"/>
        <v>x2</v>
      </c>
      <c r="L612" s="113"/>
      <c r="M612" s="95"/>
      <c r="N612" s="121" t="str">
        <f>IFERROR(VLOOKUP($G612,Basisblatt!$A$10:$B$17,2,FALSE),"")</f>
        <v/>
      </c>
      <c r="O612" s="95"/>
      <c r="P612" s="138" t="str">
        <f>IF($K612="x1",IF(OR($F612&lt;&gt;Basisblatt!$A$2,'EMob_Segmente 3.2.5_3.2.6'!H612=Basisblatt!$A$64)=TRUE,5,VLOOKUP('EMob_Segmente 3.2.5_3.2.6'!$E612,Basisblatt!$A$22:$B$35,2,FALSE)),"")</f>
        <v/>
      </c>
    </row>
    <row r="613" spans="1:16" ht="15.75" thickBot="1" x14ac:dyDescent="0.3">
      <c r="A613" s="121" t="str">
        <f t="shared" si="20"/>
        <v/>
      </c>
      <c r="B613" s="95"/>
      <c r="C613" s="146"/>
      <c r="D613" s="145"/>
      <c r="E613" s="145"/>
      <c r="F613" s="145"/>
      <c r="G613" s="145"/>
      <c r="H613" s="145"/>
      <c r="I613" s="147"/>
      <c r="J613" s="95"/>
      <c r="K613" s="108" t="str">
        <f t="shared" si="21"/>
        <v>x2</v>
      </c>
      <c r="L613" s="113"/>
      <c r="M613" s="95"/>
      <c r="N613" s="121" t="str">
        <f>IFERROR(VLOOKUP($G613,Basisblatt!$A$10:$B$17,2,FALSE),"")</f>
        <v/>
      </c>
      <c r="O613" s="95"/>
      <c r="P613" s="138" t="str">
        <f>IF($K613="x1",IF(OR($F613&lt;&gt;Basisblatt!$A$2,'EMob_Segmente 3.2.5_3.2.6'!H613=Basisblatt!$A$64)=TRUE,5,VLOOKUP('EMob_Segmente 3.2.5_3.2.6'!$E613,Basisblatt!$A$22:$B$35,2,FALSE)),"")</f>
        <v/>
      </c>
    </row>
    <row r="614" spans="1:16" ht="15.75" thickBot="1" x14ac:dyDescent="0.3">
      <c r="A614" s="121" t="str">
        <f t="shared" si="20"/>
        <v/>
      </c>
      <c r="B614" s="95"/>
      <c r="C614" s="146"/>
      <c r="D614" s="145"/>
      <c r="E614" s="145"/>
      <c r="F614" s="145"/>
      <c r="G614" s="145"/>
      <c r="H614" s="145"/>
      <c r="I614" s="147"/>
      <c r="J614" s="95"/>
      <c r="K614" s="108" t="str">
        <f t="shared" si="21"/>
        <v>x2</v>
      </c>
      <c r="L614" s="113"/>
      <c r="M614" s="95"/>
      <c r="N614" s="121" t="str">
        <f>IFERROR(VLOOKUP($G614,Basisblatt!$A$10:$B$17,2,FALSE),"")</f>
        <v/>
      </c>
      <c r="O614" s="95"/>
      <c r="P614" s="138" t="str">
        <f>IF($K614="x1",IF(OR($F614&lt;&gt;Basisblatt!$A$2,'EMob_Segmente 3.2.5_3.2.6'!H614=Basisblatt!$A$64)=TRUE,5,VLOOKUP('EMob_Segmente 3.2.5_3.2.6'!$E614,Basisblatt!$A$22:$B$35,2,FALSE)),"")</f>
        <v/>
      </c>
    </row>
    <row r="615" spans="1:16" ht="15.75" thickBot="1" x14ac:dyDescent="0.3">
      <c r="A615" s="121" t="str">
        <f t="shared" si="20"/>
        <v/>
      </c>
      <c r="B615" s="95"/>
      <c r="C615" s="146"/>
      <c r="D615" s="145"/>
      <c r="E615" s="145"/>
      <c r="F615" s="145"/>
      <c r="G615" s="145"/>
      <c r="H615" s="145"/>
      <c r="I615" s="147"/>
      <c r="J615" s="95"/>
      <c r="K615" s="108" t="str">
        <f t="shared" si="21"/>
        <v>x2</v>
      </c>
      <c r="L615" s="113"/>
      <c r="M615" s="95"/>
      <c r="N615" s="121" t="str">
        <f>IFERROR(VLOOKUP($G615,Basisblatt!$A$10:$B$17,2,FALSE),"")</f>
        <v/>
      </c>
      <c r="O615" s="95"/>
      <c r="P615" s="138" t="str">
        <f>IF($K615="x1",IF(OR($F615&lt;&gt;Basisblatt!$A$2,'EMob_Segmente 3.2.5_3.2.6'!H615=Basisblatt!$A$64)=TRUE,5,VLOOKUP('EMob_Segmente 3.2.5_3.2.6'!$E615,Basisblatt!$A$22:$B$35,2,FALSE)),"")</f>
        <v/>
      </c>
    </row>
    <row r="616" spans="1:16" ht="15.75" thickBot="1" x14ac:dyDescent="0.3">
      <c r="A616" s="121" t="str">
        <f t="shared" si="20"/>
        <v/>
      </c>
      <c r="B616" s="95"/>
      <c r="C616" s="146"/>
      <c r="D616" s="145"/>
      <c r="E616" s="145"/>
      <c r="F616" s="145"/>
      <c r="G616" s="145"/>
      <c r="H616" s="145"/>
      <c r="I616" s="147"/>
      <c r="J616" s="95"/>
      <c r="K616" s="108" t="str">
        <f t="shared" si="21"/>
        <v>x2</v>
      </c>
      <c r="L616" s="113"/>
      <c r="M616" s="95"/>
      <c r="N616" s="121" t="str">
        <f>IFERROR(VLOOKUP($G616,Basisblatt!$A$10:$B$17,2,FALSE),"")</f>
        <v/>
      </c>
      <c r="O616" s="95"/>
      <c r="P616" s="138" t="str">
        <f>IF($K616="x1",IF(OR($F616&lt;&gt;Basisblatt!$A$2,'EMob_Segmente 3.2.5_3.2.6'!H616=Basisblatt!$A$64)=TRUE,5,VLOOKUP('EMob_Segmente 3.2.5_3.2.6'!$E616,Basisblatt!$A$22:$B$35,2,FALSE)),"")</f>
        <v/>
      </c>
    </row>
    <row r="617" spans="1:16" ht="15.75" thickBot="1" x14ac:dyDescent="0.3">
      <c r="A617" s="121" t="str">
        <f t="shared" si="20"/>
        <v/>
      </c>
      <c r="B617" s="95"/>
      <c r="C617" s="146"/>
      <c r="D617" s="145"/>
      <c r="E617" s="145"/>
      <c r="F617" s="145"/>
      <c r="G617" s="145"/>
      <c r="H617" s="145"/>
      <c r="I617" s="147"/>
      <c r="J617" s="95"/>
      <c r="K617" s="108" t="str">
        <f t="shared" si="21"/>
        <v>x2</v>
      </c>
      <c r="L617" s="113"/>
      <c r="M617" s="95"/>
      <c r="N617" s="121" t="str">
        <f>IFERROR(VLOOKUP($G617,Basisblatt!$A$10:$B$17,2,FALSE),"")</f>
        <v/>
      </c>
      <c r="O617" s="95"/>
      <c r="P617" s="138" t="str">
        <f>IF($K617="x1",IF(OR($F617&lt;&gt;Basisblatt!$A$2,'EMob_Segmente 3.2.5_3.2.6'!H617=Basisblatt!$A$64)=TRUE,5,VLOOKUP('EMob_Segmente 3.2.5_3.2.6'!$E617,Basisblatt!$A$22:$B$35,2,FALSE)),"")</f>
        <v/>
      </c>
    </row>
    <row r="618" spans="1:16" ht="15.75" thickBot="1" x14ac:dyDescent="0.3">
      <c r="A618" s="121" t="str">
        <f t="shared" si="20"/>
        <v/>
      </c>
      <c r="B618" s="95"/>
      <c r="C618" s="146"/>
      <c r="D618" s="145"/>
      <c r="E618" s="145"/>
      <c r="F618" s="145"/>
      <c r="G618" s="145"/>
      <c r="H618" s="145"/>
      <c r="I618" s="147"/>
      <c r="J618" s="95"/>
      <c r="K618" s="108" t="str">
        <f t="shared" si="21"/>
        <v>x2</v>
      </c>
      <c r="L618" s="113"/>
      <c r="M618" s="95"/>
      <c r="N618" s="121" t="str">
        <f>IFERROR(VLOOKUP($G618,Basisblatt!$A$10:$B$17,2,FALSE),"")</f>
        <v/>
      </c>
      <c r="O618" s="95"/>
      <c r="P618" s="138" t="str">
        <f>IF($K618="x1",IF(OR($F618&lt;&gt;Basisblatt!$A$2,'EMob_Segmente 3.2.5_3.2.6'!H618=Basisblatt!$A$64)=TRUE,5,VLOOKUP('EMob_Segmente 3.2.5_3.2.6'!$E618,Basisblatt!$A$22:$B$35,2,FALSE)),"")</f>
        <v/>
      </c>
    </row>
    <row r="619" spans="1:16" ht="15.75" thickBot="1" x14ac:dyDescent="0.3">
      <c r="A619" s="121" t="str">
        <f t="shared" si="20"/>
        <v/>
      </c>
      <c r="B619" s="95"/>
      <c r="C619" s="146"/>
      <c r="D619" s="145"/>
      <c r="E619" s="145"/>
      <c r="F619" s="145"/>
      <c r="G619" s="145"/>
      <c r="H619" s="145"/>
      <c r="I619" s="147"/>
      <c r="J619" s="95"/>
      <c r="K619" s="108" t="str">
        <f t="shared" si="21"/>
        <v>x2</v>
      </c>
      <c r="L619" s="113"/>
      <c r="M619" s="95"/>
      <c r="N619" s="121" t="str">
        <f>IFERROR(VLOOKUP($G619,Basisblatt!$A$10:$B$17,2,FALSE),"")</f>
        <v/>
      </c>
      <c r="O619" s="95"/>
      <c r="P619" s="138" t="str">
        <f>IF($K619="x1",IF(OR($F619&lt;&gt;Basisblatt!$A$2,'EMob_Segmente 3.2.5_3.2.6'!H619=Basisblatt!$A$64)=TRUE,5,VLOOKUP('EMob_Segmente 3.2.5_3.2.6'!$E619,Basisblatt!$A$22:$B$35,2,FALSE)),"")</f>
        <v/>
      </c>
    </row>
    <row r="620" spans="1:16" ht="15.75" thickBot="1" x14ac:dyDescent="0.3">
      <c r="A620" s="121" t="str">
        <f t="shared" si="20"/>
        <v/>
      </c>
      <c r="B620" s="95"/>
      <c r="C620" s="146"/>
      <c r="D620" s="145"/>
      <c r="E620" s="145"/>
      <c r="F620" s="145"/>
      <c r="G620" s="145"/>
      <c r="H620" s="145"/>
      <c r="I620" s="147"/>
      <c r="J620" s="95"/>
      <c r="K620" s="108" t="str">
        <f t="shared" si="21"/>
        <v>x2</v>
      </c>
      <c r="L620" s="113"/>
      <c r="M620" s="95"/>
      <c r="N620" s="121" t="str">
        <f>IFERROR(VLOOKUP($G620,Basisblatt!$A$10:$B$17,2,FALSE),"")</f>
        <v/>
      </c>
      <c r="O620" s="95"/>
      <c r="P620" s="138" t="str">
        <f>IF($K620="x1",IF(OR($F620&lt;&gt;Basisblatt!$A$2,'EMob_Segmente 3.2.5_3.2.6'!H620=Basisblatt!$A$64)=TRUE,5,VLOOKUP('EMob_Segmente 3.2.5_3.2.6'!$E620,Basisblatt!$A$22:$B$35,2,FALSE)),"")</f>
        <v/>
      </c>
    </row>
    <row r="621" spans="1:16" ht="15.75" thickBot="1" x14ac:dyDescent="0.3">
      <c r="A621" s="121" t="str">
        <f t="shared" si="20"/>
        <v/>
      </c>
      <c r="B621" s="95"/>
      <c r="C621" s="146"/>
      <c r="D621" s="145"/>
      <c r="E621" s="145"/>
      <c r="F621" s="145"/>
      <c r="G621" s="145"/>
      <c r="H621" s="145"/>
      <c r="I621" s="147"/>
      <c r="J621" s="95"/>
      <c r="K621" s="108" t="str">
        <f t="shared" si="21"/>
        <v>x2</v>
      </c>
      <c r="L621" s="113"/>
      <c r="M621" s="95"/>
      <c r="N621" s="121" t="str">
        <f>IFERROR(VLOOKUP($G621,Basisblatt!$A$10:$B$17,2,FALSE),"")</f>
        <v/>
      </c>
      <c r="O621" s="95"/>
      <c r="P621" s="138" t="str">
        <f>IF($K621="x1",IF(OR($F621&lt;&gt;Basisblatt!$A$2,'EMob_Segmente 3.2.5_3.2.6'!H621=Basisblatt!$A$64)=TRUE,5,VLOOKUP('EMob_Segmente 3.2.5_3.2.6'!$E621,Basisblatt!$A$22:$B$35,2,FALSE)),"")</f>
        <v/>
      </c>
    </row>
    <row r="622" spans="1:16" ht="15.75" thickBot="1" x14ac:dyDescent="0.3">
      <c r="A622" s="121" t="str">
        <f t="shared" si="20"/>
        <v/>
      </c>
      <c r="B622" s="95"/>
      <c r="C622" s="146"/>
      <c r="D622" s="145"/>
      <c r="E622" s="145"/>
      <c r="F622" s="145"/>
      <c r="G622" s="145"/>
      <c r="H622" s="145"/>
      <c r="I622" s="147"/>
      <c r="J622" s="95"/>
      <c r="K622" s="108" t="str">
        <f t="shared" si="21"/>
        <v>x2</v>
      </c>
      <c r="L622" s="113"/>
      <c r="M622" s="95"/>
      <c r="N622" s="121" t="str">
        <f>IFERROR(VLOOKUP($G622,Basisblatt!$A$10:$B$17,2,FALSE),"")</f>
        <v/>
      </c>
      <c r="O622" s="95"/>
      <c r="P622" s="138" t="str">
        <f>IF($K622="x1",IF(OR($F622&lt;&gt;Basisblatt!$A$2,'EMob_Segmente 3.2.5_3.2.6'!H622=Basisblatt!$A$64)=TRUE,5,VLOOKUP('EMob_Segmente 3.2.5_3.2.6'!$E622,Basisblatt!$A$22:$B$35,2,FALSE)),"")</f>
        <v/>
      </c>
    </row>
    <row r="623" spans="1:16" ht="15.75" thickBot="1" x14ac:dyDescent="0.3">
      <c r="A623" s="121" t="str">
        <f t="shared" si="20"/>
        <v/>
      </c>
      <c r="B623" s="95"/>
      <c r="C623" s="146"/>
      <c r="D623" s="145"/>
      <c r="E623" s="145"/>
      <c r="F623" s="145"/>
      <c r="G623" s="145"/>
      <c r="H623" s="145"/>
      <c r="I623" s="147"/>
      <c r="J623" s="95"/>
      <c r="K623" s="108" t="str">
        <f t="shared" si="21"/>
        <v>x2</v>
      </c>
      <c r="L623" s="113"/>
      <c r="M623" s="95"/>
      <c r="N623" s="121" t="str">
        <f>IFERROR(VLOOKUP($G623,Basisblatt!$A$10:$B$17,2,FALSE),"")</f>
        <v/>
      </c>
      <c r="O623" s="95"/>
      <c r="P623" s="138" t="str">
        <f>IF($K623="x1",IF(OR($F623&lt;&gt;Basisblatt!$A$2,'EMob_Segmente 3.2.5_3.2.6'!H623=Basisblatt!$A$64)=TRUE,5,VLOOKUP('EMob_Segmente 3.2.5_3.2.6'!$E623,Basisblatt!$A$22:$B$35,2,FALSE)),"")</f>
        <v/>
      </c>
    </row>
    <row r="624" spans="1:16" ht="15.75" thickBot="1" x14ac:dyDescent="0.3">
      <c r="A624" s="121" t="str">
        <f t="shared" si="20"/>
        <v/>
      </c>
      <c r="B624" s="95"/>
      <c r="C624" s="146"/>
      <c r="D624" s="145"/>
      <c r="E624" s="145"/>
      <c r="F624" s="145"/>
      <c r="G624" s="145"/>
      <c r="H624" s="145"/>
      <c r="I624" s="147"/>
      <c r="J624" s="95"/>
      <c r="K624" s="108" t="str">
        <f t="shared" si="21"/>
        <v>x2</v>
      </c>
      <c r="L624" s="113"/>
      <c r="M624" s="95"/>
      <c r="N624" s="121" t="str">
        <f>IFERROR(VLOOKUP($G624,Basisblatt!$A$10:$B$17,2,FALSE),"")</f>
        <v/>
      </c>
      <c r="O624" s="95"/>
      <c r="P624" s="138" t="str">
        <f>IF($K624="x1",IF(OR($F624&lt;&gt;Basisblatt!$A$2,'EMob_Segmente 3.2.5_3.2.6'!H624=Basisblatt!$A$64)=TRUE,5,VLOOKUP('EMob_Segmente 3.2.5_3.2.6'!$E624,Basisblatt!$A$22:$B$35,2,FALSE)),"")</f>
        <v/>
      </c>
    </row>
    <row r="625" spans="1:16" ht="15.75" thickBot="1" x14ac:dyDescent="0.3">
      <c r="A625" s="121" t="str">
        <f t="shared" si="20"/>
        <v/>
      </c>
      <c r="B625" s="95"/>
      <c r="C625" s="146"/>
      <c r="D625" s="145"/>
      <c r="E625" s="145"/>
      <c r="F625" s="145"/>
      <c r="G625" s="145"/>
      <c r="H625" s="145"/>
      <c r="I625" s="147"/>
      <c r="J625" s="95"/>
      <c r="K625" s="108" t="str">
        <f t="shared" si="21"/>
        <v>x2</v>
      </c>
      <c r="L625" s="113"/>
      <c r="M625" s="95"/>
      <c r="N625" s="121" t="str">
        <f>IFERROR(VLOOKUP($G625,Basisblatt!$A$10:$B$17,2,FALSE),"")</f>
        <v/>
      </c>
      <c r="O625" s="95"/>
      <c r="P625" s="138" t="str">
        <f>IF($K625="x1",IF(OR($F625&lt;&gt;Basisblatt!$A$2,'EMob_Segmente 3.2.5_3.2.6'!H625=Basisblatt!$A$64)=TRUE,5,VLOOKUP('EMob_Segmente 3.2.5_3.2.6'!$E625,Basisblatt!$A$22:$B$35,2,FALSE)),"")</f>
        <v/>
      </c>
    </row>
    <row r="626" spans="1:16" ht="15.75" thickBot="1" x14ac:dyDescent="0.3">
      <c r="A626" s="121" t="str">
        <f t="shared" si="20"/>
        <v/>
      </c>
      <c r="B626" s="95"/>
      <c r="C626" s="146"/>
      <c r="D626" s="145"/>
      <c r="E626" s="145"/>
      <c r="F626" s="145"/>
      <c r="G626" s="145"/>
      <c r="H626" s="145"/>
      <c r="I626" s="147"/>
      <c r="J626" s="95"/>
      <c r="K626" s="108" t="str">
        <f t="shared" si="21"/>
        <v>x2</v>
      </c>
      <c r="L626" s="113"/>
      <c r="M626" s="95"/>
      <c r="N626" s="121" t="str">
        <f>IFERROR(VLOOKUP($G626,Basisblatt!$A$10:$B$17,2,FALSE),"")</f>
        <v/>
      </c>
      <c r="O626" s="95"/>
      <c r="P626" s="138" t="str">
        <f>IF($K626="x1",IF(OR($F626&lt;&gt;Basisblatt!$A$2,'EMob_Segmente 3.2.5_3.2.6'!H626=Basisblatt!$A$64)=TRUE,5,VLOOKUP('EMob_Segmente 3.2.5_3.2.6'!$E626,Basisblatt!$A$22:$B$35,2,FALSE)),"")</f>
        <v/>
      </c>
    </row>
    <row r="627" spans="1:16" ht="15.75" thickBot="1" x14ac:dyDescent="0.3">
      <c r="A627" s="121" t="str">
        <f t="shared" si="20"/>
        <v/>
      </c>
      <c r="B627" s="95"/>
      <c r="C627" s="146"/>
      <c r="D627" s="145"/>
      <c r="E627" s="145"/>
      <c r="F627" s="145"/>
      <c r="G627" s="145"/>
      <c r="H627" s="145"/>
      <c r="I627" s="147"/>
      <c r="J627" s="95"/>
      <c r="K627" s="108" t="str">
        <f t="shared" si="21"/>
        <v>x2</v>
      </c>
      <c r="L627" s="113"/>
      <c r="M627" s="95"/>
      <c r="N627" s="121" t="str">
        <f>IFERROR(VLOOKUP($G627,Basisblatt!$A$10:$B$17,2,FALSE),"")</f>
        <v/>
      </c>
      <c r="O627" s="95"/>
      <c r="P627" s="138" t="str">
        <f>IF($K627="x1",IF(OR($F627&lt;&gt;Basisblatt!$A$2,'EMob_Segmente 3.2.5_3.2.6'!H627=Basisblatt!$A$64)=TRUE,5,VLOOKUP('EMob_Segmente 3.2.5_3.2.6'!$E627,Basisblatt!$A$22:$B$35,2,FALSE)),"")</f>
        <v/>
      </c>
    </row>
    <row r="628" spans="1:16" ht="15.75" thickBot="1" x14ac:dyDescent="0.3">
      <c r="A628" s="121" t="str">
        <f t="shared" si="20"/>
        <v/>
      </c>
      <c r="B628" s="95"/>
      <c r="C628" s="146"/>
      <c r="D628" s="145"/>
      <c r="E628" s="145"/>
      <c r="F628" s="145"/>
      <c r="G628" s="145"/>
      <c r="H628" s="145"/>
      <c r="I628" s="147"/>
      <c r="J628" s="95"/>
      <c r="K628" s="108" t="str">
        <f t="shared" si="21"/>
        <v>x2</v>
      </c>
      <c r="L628" s="113"/>
      <c r="M628" s="95"/>
      <c r="N628" s="121" t="str">
        <f>IFERROR(VLOOKUP($G628,Basisblatt!$A$10:$B$17,2,FALSE),"")</f>
        <v/>
      </c>
      <c r="O628" s="95"/>
      <c r="P628" s="138" t="str">
        <f>IF($K628="x1",IF(OR($F628&lt;&gt;Basisblatt!$A$2,'EMob_Segmente 3.2.5_3.2.6'!H628=Basisblatt!$A$64)=TRUE,5,VLOOKUP('EMob_Segmente 3.2.5_3.2.6'!$E628,Basisblatt!$A$22:$B$35,2,FALSE)),"")</f>
        <v/>
      </c>
    </row>
    <row r="629" spans="1:16" ht="15.75" thickBot="1" x14ac:dyDescent="0.3">
      <c r="A629" s="121" t="str">
        <f t="shared" si="20"/>
        <v/>
      </c>
      <c r="B629" s="95"/>
      <c r="C629" s="146"/>
      <c r="D629" s="145"/>
      <c r="E629" s="145"/>
      <c r="F629" s="145"/>
      <c r="G629" s="145"/>
      <c r="H629" s="145"/>
      <c r="I629" s="147"/>
      <c r="J629" s="95"/>
      <c r="K629" s="108" t="str">
        <f t="shared" si="21"/>
        <v>x2</v>
      </c>
      <c r="L629" s="113"/>
      <c r="M629" s="95"/>
      <c r="N629" s="121" t="str">
        <f>IFERROR(VLOOKUP($G629,Basisblatt!$A$10:$B$17,2,FALSE),"")</f>
        <v/>
      </c>
      <c r="O629" s="95"/>
      <c r="P629" s="138" t="str">
        <f>IF($K629="x1",IF(OR($F629&lt;&gt;Basisblatt!$A$2,'EMob_Segmente 3.2.5_3.2.6'!H629=Basisblatt!$A$64)=TRUE,5,VLOOKUP('EMob_Segmente 3.2.5_3.2.6'!$E629,Basisblatt!$A$22:$B$35,2,FALSE)),"")</f>
        <v/>
      </c>
    </row>
    <row r="630" spans="1:16" ht="15.75" thickBot="1" x14ac:dyDescent="0.3">
      <c r="A630" s="121" t="str">
        <f t="shared" si="20"/>
        <v/>
      </c>
      <c r="B630" s="95"/>
      <c r="C630" s="146"/>
      <c r="D630" s="145"/>
      <c r="E630" s="145"/>
      <c r="F630" s="145"/>
      <c r="G630" s="145"/>
      <c r="H630" s="145"/>
      <c r="I630" s="147"/>
      <c r="J630" s="95"/>
      <c r="K630" s="108" t="str">
        <f t="shared" si="21"/>
        <v>x2</v>
      </c>
      <c r="L630" s="113"/>
      <c r="M630" s="95"/>
      <c r="N630" s="121" t="str">
        <f>IFERROR(VLOOKUP($G630,Basisblatt!$A$10:$B$17,2,FALSE),"")</f>
        <v/>
      </c>
      <c r="O630" s="95"/>
      <c r="P630" s="138" t="str">
        <f>IF($K630="x1",IF(OR($F630&lt;&gt;Basisblatt!$A$2,'EMob_Segmente 3.2.5_3.2.6'!H630=Basisblatt!$A$64)=TRUE,5,VLOOKUP('EMob_Segmente 3.2.5_3.2.6'!$E630,Basisblatt!$A$22:$B$35,2,FALSE)),"")</f>
        <v/>
      </c>
    </row>
    <row r="631" spans="1:16" ht="15.75" thickBot="1" x14ac:dyDescent="0.3">
      <c r="A631" s="121" t="str">
        <f t="shared" si="20"/>
        <v/>
      </c>
      <c r="B631" s="95"/>
      <c r="C631" s="146"/>
      <c r="D631" s="145"/>
      <c r="E631" s="145"/>
      <c r="F631" s="145"/>
      <c r="G631" s="145"/>
      <c r="H631" s="145"/>
      <c r="I631" s="147"/>
      <c r="J631" s="95"/>
      <c r="K631" s="108" t="str">
        <f t="shared" si="21"/>
        <v>x2</v>
      </c>
      <c r="L631" s="113"/>
      <c r="M631" s="95"/>
      <c r="N631" s="121" t="str">
        <f>IFERROR(VLOOKUP($G631,Basisblatt!$A$10:$B$17,2,FALSE),"")</f>
        <v/>
      </c>
      <c r="O631" s="95"/>
      <c r="P631" s="138" t="str">
        <f>IF($K631="x1",IF(OR($F631&lt;&gt;Basisblatt!$A$2,'EMob_Segmente 3.2.5_3.2.6'!H631=Basisblatt!$A$64)=TRUE,5,VLOOKUP('EMob_Segmente 3.2.5_3.2.6'!$E631,Basisblatt!$A$22:$B$35,2,FALSE)),"")</f>
        <v/>
      </c>
    </row>
    <row r="632" spans="1:16" ht="15.75" thickBot="1" x14ac:dyDescent="0.3">
      <c r="A632" s="121" t="str">
        <f t="shared" si="20"/>
        <v/>
      </c>
      <c r="B632" s="95"/>
      <c r="C632" s="146"/>
      <c r="D632" s="145"/>
      <c r="E632" s="145"/>
      <c r="F632" s="145"/>
      <c r="G632" s="145"/>
      <c r="H632" s="145"/>
      <c r="I632" s="147"/>
      <c r="J632" s="95"/>
      <c r="K632" s="108" t="str">
        <f t="shared" si="21"/>
        <v>x2</v>
      </c>
      <c r="L632" s="113"/>
      <c r="M632" s="95"/>
      <c r="N632" s="121" t="str">
        <f>IFERROR(VLOOKUP($G632,Basisblatt!$A$10:$B$17,2,FALSE),"")</f>
        <v/>
      </c>
      <c r="O632" s="95"/>
      <c r="P632" s="138" t="str">
        <f>IF($K632="x1",IF(OR($F632&lt;&gt;Basisblatt!$A$2,'EMob_Segmente 3.2.5_3.2.6'!H632=Basisblatt!$A$64)=TRUE,5,VLOOKUP('EMob_Segmente 3.2.5_3.2.6'!$E632,Basisblatt!$A$22:$B$35,2,FALSE)),"")</f>
        <v/>
      </c>
    </row>
    <row r="633" spans="1:16" ht="15.75" thickBot="1" x14ac:dyDescent="0.3">
      <c r="A633" s="121" t="str">
        <f t="shared" si="20"/>
        <v/>
      </c>
      <c r="B633" s="95"/>
      <c r="C633" s="146"/>
      <c r="D633" s="145"/>
      <c r="E633" s="145"/>
      <c r="F633" s="145"/>
      <c r="G633" s="145"/>
      <c r="H633" s="145"/>
      <c r="I633" s="147"/>
      <c r="J633" s="95"/>
      <c r="K633" s="108" t="str">
        <f t="shared" si="21"/>
        <v>x2</v>
      </c>
      <c r="L633" s="113"/>
      <c r="M633" s="95"/>
      <c r="N633" s="121" t="str">
        <f>IFERROR(VLOOKUP($G633,Basisblatt!$A$10:$B$17,2,FALSE),"")</f>
        <v/>
      </c>
      <c r="O633" s="95"/>
      <c r="P633" s="138" t="str">
        <f>IF($K633="x1",IF(OR($F633&lt;&gt;Basisblatt!$A$2,'EMob_Segmente 3.2.5_3.2.6'!H633=Basisblatt!$A$64)=TRUE,5,VLOOKUP('EMob_Segmente 3.2.5_3.2.6'!$E633,Basisblatt!$A$22:$B$35,2,FALSE)),"")</f>
        <v/>
      </c>
    </row>
    <row r="634" spans="1:16" ht="15.75" thickBot="1" x14ac:dyDescent="0.3">
      <c r="A634" s="121" t="str">
        <f t="shared" si="20"/>
        <v/>
      </c>
      <c r="B634" s="95"/>
      <c r="C634" s="146"/>
      <c r="D634" s="145"/>
      <c r="E634" s="145"/>
      <c r="F634" s="145"/>
      <c r="G634" s="145"/>
      <c r="H634" s="145"/>
      <c r="I634" s="147"/>
      <c r="J634" s="95"/>
      <c r="K634" s="108" t="str">
        <f t="shared" si="21"/>
        <v>x2</v>
      </c>
      <c r="L634" s="113"/>
      <c r="M634" s="95"/>
      <c r="N634" s="121" t="str">
        <f>IFERROR(VLOOKUP($G634,Basisblatt!$A$10:$B$17,2,FALSE),"")</f>
        <v/>
      </c>
      <c r="O634" s="95"/>
      <c r="P634" s="138" t="str">
        <f>IF($K634="x1",IF(OR($F634&lt;&gt;Basisblatt!$A$2,'EMob_Segmente 3.2.5_3.2.6'!H634=Basisblatt!$A$64)=TRUE,5,VLOOKUP('EMob_Segmente 3.2.5_3.2.6'!$E634,Basisblatt!$A$22:$B$35,2,FALSE)),"")</f>
        <v/>
      </c>
    </row>
    <row r="635" spans="1:16" ht="15.75" thickBot="1" x14ac:dyDescent="0.3">
      <c r="A635" s="121" t="str">
        <f t="shared" si="20"/>
        <v/>
      </c>
      <c r="B635" s="95"/>
      <c r="C635" s="146"/>
      <c r="D635" s="145"/>
      <c r="E635" s="145"/>
      <c r="F635" s="145"/>
      <c r="G635" s="145"/>
      <c r="H635" s="145"/>
      <c r="I635" s="147"/>
      <c r="J635" s="95"/>
      <c r="K635" s="108" t="str">
        <f t="shared" si="21"/>
        <v>x2</v>
      </c>
      <c r="L635" s="113"/>
      <c r="M635" s="95"/>
      <c r="N635" s="121" t="str">
        <f>IFERROR(VLOOKUP($G635,Basisblatt!$A$10:$B$17,2,FALSE),"")</f>
        <v/>
      </c>
      <c r="O635" s="95"/>
      <c r="P635" s="138" t="str">
        <f>IF($K635="x1",IF(OR($F635&lt;&gt;Basisblatt!$A$2,'EMob_Segmente 3.2.5_3.2.6'!H635=Basisblatt!$A$64)=TRUE,5,VLOOKUP('EMob_Segmente 3.2.5_3.2.6'!$E635,Basisblatt!$A$22:$B$35,2,FALSE)),"")</f>
        <v/>
      </c>
    </row>
    <row r="636" spans="1:16" ht="15.75" thickBot="1" x14ac:dyDescent="0.3">
      <c r="A636" s="121" t="str">
        <f t="shared" si="20"/>
        <v/>
      </c>
      <c r="B636" s="95"/>
      <c r="C636" s="146"/>
      <c r="D636" s="145"/>
      <c r="E636" s="145"/>
      <c r="F636" s="145"/>
      <c r="G636" s="145"/>
      <c r="H636" s="145"/>
      <c r="I636" s="147"/>
      <c r="J636" s="95"/>
      <c r="K636" s="108" t="str">
        <f t="shared" si="21"/>
        <v>x2</v>
      </c>
      <c r="L636" s="113"/>
      <c r="M636" s="95"/>
      <c r="N636" s="121" t="str">
        <f>IFERROR(VLOOKUP($G636,Basisblatt!$A$10:$B$17,2,FALSE),"")</f>
        <v/>
      </c>
      <c r="O636" s="95"/>
      <c r="P636" s="138" t="str">
        <f>IF($K636="x1",IF(OR($F636&lt;&gt;Basisblatt!$A$2,'EMob_Segmente 3.2.5_3.2.6'!H636=Basisblatt!$A$64)=TRUE,5,VLOOKUP('EMob_Segmente 3.2.5_3.2.6'!$E636,Basisblatt!$A$22:$B$35,2,FALSE)),"")</f>
        <v/>
      </c>
    </row>
    <row r="637" spans="1:16" ht="15.75" thickBot="1" x14ac:dyDescent="0.3">
      <c r="A637" s="121" t="str">
        <f t="shared" si="20"/>
        <v/>
      </c>
      <c r="B637" s="95"/>
      <c r="C637" s="146"/>
      <c r="D637" s="145"/>
      <c r="E637" s="145"/>
      <c r="F637" s="145"/>
      <c r="G637" s="145"/>
      <c r="H637" s="145"/>
      <c r="I637" s="147"/>
      <c r="J637" s="95"/>
      <c r="K637" s="108" t="str">
        <f t="shared" si="21"/>
        <v>x2</v>
      </c>
      <c r="L637" s="113"/>
      <c r="M637" s="95"/>
      <c r="N637" s="121" t="str">
        <f>IFERROR(VLOOKUP($G637,Basisblatt!$A$10:$B$17,2,FALSE),"")</f>
        <v/>
      </c>
      <c r="O637" s="95"/>
      <c r="P637" s="138" t="str">
        <f>IF($K637="x1",IF(OR($F637&lt;&gt;Basisblatt!$A$2,'EMob_Segmente 3.2.5_3.2.6'!H637=Basisblatt!$A$64)=TRUE,5,VLOOKUP('EMob_Segmente 3.2.5_3.2.6'!$E637,Basisblatt!$A$22:$B$35,2,FALSE)),"")</f>
        <v/>
      </c>
    </row>
    <row r="638" spans="1:16" ht="15.75" thickBot="1" x14ac:dyDescent="0.3">
      <c r="A638" s="121" t="str">
        <f t="shared" si="20"/>
        <v/>
      </c>
      <c r="B638" s="95"/>
      <c r="C638" s="146"/>
      <c r="D638" s="145"/>
      <c r="E638" s="145"/>
      <c r="F638" s="145"/>
      <c r="G638" s="145"/>
      <c r="H638" s="145"/>
      <c r="I638" s="147"/>
      <c r="J638" s="95"/>
      <c r="K638" s="108" t="str">
        <f t="shared" si="21"/>
        <v>x2</v>
      </c>
      <c r="L638" s="113"/>
      <c r="M638" s="95"/>
      <c r="N638" s="121" t="str">
        <f>IFERROR(VLOOKUP($G638,Basisblatt!$A$10:$B$17,2,FALSE),"")</f>
        <v/>
      </c>
      <c r="O638" s="95"/>
      <c r="P638" s="138" t="str">
        <f>IF($K638="x1",IF(OR($F638&lt;&gt;Basisblatt!$A$2,'EMob_Segmente 3.2.5_3.2.6'!H638=Basisblatt!$A$64)=TRUE,5,VLOOKUP('EMob_Segmente 3.2.5_3.2.6'!$E638,Basisblatt!$A$22:$B$35,2,FALSE)),"")</f>
        <v/>
      </c>
    </row>
    <row r="639" spans="1:16" ht="15.75" thickBot="1" x14ac:dyDescent="0.3">
      <c r="A639" s="121" t="str">
        <f t="shared" si="20"/>
        <v/>
      </c>
      <c r="B639" s="95"/>
      <c r="C639" s="146"/>
      <c r="D639" s="145"/>
      <c r="E639" s="145"/>
      <c r="F639" s="145"/>
      <c r="G639" s="145"/>
      <c r="H639" s="145"/>
      <c r="I639" s="147"/>
      <c r="J639" s="95"/>
      <c r="K639" s="108" t="str">
        <f t="shared" si="21"/>
        <v>x2</v>
      </c>
      <c r="L639" s="113"/>
      <c r="M639" s="95"/>
      <c r="N639" s="121" t="str">
        <f>IFERROR(VLOOKUP($G639,Basisblatt!$A$10:$B$17,2,FALSE),"")</f>
        <v/>
      </c>
      <c r="O639" s="95"/>
      <c r="P639" s="138" t="str">
        <f>IF($K639="x1",IF(OR($F639&lt;&gt;Basisblatt!$A$2,'EMob_Segmente 3.2.5_3.2.6'!H639=Basisblatt!$A$64)=TRUE,5,VLOOKUP('EMob_Segmente 3.2.5_3.2.6'!$E639,Basisblatt!$A$22:$B$35,2,FALSE)),"")</f>
        <v/>
      </c>
    </row>
    <row r="640" spans="1:16" ht="15.75" thickBot="1" x14ac:dyDescent="0.3">
      <c r="A640" s="121" t="str">
        <f t="shared" si="20"/>
        <v/>
      </c>
      <c r="B640" s="95"/>
      <c r="C640" s="146"/>
      <c r="D640" s="145"/>
      <c r="E640" s="145"/>
      <c r="F640" s="145"/>
      <c r="G640" s="145"/>
      <c r="H640" s="145"/>
      <c r="I640" s="147"/>
      <c r="J640" s="95"/>
      <c r="K640" s="108" t="str">
        <f t="shared" si="21"/>
        <v>x2</v>
      </c>
      <c r="L640" s="113"/>
      <c r="M640" s="95"/>
      <c r="N640" s="121" t="str">
        <f>IFERROR(VLOOKUP($G640,Basisblatt!$A$10:$B$17,2,FALSE),"")</f>
        <v/>
      </c>
      <c r="O640" s="95"/>
      <c r="P640" s="138" t="str">
        <f>IF($K640="x1",IF(OR($F640&lt;&gt;Basisblatt!$A$2,'EMob_Segmente 3.2.5_3.2.6'!H640=Basisblatt!$A$64)=TRUE,5,VLOOKUP('EMob_Segmente 3.2.5_3.2.6'!$E640,Basisblatt!$A$22:$B$35,2,FALSE)),"")</f>
        <v/>
      </c>
    </row>
    <row r="641" spans="1:16" ht="15.75" thickBot="1" x14ac:dyDescent="0.3">
      <c r="A641" s="121" t="str">
        <f t="shared" si="20"/>
        <v/>
      </c>
      <c r="B641" s="95"/>
      <c r="C641" s="146"/>
      <c r="D641" s="145"/>
      <c r="E641" s="145"/>
      <c r="F641" s="145"/>
      <c r="G641" s="145"/>
      <c r="H641" s="145"/>
      <c r="I641" s="147"/>
      <c r="J641" s="95"/>
      <c r="K641" s="108" t="str">
        <f t="shared" si="21"/>
        <v>x2</v>
      </c>
      <c r="L641" s="113"/>
      <c r="M641" s="95"/>
      <c r="N641" s="121" t="str">
        <f>IFERROR(VLOOKUP($G641,Basisblatt!$A$10:$B$17,2,FALSE),"")</f>
        <v/>
      </c>
      <c r="O641" s="95"/>
      <c r="P641" s="138" t="str">
        <f>IF($K641="x1",IF(OR($F641&lt;&gt;Basisblatt!$A$2,'EMob_Segmente 3.2.5_3.2.6'!H641=Basisblatt!$A$64)=TRUE,5,VLOOKUP('EMob_Segmente 3.2.5_3.2.6'!$E641,Basisblatt!$A$22:$B$35,2,FALSE)),"")</f>
        <v/>
      </c>
    </row>
    <row r="642" spans="1:16" ht="15.75" thickBot="1" x14ac:dyDescent="0.3">
      <c r="A642" s="121" t="str">
        <f t="shared" si="20"/>
        <v/>
      </c>
      <c r="B642" s="95"/>
      <c r="C642" s="146"/>
      <c r="D642" s="145"/>
      <c r="E642" s="145"/>
      <c r="F642" s="145"/>
      <c r="G642" s="145"/>
      <c r="H642" s="145"/>
      <c r="I642" s="147"/>
      <c r="J642" s="95"/>
      <c r="K642" s="108" t="str">
        <f t="shared" si="21"/>
        <v>x2</v>
      </c>
      <c r="L642" s="113"/>
      <c r="M642" s="95"/>
      <c r="N642" s="121" t="str">
        <f>IFERROR(VLOOKUP($G642,Basisblatt!$A$10:$B$17,2,FALSE),"")</f>
        <v/>
      </c>
      <c r="O642" s="95"/>
      <c r="P642" s="138" t="str">
        <f>IF($K642="x1",IF(OR($F642&lt;&gt;Basisblatt!$A$2,'EMob_Segmente 3.2.5_3.2.6'!H642=Basisblatt!$A$64)=TRUE,5,VLOOKUP('EMob_Segmente 3.2.5_3.2.6'!$E642,Basisblatt!$A$22:$B$35,2,FALSE)),"")</f>
        <v/>
      </c>
    </row>
    <row r="643" spans="1:16" ht="15.75" thickBot="1" x14ac:dyDescent="0.3">
      <c r="A643" s="121" t="str">
        <f t="shared" si="20"/>
        <v/>
      </c>
      <c r="B643" s="95"/>
      <c r="C643" s="146"/>
      <c r="D643" s="145"/>
      <c r="E643" s="145"/>
      <c r="F643" s="145"/>
      <c r="G643" s="145"/>
      <c r="H643" s="145"/>
      <c r="I643" s="147"/>
      <c r="J643" s="95"/>
      <c r="K643" s="108" t="str">
        <f t="shared" si="21"/>
        <v>x2</v>
      </c>
      <c r="L643" s="113"/>
      <c r="M643" s="95"/>
      <c r="N643" s="121" t="str">
        <f>IFERROR(VLOOKUP($G643,Basisblatt!$A$10:$B$17,2,FALSE),"")</f>
        <v/>
      </c>
      <c r="O643" s="95"/>
      <c r="P643" s="138" t="str">
        <f>IF($K643="x1",IF(OR($F643&lt;&gt;Basisblatt!$A$2,'EMob_Segmente 3.2.5_3.2.6'!H643=Basisblatt!$A$64)=TRUE,5,VLOOKUP('EMob_Segmente 3.2.5_3.2.6'!$E643,Basisblatt!$A$22:$B$35,2,FALSE)),"")</f>
        <v/>
      </c>
    </row>
    <row r="644" spans="1:16" ht="15.75" thickBot="1" x14ac:dyDescent="0.3">
      <c r="A644" s="121" t="str">
        <f t="shared" si="20"/>
        <v/>
      </c>
      <c r="B644" s="95"/>
      <c r="C644" s="146"/>
      <c r="D644" s="145"/>
      <c r="E644" s="145"/>
      <c r="F644" s="145"/>
      <c r="G644" s="145"/>
      <c r="H644" s="145"/>
      <c r="I644" s="147"/>
      <c r="J644" s="95"/>
      <c r="K644" s="108" t="str">
        <f t="shared" si="21"/>
        <v>x2</v>
      </c>
      <c r="L644" s="113"/>
      <c r="M644" s="95"/>
      <c r="N644" s="121" t="str">
        <f>IFERROR(VLOOKUP($G644,Basisblatt!$A$10:$B$17,2,FALSE),"")</f>
        <v/>
      </c>
      <c r="O644" s="95"/>
      <c r="P644" s="138" t="str">
        <f>IF($K644="x1",IF(OR($F644&lt;&gt;Basisblatt!$A$2,'EMob_Segmente 3.2.5_3.2.6'!H644=Basisblatt!$A$64)=TRUE,5,VLOOKUP('EMob_Segmente 3.2.5_3.2.6'!$E644,Basisblatt!$A$22:$B$35,2,FALSE)),"")</f>
        <v/>
      </c>
    </row>
    <row r="645" spans="1:16" ht="15.75" thickBot="1" x14ac:dyDescent="0.3">
      <c r="A645" s="121" t="str">
        <f t="shared" si="20"/>
        <v/>
      </c>
      <c r="B645" s="95"/>
      <c r="C645" s="146"/>
      <c r="D645" s="145"/>
      <c r="E645" s="145"/>
      <c r="F645" s="145"/>
      <c r="G645" s="145"/>
      <c r="H645" s="145"/>
      <c r="I645" s="147"/>
      <c r="J645" s="95"/>
      <c r="K645" s="108" t="str">
        <f t="shared" si="21"/>
        <v>x2</v>
      </c>
      <c r="L645" s="113"/>
      <c r="M645" s="95"/>
      <c r="N645" s="121" t="str">
        <f>IFERROR(VLOOKUP($G645,Basisblatt!$A$10:$B$17,2,FALSE),"")</f>
        <v/>
      </c>
      <c r="O645" s="95"/>
      <c r="P645" s="138" t="str">
        <f>IF($K645="x1",IF(OR($F645&lt;&gt;Basisblatt!$A$2,'EMob_Segmente 3.2.5_3.2.6'!H645=Basisblatt!$A$64)=TRUE,5,VLOOKUP('EMob_Segmente 3.2.5_3.2.6'!$E645,Basisblatt!$A$22:$B$35,2,FALSE)),"")</f>
        <v/>
      </c>
    </row>
    <row r="646" spans="1:16" ht="15.75" thickBot="1" x14ac:dyDescent="0.3">
      <c r="A646" s="121" t="str">
        <f t="shared" si="20"/>
        <v/>
      </c>
      <c r="B646" s="95"/>
      <c r="C646" s="146"/>
      <c r="D646" s="145"/>
      <c r="E646" s="145"/>
      <c r="F646" s="145"/>
      <c r="G646" s="145"/>
      <c r="H646" s="145"/>
      <c r="I646" s="147"/>
      <c r="J646" s="95"/>
      <c r="K646" s="108" t="str">
        <f t="shared" si="21"/>
        <v>x2</v>
      </c>
      <c r="L646" s="113"/>
      <c r="M646" s="95"/>
      <c r="N646" s="121" t="str">
        <f>IFERROR(VLOOKUP($G646,Basisblatt!$A$10:$B$17,2,FALSE),"")</f>
        <v/>
      </c>
      <c r="O646" s="95"/>
      <c r="P646" s="138" t="str">
        <f>IF($K646="x1",IF(OR($F646&lt;&gt;Basisblatt!$A$2,'EMob_Segmente 3.2.5_3.2.6'!H646=Basisblatt!$A$64)=TRUE,5,VLOOKUP('EMob_Segmente 3.2.5_3.2.6'!$E646,Basisblatt!$A$22:$B$35,2,FALSE)),"")</f>
        <v/>
      </c>
    </row>
    <row r="647" spans="1:16" ht="15.75" thickBot="1" x14ac:dyDescent="0.3">
      <c r="A647" s="121" t="str">
        <f t="shared" si="20"/>
        <v/>
      </c>
      <c r="B647" s="95"/>
      <c r="C647" s="146"/>
      <c r="D647" s="145"/>
      <c r="E647" s="145"/>
      <c r="F647" s="145"/>
      <c r="G647" s="145"/>
      <c r="H647" s="145"/>
      <c r="I647" s="147"/>
      <c r="J647" s="95"/>
      <c r="K647" s="108" t="str">
        <f t="shared" si="21"/>
        <v>x2</v>
      </c>
      <c r="L647" s="113"/>
      <c r="M647" s="95"/>
      <c r="N647" s="121" t="str">
        <f>IFERROR(VLOOKUP($G647,Basisblatt!$A$10:$B$17,2,FALSE),"")</f>
        <v/>
      </c>
      <c r="O647" s="95"/>
      <c r="P647" s="138" t="str">
        <f>IF($K647="x1",IF(OR($F647&lt;&gt;Basisblatt!$A$2,'EMob_Segmente 3.2.5_3.2.6'!H647=Basisblatt!$A$64)=TRUE,5,VLOOKUP('EMob_Segmente 3.2.5_3.2.6'!$E647,Basisblatt!$A$22:$B$35,2,FALSE)),"")</f>
        <v/>
      </c>
    </row>
    <row r="648" spans="1:16" ht="15.75" thickBot="1" x14ac:dyDescent="0.3">
      <c r="A648" s="121" t="str">
        <f t="shared" si="20"/>
        <v/>
      </c>
      <c r="B648" s="95"/>
      <c r="C648" s="146"/>
      <c r="D648" s="145"/>
      <c r="E648" s="145"/>
      <c r="F648" s="145"/>
      <c r="G648" s="145"/>
      <c r="H648" s="145"/>
      <c r="I648" s="147"/>
      <c r="J648" s="95"/>
      <c r="K648" s="108" t="str">
        <f t="shared" si="21"/>
        <v>x2</v>
      </c>
      <c r="L648" s="113"/>
      <c r="M648" s="95"/>
      <c r="N648" s="121" t="str">
        <f>IFERROR(VLOOKUP($G648,Basisblatt!$A$10:$B$17,2,FALSE),"")</f>
        <v/>
      </c>
      <c r="O648" s="95"/>
      <c r="P648" s="138" t="str">
        <f>IF($K648="x1",IF(OR($F648&lt;&gt;Basisblatt!$A$2,'EMob_Segmente 3.2.5_3.2.6'!H648=Basisblatt!$A$64)=TRUE,5,VLOOKUP('EMob_Segmente 3.2.5_3.2.6'!$E648,Basisblatt!$A$22:$B$35,2,FALSE)),"")</f>
        <v/>
      </c>
    </row>
    <row r="649" spans="1:16" ht="15.75" thickBot="1" x14ac:dyDescent="0.3">
      <c r="A649" s="121" t="str">
        <f t="shared" si="20"/>
        <v/>
      </c>
      <c r="B649" s="95"/>
      <c r="C649" s="146"/>
      <c r="D649" s="145"/>
      <c r="E649" s="145"/>
      <c r="F649" s="145"/>
      <c r="G649" s="145"/>
      <c r="H649" s="145"/>
      <c r="I649" s="147"/>
      <c r="J649" s="95"/>
      <c r="K649" s="108" t="str">
        <f t="shared" si="21"/>
        <v>x2</v>
      </c>
      <c r="L649" s="113"/>
      <c r="M649" s="95"/>
      <c r="N649" s="121" t="str">
        <f>IFERROR(VLOOKUP($G649,Basisblatt!$A$10:$B$17,2,FALSE),"")</f>
        <v/>
      </c>
      <c r="O649" s="95"/>
      <c r="P649" s="138" t="str">
        <f>IF($K649="x1",IF(OR($F649&lt;&gt;Basisblatt!$A$2,'EMob_Segmente 3.2.5_3.2.6'!H649=Basisblatt!$A$64)=TRUE,5,VLOOKUP('EMob_Segmente 3.2.5_3.2.6'!$E649,Basisblatt!$A$22:$B$35,2,FALSE)),"")</f>
        <v/>
      </c>
    </row>
    <row r="650" spans="1:16" ht="15.75" thickBot="1" x14ac:dyDescent="0.3">
      <c r="A650" s="121" t="str">
        <f t="shared" si="20"/>
        <v/>
      </c>
      <c r="B650" s="95"/>
      <c r="C650" s="146"/>
      <c r="D650" s="145"/>
      <c r="E650" s="145"/>
      <c r="F650" s="145"/>
      <c r="G650" s="145"/>
      <c r="H650" s="145"/>
      <c r="I650" s="147"/>
      <c r="J650" s="95"/>
      <c r="K650" s="108" t="str">
        <f t="shared" si="21"/>
        <v>x2</v>
      </c>
      <c r="L650" s="113"/>
      <c r="M650" s="95"/>
      <c r="N650" s="121" t="str">
        <f>IFERROR(VLOOKUP($G650,Basisblatt!$A$10:$B$17,2,FALSE),"")</f>
        <v/>
      </c>
      <c r="O650" s="95"/>
      <c r="P650" s="138" t="str">
        <f>IF($K650="x1",IF(OR($F650&lt;&gt;Basisblatt!$A$2,'EMob_Segmente 3.2.5_3.2.6'!H650=Basisblatt!$A$64)=TRUE,5,VLOOKUP('EMob_Segmente 3.2.5_3.2.6'!$E650,Basisblatt!$A$22:$B$35,2,FALSE)),"")</f>
        <v/>
      </c>
    </row>
    <row r="651" spans="1:16" ht="15.75" thickBot="1" x14ac:dyDescent="0.3">
      <c r="A651" s="121" t="str">
        <f t="shared" si="20"/>
        <v/>
      </c>
      <c r="B651" s="95"/>
      <c r="C651" s="146"/>
      <c r="D651" s="145"/>
      <c r="E651" s="145"/>
      <c r="F651" s="145"/>
      <c r="G651" s="145"/>
      <c r="H651" s="145"/>
      <c r="I651" s="147"/>
      <c r="J651" s="95"/>
      <c r="K651" s="108" t="str">
        <f t="shared" si="21"/>
        <v>x2</v>
      </c>
      <c r="L651" s="113"/>
      <c r="M651" s="95"/>
      <c r="N651" s="121" t="str">
        <f>IFERROR(VLOOKUP($G651,Basisblatt!$A$10:$B$17,2,FALSE),"")</f>
        <v/>
      </c>
      <c r="O651" s="95"/>
      <c r="P651" s="138" t="str">
        <f>IF($K651="x1",IF(OR($F651&lt;&gt;Basisblatt!$A$2,'EMob_Segmente 3.2.5_3.2.6'!H651=Basisblatt!$A$64)=TRUE,5,VLOOKUP('EMob_Segmente 3.2.5_3.2.6'!$E651,Basisblatt!$A$22:$B$35,2,FALSE)),"")</f>
        <v/>
      </c>
    </row>
    <row r="652" spans="1:16" ht="15.75" thickBot="1" x14ac:dyDescent="0.3">
      <c r="A652" s="121" t="str">
        <f t="shared" si="20"/>
        <v/>
      </c>
      <c r="B652" s="95"/>
      <c r="C652" s="146"/>
      <c r="D652" s="145"/>
      <c r="E652" s="145"/>
      <c r="F652" s="145"/>
      <c r="G652" s="145"/>
      <c r="H652" s="145"/>
      <c r="I652" s="147"/>
      <c r="J652" s="95"/>
      <c r="K652" s="108" t="str">
        <f t="shared" si="21"/>
        <v>x2</v>
      </c>
      <c r="L652" s="113"/>
      <c r="M652" s="95"/>
      <c r="N652" s="121" t="str">
        <f>IFERROR(VLOOKUP($G652,Basisblatt!$A$10:$B$17,2,FALSE),"")</f>
        <v/>
      </c>
      <c r="O652" s="95"/>
      <c r="P652" s="138" t="str">
        <f>IF($K652="x1",IF(OR($F652&lt;&gt;Basisblatt!$A$2,'EMob_Segmente 3.2.5_3.2.6'!H652=Basisblatt!$A$64)=TRUE,5,VLOOKUP('EMob_Segmente 3.2.5_3.2.6'!$E652,Basisblatt!$A$22:$B$35,2,FALSE)),"")</f>
        <v/>
      </c>
    </row>
    <row r="653" spans="1:16" ht="15.75" thickBot="1" x14ac:dyDescent="0.3">
      <c r="A653" s="121" t="str">
        <f t="shared" si="20"/>
        <v/>
      </c>
      <c r="B653" s="95"/>
      <c r="C653" s="146"/>
      <c r="D653" s="145"/>
      <c r="E653" s="145"/>
      <c r="F653" s="145"/>
      <c r="G653" s="145"/>
      <c r="H653" s="145"/>
      <c r="I653" s="147"/>
      <c r="J653" s="95"/>
      <c r="K653" s="108" t="str">
        <f t="shared" si="21"/>
        <v>x2</v>
      </c>
      <c r="L653" s="113"/>
      <c r="M653" s="95"/>
      <c r="N653" s="121" t="str">
        <f>IFERROR(VLOOKUP($G653,Basisblatt!$A$10:$B$17,2,FALSE),"")</f>
        <v/>
      </c>
      <c r="O653" s="95"/>
      <c r="P653" s="138" t="str">
        <f>IF($K653="x1",IF(OR($F653&lt;&gt;Basisblatt!$A$2,'EMob_Segmente 3.2.5_3.2.6'!H653=Basisblatt!$A$64)=TRUE,5,VLOOKUP('EMob_Segmente 3.2.5_3.2.6'!$E653,Basisblatt!$A$22:$B$35,2,FALSE)),"")</f>
        <v/>
      </c>
    </row>
    <row r="654" spans="1:16" ht="15.75" thickBot="1" x14ac:dyDescent="0.3">
      <c r="A654" s="121" t="str">
        <f t="shared" si="20"/>
        <v/>
      </c>
      <c r="B654" s="95"/>
      <c r="C654" s="146"/>
      <c r="D654" s="145"/>
      <c r="E654" s="145"/>
      <c r="F654" s="145"/>
      <c r="G654" s="145"/>
      <c r="H654" s="145"/>
      <c r="I654" s="147"/>
      <c r="J654" s="95"/>
      <c r="K654" s="108" t="str">
        <f t="shared" si="21"/>
        <v>x2</v>
      </c>
      <c r="L654" s="113"/>
      <c r="M654" s="95"/>
      <c r="N654" s="121" t="str">
        <f>IFERROR(VLOOKUP($G654,Basisblatt!$A$10:$B$17,2,FALSE),"")</f>
        <v/>
      </c>
      <c r="O654" s="95"/>
      <c r="P654" s="138" t="str">
        <f>IF($K654="x1",IF(OR($F654&lt;&gt;Basisblatt!$A$2,'EMob_Segmente 3.2.5_3.2.6'!H654=Basisblatt!$A$64)=TRUE,5,VLOOKUP('EMob_Segmente 3.2.5_3.2.6'!$E654,Basisblatt!$A$22:$B$35,2,FALSE)),"")</f>
        <v/>
      </c>
    </row>
    <row r="655" spans="1:16" ht="15.75" thickBot="1" x14ac:dyDescent="0.3">
      <c r="A655" s="121" t="str">
        <f t="shared" si="20"/>
        <v/>
      </c>
      <c r="B655" s="95"/>
      <c r="C655" s="146"/>
      <c r="D655" s="145"/>
      <c r="E655" s="145"/>
      <c r="F655" s="145"/>
      <c r="G655" s="145"/>
      <c r="H655" s="145"/>
      <c r="I655" s="147"/>
      <c r="J655" s="95"/>
      <c r="K655" s="108" t="str">
        <f t="shared" si="21"/>
        <v>x2</v>
      </c>
      <c r="L655" s="113"/>
      <c r="M655" s="95"/>
      <c r="N655" s="121" t="str">
        <f>IFERROR(VLOOKUP($G655,Basisblatt!$A$10:$B$17,2,FALSE),"")</f>
        <v/>
      </c>
      <c r="O655" s="95"/>
      <c r="P655" s="138" t="str">
        <f>IF($K655="x1",IF(OR($F655&lt;&gt;Basisblatt!$A$2,'EMob_Segmente 3.2.5_3.2.6'!H655=Basisblatt!$A$64)=TRUE,5,VLOOKUP('EMob_Segmente 3.2.5_3.2.6'!$E655,Basisblatt!$A$22:$B$35,2,FALSE)),"")</f>
        <v/>
      </c>
    </row>
    <row r="656" spans="1:16" ht="15.75" thickBot="1" x14ac:dyDescent="0.3">
      <c r="A656" s="121" t="str">
        <f t="shared" si="20"/>
        <v/>
      </c>
      <c r="B656" s="95"/>
      <c r="C656" s="146"/>
      <c r="D656" s="145"/>
      <c r="E656" s="145"/>
      <c r="F656" s="145"/>
      <c r="G656" s="145"/>
      <c r="H656" s="145"/>
      <c r="I656" s="147"/>
      <c r="J656" s="95"/>
      <c r="K656" s="108" t="str">
        <f t="shared" si="21"/>
        <v>x2</v>
      </c>
      <c r="L656" s="113"/>
      <c r="M656" s="95"/>
      <c r="N656" s="121" t="str">
        <f>IFERROR(VLOOKUP($G656,Basisblatt!$A$10:$B$17,2,FALSE),"")</f>
        <v/>
      </c>
      <c r="O656" s="95"/>
      <c r="P656" s="138" t="str">
        <f>IF($K656="x1",IF(OR($F656&lt;&gt;Basisblatt!$A$2,'EMob_Segmente 3.2.5_3.2.6'!H656=Basisblatt!$A$64)=TRUE,5,VLOOKUP('EMob_Segmente 3.2.5_3.2.6'!$E656,Basisblatt!$A$22:$B$35,2,FALSE)),"")</f>
        <v/>
      </c>
    </row>
    <row r="657" spans="1:16" ht="15.75" thickBot="1" x14ac:dyDescent="0.3">
      <c r="A657" s="121" t="str">
        <f t="shared" si="20"/>
        <v/>
      </c>
      <c r="B657" s="95"/>
      <c r="C657" s="146"/>
      <c r="D657" s="145"/>
      <c r="E657" s="145"/>
      <c r="F657" s="145"/>
      <c r="G657" s="145"/>
      <c r="H657" s="145"/>
      <c r="I657" s="147"/>
      <c r="J657" s="95"/>
      <c r="K657" s="108" t="str">
        <f t="shared" si="21"/>
        <v>x2</v>
      </c>
      <c r="L657" s="113"/>
      <c r="M657" s="95"/>
      <c r="N657" s="121" t="str">
        <f>IFERROR(VLOOKUP($G657,Basisblatt!$A$10:$B$17,2,FALSE),"")</f>
        <v/>
      </c>
      <c r="O657" s="95"/>
      <c r="P657" s="138" t="str">
        <f>IF($K657="x1",IF(OR($F657&lt;&gt;Basisblatt!$A$2,'EMob_Segmente 3.2.5_3.2.6'!H657=Basisblatt!$A$64)=TRUE,5,VLOOKUP('EMob_Segmente 3.2.5_3.2.6'!$E657,Basisblatt!$A$22:$B$35,2,FALSE)),"")</f>
        <v/>
      </c>
    </row>
    <row r="658" spans="1:16" ht="15.75" thickBot="1" x14ac:dyDescent="0.3">
      <c r="A658" s="121" t="str">
        <f t="shared" si="20"/>
        <v/>
      </c>
      <c r="B658" s="95"/>
      <c r="C658" s="146"/>
      <c r="D658" s="145"/>
      <c r="E658" s="145"/>
      <c r="F658" s="145"/>
      <c r="G658" s="145"/>
      <c r="H658" s="145"/>
      <c r="I658" s="147"/>
      <c r="J658" s="95"/>
      <c r="K658" s="108" t="str">
        <f t="shared" si="21"/>
        <v>x2</v>
      </c>
      <c r="L658" s="113"/>
      <c r="M658" s="95"/>
      <c r="N658" s="121" t="str">
        <f>IFERROR(VLOOKUP($G658,Basisblatt!$A$10:$B$17,2,FALSE),"")</f>
        <v/>
      </c>
      <c r="O658" s="95"/>
      <c r="P658" s="138" t="str">
        <f>IF($K658="x1",IF(OR($F658&lt;&gt;Basisblatt!$A$2,'EMob_Segmente 3.2.5_3.2.6'!H658=Basisblatt!$A$64)=TRUE,5,VLOOKUP('EMob_Segmente 3.2.5_3.2.6'!$E658,Basisblatt!$A$22:$B$35,2,FALSE)),"")</f>
        <v/>
      </c>
    </row>
    <row r="659" spans="1:16" ht="15.75" thickBot="1" x14ac:dyDescent="0.3">
      <c r="A659" s="121" t="str">
        <f t="shared" si="20"/>
        <v/>
      </c>
      <c r="B659" s="95"/>
      <c r="C659" s="146"/>
      <c r="D659" s="145"/>
      <c r="E659" s="145"/>
      <c r="F659" s="145"/>
      <c r="G659" s="145"/>
      <c r="H659" s="145"/>
      <c r="I659" s="147"/>
      <c r="J659" s="95"/>
      <c r="K659" s="108" t="str">
        <f t="shared" si="21"/>
        <v>x2</v>
      </c>
      <c r="L659" s="113"/>
      <c r="M659" s="95"/>
      <c r="N659" s="121" t="str">
        <f>IFERROR(VLOOKUP($G659,Basisblatt!$A$10:$B$17,2,FALSE),"")</f>
        <v/>
      </c>
      <c r="O659" s="95"/>
      <c r="P659" s="138" t="str">
        <f>IF($K659="x1",IF(OR($F659&lt;&gt;Basisblatt!$A$2,'EMob_Segmente 3.2.5_3.2.6'!H659=Basisblatt!$A$64)=TRUE,5,VLOOKUP('EMob_Segmente 3.2.5_3.2.6'!$E659,Basisblatt!$A$22:$B$35,2,FALSE)),"")</f>
        <v/>
      </c>
    </row>
    <row r="660" spans="1:16" ht="15.75" thickBot="1" x14ac:dyDescent="0.3">
      <c r="A660" s="121" t="str">
        <f t="shared" si="20"/>
        <v/>
      </c>
      <c r="B660" s="95"/>
      <c r="C660" s="146"/>
      <c r="D660" s="145"/>
      <c r="E660" s="145"/>
      <c r="F660" s="145"/>
      <c r="G660" s="145"/>
      <c r="H660" s="145"/>
      <c r="I660" s="147"/>
      <c r="J660" s="95"/>
      <c r="K660" s="108" t="str">
        <f t="shared" si="21"/>
        <v>x2</v>
      </c>
      <c r="L660" s="113"/>
      <c r="M660" s="95"/>
      <c r="N660" s="121" t="str">
        <f>IFERROR(VLOOKUP($G660,Basisblatt!$A$10:$B$17,2,FALSE),"")</f>
        <v/>
      </c>
      <c r="O660" s="95"/>
      <c r="P660" s="138" t="str">
        <f>IF($K660="x1",IF(OR($F660&lt;&gt;Basisblatt!$A$2,'EMob_Segmente 3.2.5_3.2.6'!H660=Basisblatt!$A$64)=TRUE,5,VLOOKUP('EMob_Segmente 3.2.5_3.2.6'!$E660,Basisblatt!$A$22:$B$35,2,FALSE)),"")</f>
        <v/>
      </c>
    </row>
    <row r="661" spans="1:16" ht="15.75" thickBot="1" x14ac:dyDescent="0.3">
      <c r="A661" s="121" t="str">
        <f t="shared" si="20"/>
        <v/>
      </c>
      <c r="B661" s="95"/>
      <c r="C661" s="146"/>
      <c r="D661" s="145"/>
      <c r="E661" s="145"/>
      <c r="F661" s="145"/>
      <c r="G661" s="145"/>
      <c r="H661" s="145"/>
      <c r="I661" s="147"/>
      <c r="J661" s="95"/>
      <c r="K661" s="108" t="str">
        <f t="shared" si="21"/>
        <v>x2</v>
      </c>
      <c r="L661" s="113"/>
      <c r="M661" s="95"/>
      <c r="N661" s="121" t="str">
        <f>IFERROR(VLOOKUP($G661,Basisblatt!$A$10:$B$17,2,FALSE),"")</f>
        <v/>
      </c>
      <c r="O661" s="95"/>
      <c r="P661" s="138" t="str">
        <f>IF($K661="x1",IF(OR($F661&lt;&gt;Basisblatt!$A$2,'EMob_Segmente 3.2.5_3.2.6'!H661=Basisblatt!$A$64)=TRUE,5,VLOOKUP('EMob_Segmente 3.2.5_3.2.6'!$E661,Basisblatt!$A$22:$B$35,2,FALSE)),"")</f>
        <v/>
      </c>
    </row>
    <row r="662" spans="1:16" ht="15.75" thickBot="1" x14ac:dyDescent="0.3">
      <c r="A662" s="121" t="str">
        <f t="shared" si="20"/>
        <v/>
      </c>
      <c r="B662" s="95"/>
      <c r="C662" s="146"/>
      <c r="D662" s="145"/>
      <c r="E662" s="145"/>
      <c r="F662" s="145"/>
      <c r="G662" s="145"/>
      <c r="H662" s="145"/>
      <c r="I662" s="147"/>
      <c r="J662" s="95"/>
      <c r="K662" s="108" t="str">
        <f t="shared" si="21"/>
        <v>x2</v>
      </c>
      <c r="L662" s="113"/>
      <c r="M662" s="95"/>
      <c r="N662" s="121" t="str">
        <f>IFERROR(VLOOKUP($G662,Basisblatt!$A$10:$B$17,2,FALSE),"")</f>
        <v/>
      </c>
      <c r="O662" s="95"/>
      <c r="P662" s="138" t="str">
        <f>IF($K662="x1",IF(OR($F662&lt;&gt;Basisblatt!$A$2,'EMob_Segmente 3.2.5_3.2.6'!H662=Basisblatt!$A$64)=TRUE,5,VLOOKUP('EMob_Segmente 3.2.5_3.2.6'!$E662,Basisblatt!$A$22:$B$35,2,FALSE)),"")</f>
        <v/>
      </c>
    </row>
    <row r="663" spans="1:16" ht="15.75" thickBot="1" x14ac:dyDescent="0.3">
      <c r="A663" s="121" t="str">
        <f t="shared" si="20"/>
        <v/>
      </c>
      <c r="B663" s="95"/>
      <c r="C663" s="146"/>
      <c r="D663" s="145"/>
      <c r="E663" s="145"/>
      <c r="F663" s="145"/>
      <c r="G663" s="145"/>
      <c r="H663" s="145"/>
      <c r="I663" s="147"/>
      <c r="J663" s="95"/>
      <c r="K663" s="108" t="str">
        <f t="shared" si="21"/>
        <v>x2</v>
      </c>
      <c r="L663" s="113"/>
      <c r="M663" s="95"/>
      <c r="N663" s="121" t="str">
        <f>IFERROR(VLOOKUP($G663,Basisblatt!$A$10:$B$17,2,FALSE),"")</f>
        <v/>
      </c>
      <c r="O663" s="95"/>
      <c r="P663" s="138" t="str">
        <f>IF($K663="x1",IF(OR($F663&lt;&gt;Basisblatt!$A$2,'EMob_Segmente 3.2.5_3.2.6'!H663=Basisblatt!$A$64)=TRUE,5,VLOOKUP('EMob_Segmente 3.2.5_3.2.6'!$E663,Basisblatt!$A$22:$B$35,2,FALSE)),"")</f>
        <v/>
      </c>
    </row>
    <row r="664" spans="1:16" ht="15.75" thickBot="1" x14ac:dyDescent="0.3">
      <c r="A664" s="121" t="str">
        <f t="shared" si="20"/>
        <v/>
      </c>
      <c r="B664" s="95"/>
      <c r="C664" s="146"/>
      <c r="D664" s="145"/>
      <c r="E664" s="145"/>
      <c r="F664" s="145"/>
      <c r="G664" s="145"/>
      <c r="H664" s="145"/>
      <c r="I664" s="147"/>
      <c r="J664" s="95"/>
      <c r="K664" s="108" t="str">
        <f t="shared" si="21"/>
        <v>x2</v>
      </c>
      <c r="L664" s="113"/>
      <c r="M664" s="95"/>
      <c r="N664" s="121" t="str">
        <f>IFERROR(VLOOKUP($G664,Basisblatt!$A$10:$B$17,2,FALSE),"")</f>
        <v/>
      </c>
      <c r="O664" s="95"/>
      <c r="P664" s="138" t="str">
        <f>IF($K664="x1",IF(OR($F664&lt;&gt;Basisblatt!$A$2,'EMob_Segmente 3.2.5_3.2.6'!H664=Basisblatt!$A$64)=TRUE,5,VLOOKUP('EMob_Segmente 3.2.5_3.2.6'!$E664,Basisblatt!$A$22:$B$35,2,FALSE)),"")</f>
        <v/>
      </c>
    </row>
    <row r="665" spans="1:16" ht="15.75" thickBot="1" x14ac:dyDescent="0.3">
      <c r="A665" s="121" t="str">
        <f t="shared" si="20"/>
        <v/>
      </c>
      <c r="B665" s="95"/>
      <c r="C665" s="146"/>
      <c r="D665" s="145"/>
      <c r="E665" s="145"/>
      <c r="F665" s="145"/>
      <c r="G665" s="145"/>
      <c r="H665" s="145"/>
      <c r="I665" s="147"/>
      <c r="J665" s="95"/>
      <c r="K665" s="108" t="str">
        <f t="shared" si="21"/>
        <v>x2</v>
      </c>
      <c r="L665" s="113"/>
      <c r="M665" s="95"/>
      <c r="N665" s="121" t="str">
        <f>IFERROR(VLOOKUP($G665,Basisblatt!$A$10:$B$17,2,FALSE),"")</f>
        <v/>
      </c>
      <c r="O665" s="95"/>
      <c r="P665" s="138" t="str">
        <f>IF($K665="x1",IF(OR($F665&lt;&gt;Basisblatt!$A$2,'EMob_Segmente 3.2.5_3.2.6'!H665=Basisblatt!$A$64)=TRUE,5,VLOOKUP('EMob_Segmente 3.2.5_3.2.6'!$E665,Basisblatt!$A$22:$B$35,2,FALSE)),"")</f>
        <v/>
      </c>
    </row>
    <row r="666" spans="1:16" ht="15.75" thickBot="1" x14ac:dyDescent="0.3">
      <c r="A666" s="121" t="str">
        <f t="shared" ref="A666:A729" si="22">IF($K666="x2","",IF($K666="x1","ja","N/A"))</f>
        <v/>
      </c>
      <c r="B666" s="95"/>
      <c r="C666" s="146"/>
      <c r="D666" s="145"/>
      <c r="E666" s="145"/>
      <c r="F666" s="145"/>
      <c r="G666" s="145"/>
      <c r="H666" s="145"/>
      <c r="I666" s="147"/>
      <c r="J666" s="95"/>
      <c r="K666" s="108" t="str">
        <f t="shared" si="21"/>
        <v>x2</v>
      </c>
      <c r="L666" s="113"/>
      <c r="M666" s="95"/>
      <c r="N666" s="121" t="str">
        <f>IFERROR(VLOOKUP($G666,Basisblatt!$A$10:$B$17,2,FALSE),"")</f>
        <v/>
      </c>
      <c r="O666" s="95"/>
      <c r="P666" s="138" t="str">
        <f>IF($K666="x1",IF(OR($F666&lt;&gt;Basisblatt!$A$2,'EMob_Segmente 3.2.5_3.2.6'!H666=Basisblatt!$A$64)=TRUE,5,VLOOKUP('EMob_Segmente 3.2.5_3.2.6'!$E666,Basisblatt!$A$22:$B$35,2,FALSE)),"")</f>
        <v/>
      </c>
    </row>
    <row r="667" spans="1:16" ht="15.75" thickBot="1" x14ac:dyDescent="0.3">
      <c r="A667" s="121" t="str">
        <f t="shared" si="22"/>
        <v/>
      </c>
      <c r="B667" s="95"/>
      <c r="C667" s="146"/>
      <c r="D667" s="145"/>
      <c r="E667" s="145"/>
      <c r="F667" s="145"/>
      <c r="G667" s="145"/>
      <c r="H667" s="145"/>
      <c r="I667" s="147"/>
      <c r="J667" s="95"/>
      <c r="K667" s="108" t="str">
        <f t="shared" ref="K667:K730" si="23">IF(COUNTA($C667:$I667)=7,"x1",IF(COUNTA($C667:$I667)=0,"x2","o"))</f>
        <v>x2</v>
      </c>
      <c r="L667" s="113"/>
      <c r="M667" s="95"/>
      <c r="N667" s="121" t="str">
        <f>IFERROR(VLOOKUP($G667,Basisblatt!$A$10:$B$17,2,FALSE),"")</f>
        <v/>
      </c>
      <c r="O667" s="95"/>
      <c r="P667" s="138" t="str">
        <f>IF($K667="x1",IF(OR($F667&lt;&gt;Basisblatt!$A$2,'EMob_Segmente 3.2.5_3.2.6'!H667=Basisblatt!$A$64)=TRUE,5,VLOOKUP('EMob_Segmente 3.2.5_3.2.6'!$E667,Basisblatt!$A$22:$B$35,2,FALSE)),"")</f>
        <v/>
      </c>
    </row>
    <row r="668" spans="1:16" ht="15.75" thickBot="1" x14ac:dyDescent="0.3">
      <c r="A668" s="121" t="str">
        <f t="shared" si="22"/>
        <v/>
      </c>
      <c r="B668" s="95"/>
      <c r="C668" s="146"/>
      <c r="D668" s="145"/>
      <c r="E668" s="145"/>
      <c r="F668" s="145"/>
      <c r="G668" s="145"/>
      <c r="H668" s="145"/>
      <c r="I668" s="147"/>
      <c r="J668" s="95"/>
      <c r="K668" s="108" t="str">
        <f t="shared" si="23"/>
        <v>x2</v>
      </c>
      <c r="L668" s="113"/>
      <c r="M668" s="95"/>
      <c r="N668" s="121" t="str">
        <f>IFERROR(VLOOKUP($G668,Basisblatt!$A$10:$B$17,2,FALSE),"")</f>
        <v/>
      </c>
      <c r="O668" s="95"/>
      <c r="P668" s="138" t="str">
        <f>IF($K668="x1",IF(OR($F668&lt;&gt;Basisblatt!$A$2,'EMob_Segmente 3.2.5_3.2.6'!H668=Basisblatt!$A$64)=TRUE,5,VLOOKUP('EMob_Segmente 3.2.5_3.2.6'!$E668,Basisblatt!$A$22:$B$35,2,FALSE)),"")</f>
        <v/>
      </c>
    </row>
    <row r="669" spans="1:16" ht="15.75" thickBot="1" x14ac:dyDescent="0.3">
      <c r="A669" s="121" t="str">
        <f t="shared" si="22"/>
        <v/>
      </c>
      <c r="B669" s="95"/>
      <c r="C669" s="146"/>
      <c r="D669" s="145"/>
      <c r="E669" s="145"/>
      <c r="F669" s="145"/>
      <c r="G669" s="145"/>
      <c r="H669" s="145"/>
      <c r="I669" s="147"/>
      <c r="J669" s="95"/>
      <c r="K669" s="108" t="str">
        <f t="shared" si="23"/>
        <v>x2</v>
      </c>
      <c r="L669" s="113"/>
      <c r="M669" s="95"/>
      <c r="N669" s="121" t="str">
        <f>IFERROR(VLOOKUP($G669,Basisblatt!$A$10:$B$17,2,FALSE),"")</f>
        <v/>
      </c>
      <c r="O669" s="95"/>
      <c r="P669" s="138" t="str">
        <f>IF($K669="x1",IF(OR($F669&lt;&gt;Basisblatt!$A$2,'EMob_Segmente 3.2.5_3.2.6'!H669=Basisblatt!$A$64)=TRUE,5,VLOOKUP('EMob_Segmente 3.2.5_3.2.6'!$E669,Basisblatt!$A$22:$B$35,2,FALSE)),"")</f>
        <v/>
      </c>
    </row>
    <row r="670" spans="1:16" ht="15.75" thickBot="1" x14ac:dyDescent="0.3">
      <c r="A670" s="121" t="str">
        <f t="shared" si="22"/>
        <v/>
      </c>
      <c r="B670" s="95"/>
      <c r="C670" s="146"/>
      <c r="D670" s="145"/>
      <c r="E670" s="145"/>
      <c r="F670" s="145"/>
      <c r="G670" s="145"/>
      <c r="H670" s="145"/>
      <c r="I670" s="147"/>
      <c r="J670" s="95"/>
      <c r="K670" s="108" t="str">
        <f t="shared" si="23"/>
        <v>x2</v>
      </c>
      <c r="L670" s="113"/>
      <c r="M670" s="95"/>
      <c r="N670" s="121" t="str">
        <f>IFERROR(VLOOKUP($G670,Basisblatt!$A$10:$B$17,2,FALSE),"")</f>
        <v/>
      </c>
      <c r="O670" s="95"/>
      <c r="P670" s="138" t="str">
        <f>IF($K670="x1",IF(OR($F670&lt;&gt;Basisblatt!$A$2,'EMob_Segmente 3.2.5_3.2.6'!H670=Basisblatt!$A$64)=TRUE,5,VLOOKUP('EMob_Segmente 3.2.5_3.2.6'!$E670,Basisblatt!$A$22:$B$35,2,FALSE)),"")</f>
        <v/>
      </c>
    </row>
    <row r="671" spans="1:16" ht="15.75" thickBot="1" x14ac:dyDescent="0.3">
      <c r="A671" s="121" t="str">
        <f t="shared" si="22"/>
        <v/>
      </c>
      <c r="B671" s="95"/>
      <c r="C671" s="146"/>
      <c r="D671" s="145"/>
      <c r="E671" s="145"/>
      <c r="F671" s="145"/>
      <c r="G671" s="145"/>
      <c r="H671" s="145"/>
      <c r="I671" s="147"/>
      <c r="J671" s="95"/>
      <c r="K671" s="108" t="str">
        <f t="shared" si="23"/>
        <v>x2</v>
      </c>
      <c r="L671" s="113"/>
      <c r="M671" s="95"/>
      <c r="N671" s="121" t="str">
        <f>IFERROR(VLOOKUP($G671,Basisblatt!$A$10:$B$17,2,FALSE),"")</f>
        <v/>
      </c>
      <c r="O671" s="95"/>
      <c r="P671" s="138" t="str">
        <f>IF($K671="x1",IF(OR($F671&lt;&gt;Basisblatt!$A$2,'EMob_Segmente 3.2.5_3.2.6'!H671=Basisblatt!$A$64)=TRUE,5,VLOOKUP('EMob_Segmente 3.2.5_3.2.6'!$E671,Basisblatt!$A$22:$B$35,2,FALSE)),"")</f>
        <v/>
      </c>
    </row>
    <row r="672" spans="1:16" ht="15.75" thickBot="1" x14ac:dyDescent="0.3">
      <c r="A672" s="121" t="str">
        <f t="shared" si="22"/>
        <v/>
      </c>
      <c r="B672" s="95"/>
      <c r="C672" s="146"/>
      <c r="D672" s="145"/>
      <c r="E672" s="145"/>
      <c r="F672" s="145"/>
      <c r="G672" s="145"/>
      <c r="H672" s="145"/>
      <c r="I672" s="147"/>
      <c r="J672" s="95"/>
      <c r="K672" s="108" t="str">
        <f t="shared" si="23"/>
        <v>x2</v>
      </c>
      <c r="L672" s="113"/>
      <c r="M672" s="95"/>
      <c r="N672" s="121" t="str">
        <f>IFERROR(VLOOKUP($G672,Basisblatt!$A$10:$B$17,2,FALSE),"")</f>
        <v/>
      </c>
      <c r="O672" s="95"/>
      <c r="P672" s="138" t="str">
        <f>IF($K672="x1",IF(OR($F672&lt;&gt;Basisblatt!$A$2,'EMob_Segmente 3.2.5_3.2.6'!H672=Basisblatt!$A$64)=TRUE,5,VLOOKUP('EMob_Segmente 3.2.5_3.2.6'!$E672,Basisblatt!$A$22:$B$35,2,FALSE)),"")</f>
        <v/>
      </c>
    </row>
    <row r="673" spans="1:16" ht="15.75" thickBot="1" x14ac:dyDescent="0.3">
      <c r="A673" s="121" t="str">
        <f t="shared" si="22"/>
        <v/>
      </c>
      <c r="B673" s="95"/>
      <c r="C673" s="146"/>
      <c r="D673" s="145"/>
      <c r="E673" s="145"/>
      <c r="F673" s="145"/>
      <c r="G673" s="145"/>
      <c r="H673" s="145"/>
      <c r="I673" s="147"/>
      <c r="J673" s="95"/>
      <c r="K673" s="108" t="str">
        <f t="shared" si="23"/>
        <v>x2</v>
      </c>
      <c r="L673" s="113"/>
      <c r="M673" s="95"/>
      <c r="N673" s="121" t="str">
        <f>IFERROR(VLOOKUP($G673,Basisblatt!$A$10:$B$17,2,FALSE),"")</f>
        <v/>
      </c>
      <c r="O673" s="95"/>
      <c r="P673" s="138" t="str">
        <f>IF($K673="x1",IF(OR($F673&lt;&gt;Basisblatt!$A$2,'EMob_Segmente 3.2.5_3.2.6'!H673=Basisblatt!$A$64)=TRUE,5,VLOOKUP('EMob_Segmente 3.2.5_3.2.6'!$E673,Basisblatt!$A$22:$B$35,2,FALSE)),"")</f>
        <v/>
      </c>
    </row>
    <row r="674" spans="1:16" ht="15.75" thickBot="1" x14ac:dyDescent="0.3">
      <c r="A674" s="121" t="str">
        <f t="shared" si="22"/>
        <v/>
      </c>
      <c r="B674" s="95"/>
      <c r="C674" s="146"/>
      <c r="D674" s="145"/>
      <c r="E674" s="145"/>
      <c r="F674" s="145"/>
      <c r="G674" s="145"/>
      <c r="H674" s="145"/>
      <c r="I674" s="147"/>
      <c r="J674" s="95"/>
      <c r="K674" s="108" t="str">
        <f t="shared" si="23"/>
        <v>x2</v>
      </c>
      <c r="L674" s="113"/>
      <c r="M674" s="95"/>
      <c r="N674" s="121" t="str">
        <f>IFERROR(VLOOKUP($G674,Basisblatt!$A$10:$B$17,2,FALSE),"")</f>
        <v/>
      </c>
      <c r="O674" s="95"/>
      <c r="P674" s="138" t="str">
        <f>IF($K674="x1",IF(OR($F674&lt;&gt;Basisblatt!$A$2,'EMob_Segmente 3.2.5_3.2.6'!H674=Basisblatt!$A$64)=TRUE,5,VLOOKUP('EMob_Segmente 3.2.5_3.2.6'!$E674,Basisblatt!$A$22:$B$35,2,FALSE)),"")</f>
        <v/>
      </c>
    </row>
    <row r="675" spans="1:16" ht="15.75" thickBot="1" x14ac:dyDescent="0.3">
      <c r="A675" s="121" t="str">
        <f t="shared" si="22"/>
        <v/>
      </c>
      <c r="B675" s="95"/>
      <c r="C675" s="146"/>
      <c r="D675" s="145"/>
      <c r="E675" s="145"/>
      <c r="F675" s="145"/>
      <c r="G675" s="145"/>
      <c r="H675" s="145"/>
      <c r="I675" s="147"/>
      <c r="J675" s="95"/>
      <c r="K675" s="108" t="str">
        <f t="shared" si="23"/>
        <v>x2</v>
      </c>
      <c r="L675" s="113"/>
      <c r="M675" s="95"/>
      <c r="N675" s="121" t="str">
        <f>IFERROR(VLOOKUP($G675,Basisblatt!$A$10:$B$17,2,FALSE),"")</f>
        <v/>
      </c>
      <c r="O675" s="95"/>
      <c r="P675" s="138" t="str">
        <f>IF($K675="x1",IF(OR($F675&lt;&gt;Basisblatt!$A$2,'EMob_Segmente 3.2.5_3.2.6'!H675=Basisblatt!$A$64)=TRUE,5,VLOOKUP('EMob_Segmente 3.2.5_3.2.6'!$E675,Basisblatt!$A$22:$B$35,2,FALSE)),"")</f>
        <v/>
      </c>
    </row>
    <row r="676" spans="1:16" ht="15.75" thickBot="1" x14ac:dyDescent="0.3">
      <c r="A676" s="121" t="str">
        <f t="shared" si="22"/>
        <v/>
      </c>
      <c r="B676" s="95"/>
      <c r="C676" s="146"/>
      <c r="D676" s="145"/>
      <c r="E676" s="145"/>
      <c r="F676" s="145"/>
      <c r="G676" s="145"/>
      <c r="H676" s="145"/>
      <c r="I676" s="147"/>
      <c r="J676" s="95"/>
      <c r="K676" s="108" t="str">
        <f t="shared" si="23"/>
        <v>x2</v>
      </c>
      <c r="L676" s="113"/>
      <c r="M676" s="95"/>
      <c r="N676" s="121" t="str">
        <f>IFERROR(VLOOKUP($G676,Basisblatt!$A$10:$B$17,2,FALSE),"")</f>
        <v/>
      </c>
      <c r="O676" s="95"/>
      <c r="P676" s="138" t="str">
        <f>IF($K676="x1",IF(OR($F676&lt;&gt;Basisblatt!$A$2,'EMob_Segmente 3.2.5_3.2.6'!H676=Basisblatt!$A$64)=TRUE,5,VLOOKUP('EMob_Segmente 3.2.5_3.2.6'!$E676,Basisblatt!$A$22:$B$35,2,FALSE)),"")</f>
        <v/>
      </c>
    </row>
    <row r="677" spans="1:16" ht="15.75" thickBot="1" x14ac:dyDescent="0.3">
      <c r="A677" s="121" t="str">
        <f t="shared" si="22"/>
        <v/>
      </c>
      <c r="B677" s="95"/>
      <c r="C677" s="146"/>
      <c r="D677" s="145"/>
      <c r="E677" s="145"/>
      <c r="F677" s="145"/>
      <c r="G677" s="145"/>
      <c r="H677" s="145"/>
      <c r="I677" s="147"/>
      <c r="J677" s="95"/>
      <c r="K677" s="108" t="str">
        <f t="shared" si="23"/>
        <v>x2</v>
      </c>
      <c r="L677" s="113"/>
      <c r="M677" s="95"/>
      <c r="N677" s="121" t="str">
        <f>IFERROR(VLOOKUP($G677,Basisblatt!$A$10:$B$17,2,FALSE),"")</f>
        <v/>
      </c>
      <c r="O677" s="95"/>
      <c r="P677" s="138" t="str">
        <f>IF($K677="x1",IF(OR($F677&lt;&gt;Basisblatt!$A$2,'EMob_Segmente 3.2.5_3.2.6'!H677=Basisblatt!$A$64)=TRUE,5,VLOOKUP('EMob_Segmente 3.2.5_3.2.6'!$E677,Basisblatt!$A$22:$B$35,2,FALSE)),"")</f>
        <v/>
      </c>
    </row>
    <row r="678" spans="1:16" ht="15.75" thickBot="1" x14ac:dyDescent="0.3">
      <c r="A678" s="121" t="str">
        <f t="shared" si="22"/>
        <v/>
      </c>
      <c r="B678" s="95"/>
      <c r="C678" s="146"/>
      <c r="D678" s="145"/>
      <c r="E678" s="145"/>
      <c r="F678" s="145"/>
      <c r="G678" s="145"/>
      <c r="H678" s="145"/>
      <c r="I678" s="147"/>
      <c r="J678" s="95"/>
      <c r="K678" s="108" t="str">
        <f t="shared" si="23"/>
        <v>x2</v>
      </c>
      <c r="L678" s="113"/>
      <c r="M678" s="95"/>
      <c r="N678" s="121" t="str">
        <f>IFERROR(VLOOKUP($G678,Basisblatt!$A$10:$B$17,2,FALSE),"")</f>
        <v/>
      </c>
      <c r="O678" s="95"/>
      <c r="P678" s="138" t="str">
        <f>IF($K678="x1",IF(OR($F678&lt;&gt;Basisblatt!$A$2,'EMob_Segmente 3.2.5_3.2.6'!H678=Basisblatt!$A$64)=TRUE,5,VLOOKUP('EMob_Segmente 3.2.5_3.2.6'!$E678,Basisblatt!$A$22:$B$35,2,FALSE)),"")</f>
        <v/>
      </c>
    </row>
    <row r="679" spans="1:16" ht="15.75" thickBot="1" x14ac:dyDescent="0.3">
      <c r="A679" s="121" t="str">
        <f t="shared" si="22"/>
        <v/>
      </c>
      <c r="B679" s="95"/>
      <c r="C679" s="146"/>
      <c r="D679" s="145"/>
      <c r="E679" s="145"/>
      <c r="F679" s="145"/>
      <c r="G679" s="145"/>
      <c r="H679" s="145"/>
      <c r="I679" s="147"/>
      <c r="J679" s="95"/>
      <c r="K679" s="108" t="str">
        <f t="shared" si="23"/>
        <v>x2</v>
      </c>
      <c r="L679" s="113"/>
      <c r="M679" s="95"/>
      <c r="N679" s="121" t="str">
        <f>IFERROR(VLOOKUP($G679,Basisblatt!$A$10:$B$17,2,FALSE),"")</f>
        <v/>
      </c>
      <c r="O679" s="95"/>
      <c r="P679" s="138" t="str">
        <f>IF($K679="x1",IF(OR($F679&lt;&gt;Basisblatt!$A$2,'EMob_Segmente 3.2.5_3.2.6'!H679=Basisblatt!$A$64)=TRUE,5,VLOOKUP('EMob_Segmente 3.2.5_3.2.6'!$E679,Basisblatt!$A$22:$B$35,2,FALSE)),"")</f>
        <v/>
      </c>
    </row>
    <row r="680" spans="1:16" ht="15.75" thickBot="1" x14ac:dyDescent="0.3">
      <c r="A680" s="121" t="str">
        <f t="shared" si="22"/>
        <v/>
      </c>
      <c r="B680" s="95"/>
      <c r="C680" s="146"/>
      <c r="D680" s="145"/>
      <c r="E680" s="145"/>
      <c r="F680" s="145"/>
      <c r="G680" s="145"/>
      <c r="H680" s="145"/>
      <c r="I680" s="147"/>
      <c r="J680" s="95"/>
      <c r="K680" s="108" t="str">
        <f t="shared" si="23"/>
        <v>x2</v>
      </c>
      <c r="L680" s="113"/>
      <c r="M680" s="95"/>
      <c r="N680" s="121" t="str">
        <f>IFERROR(VLOOKUP($G680,Basisblatt!$A$10:$B$17,2,FALSE),"")</f>
        <v/>
      </c>
      <c r="O680" s="95"/>
      <c r="P680" s="138" t="str">
        <f>IF($K680="x1",IF(OR($F680&lt;&gt;Basisblatt!$A$2,'EMob_Segmente 3.2.5_3.2.6'!H680=Basisblatt!$A$64)=TRUE,5,VLOOKUP('EMob_Segmente 3.2.5_3.2.6'!$E680,Basisblatt!$A$22:$B$35,2,FALSE)),"")</f>
        <v/>
      </c>
    </row>
    <row r="681" spans="1:16" ht="15.75" thickBot="1" x14ac:dyDescent="0.3">
      <c r="A681" s="121" t="str">
        <f t="shared" si="22"/>
        <v/>
      </c>
      <c r="B681" s="95"/>
      <c r="C681" s="146"/>
      <c r="D681" s="145"/>
      <c r="E681" s="145"/>
      <c r="F681" s="145"/>
      <c r="G681" s="145"/>
      <c r="H681" s="145"/>
      <c r="I681" s="147"/>
      <c r="J681" s="95"/>
      <c r="K681" s="108" t="str">
        <f t="shared" si="23"/>
        <v>x2</v>
      </c>
      <c r="L681" s="113"/>
      <c r="M681" s="95"/>
      <c r="N681" s="121" t="str">
        <f>IFERROR(VLOOKUP($G681,Basisblatt!$A$10:$B$17,2,FALSE),"")</f>
        <v/>
      </c>
      <c r="O681" s="95"/>
      <c r="P681" s="138" t="str">
        <f>IF($K681="x1",IF(OR($F681&lt;&gt;Basisblatt!$A$2,'EMob_Segmente 3.2.5_3.2.6'!H681=Basisblatt!$A$64)=TRUE,5,VLOOKUP('EMob_Segmente 3.2.5_3.2.6'!$E681,Basisblatt!$A$22:$B$35,2,FALSE)),"")</f>
        <v/>
      </c>
    </row>
    <row r="682" spans="1:16" ht="15.75" thickBot="1" x14ac:dyDescent="0.3">
      <c r="A682" s="121" t="str">
        <f t="shared" si="22"/>
        <v/>
      </c>
      <c r="B682" s="95"/>
      <c r="C682" s="146"/>
      <c r="D682" s="145"/>
      <c r="E682" s="145"/>
      <c r="F682" s="145"/>
      <c r="G682" s="145"/>
      <c r="H682" s="145"/>
      <c r="I682" s="147"/>
      <c r="J682" s="95"/>
      <c r="K682" s="108" t="str">
        <f t="shared" si="23"/>
        <v>x2</v>
      </c>
      <c r="L682" s="113"/>
      <c r="M682" s="95"/>
      <c r="N682" s="121" t="str">
        <f>IFERROR(VLOOKUP($G682,Basisblatt!$A$10:$B$17,2,FALSE),"")</f>
        <v/>
      </c>
      <c r="O682" s="95"/>
      <c r="P682" s="138" t="str">
        <f>IF($K682="x1",IF(OR($F682&lt;&gt;Basisblatt!$A$2,'EMob_Segmente 3.2.5_3.2.6'!H682=Basisblatt!$A$64)=TRUE,5,VLOOKUP('EMob_Segmente 3.2.5_3.2.6'!$E682,Basisblatt!$A$22:$B$35,2,FALSE)),"")</f>
        <v/>
      </c>
    </row>
    <row r="683" spans="1:16" ht="15.75" thickBot="1" x14ac:dyDescent="0.3">
      <c r="A683" s="121" t="str">
        <f t="shared" si="22"/>
        <v/>
      </c>
      <c r="B683" s="95"/>
      <c r="C683" s="146"/>
      <c r="D683" s="145"/>
      <c r="E683" s="145"/>
      <c r="F683" s="145"/>
      <c r="G683" s="145"/>
      <c r="H683" s="145"/>
      <c r="I683" s="147"/>
      <c r="J683" s="95"/>
      <c r="K683" s="108" t="str">
        <f t="shared" si="23"/>
        <v>x2</v>
      </c>
      <c r="L683" s="113"/>
      <c r="M683" s="95"/>
      <c r="N683" s="121" t="str">
        <f>IFERROR(VLOOKUP($G683,Basisblatt!$A$10:$B$17,2,FALSE),"")</f>
        <v/>
      </c>
      <c r="O683" s="95"/>
      <c r="P683" s="138" t="str">
        <f>IF($K683="x1",IF(OR($F683&lt;&gt;Basisblatt!$A$2,'EMob_Segmente 3.2.5_3.2.6'!H683=Basisblatt!$A$64)=TRUE,5,VLOOKUP('EMob_Segmente 3.2.5_3.2.6'!$E683,Basisblatt!$A$22:$B$35,2,FALSE)),"")</f>
        <v/>
      </c>
    </row>
    <row r="684" spans="1:16" ht="15.75" thickBot="1" x14ac:dyDescent="0.3">
      <c r="A684" s="121" t="str">
        <f t="shared" si="22"/>
        <v/>
      </c>
      <c r="B684" s="95"/>
      <c r="C684" s="146"/>
      <c r="D684" s="145"/>
      <c r="E684" s="145"/>
      <c r="F684" s="145"/>
      <c r="G684" s="145"/>
      <c r="H684" s="145"/>
      <c r="I684" s="147"/>
      <c r="J684" s="95"/>
      <c r="K684" s="108" t="str">
        <f t="shared" si="23"/>
        <v>x2</v>
      </c>
      <c r="L684" s="113"/>
      <c r="M684" s="95"/>
      <c r="N684" s="121" t="str">
        <f>IFERROR(VLOOKUP($G684,Basisblatt!$A$10:$B$17,2,FALSE),"")</f>
        <v/>
      </c>
      <c r="O684" s="95"/>
      <c r="P684" s="138" t="str">
        <f>IF($K684="x1",IF(OR($F684&lt;&gt;Basisblatt!$A$2,'EMob_Segmente 3.2.5_3.2.6'!H684=Basisblatt!$A$64)=TRUE,5,VLOOKUP('EMob_Segmente 3.2.5_3.2.6'!$E684,Basisblatt!$A$22:$B$35,2,FALSE)),"")</f>
        <v/>
      </c>
    </row>
    <row r="685" spans="1:16" ht="15.75" thickBot="1" x14ac:dyDescent="0.3">
      <c r="A685" s="121" t="str">
        <f t="shared" si="22"/>
        <v/>
      </c>
      <c r="B685" s="95"/>
      <c r="C685" s="146"/>
      <c r="D685" s="145"/>
      <c r="E685" s="145"/>
      <c r="F685" s="145"/>
      <c r="G685" s="145"/>
      <c r="H685" s="145"/>
      <c r="I685" s="147"/>
      <c r="J685" s="95"/>
      <c r="K685" s="108" t="str">
        <f t="shared" si="23"/>
        <v>x2</v>
      </c>
      <c r="L685" s="113"/>
      <c r="M685" s="95"/>
      <c r="N685" s="121" t="str">
        <f>IFERROR(VLOOKUP($G685,Basisblatt!$A$10:$B$17,2,FALSE),"")</f>
        <v/>
      </c>
      <c r="O685" s="95"/>
      <c r="P685" s="138" t="str">
        <f>IF($K685="x1",IF(OR($F685&lt;&gt;Basisblatt!$A$2,'EMob_Segmente 3.2.5_3.2.6'!H685=Basisblatt!$A$64)=TRUE,5,VLOOKUP('EMob_Segmente 3.2.5_3.2.6'!$E685,Basisblatt!$A$22:$B$35,2,FALSE)),"")</f>
        <v/>
      </c>
    </row>
    <row r="686" spans="1:16" ht="15.75" thickBot="1" x14ac:dyDescent="0.3">
      <c r="A686" s="121" t="str">
        <f t="shared" si="22"/>
        <v/>
      </c>
      <c r="B686" s="95"/>
      <c r="C686" s="146"/>
      <c r="D686" s="145"/>
      <c r="E686" s="145"/>
      <c r="F686" s="145"/>
      <c r="G686" s="145"/>
      <c r="H686" s="145"/>
      <c r="I686" s="147"/>
      <c r="J686" s="95"/>
      <c r="K686" s="108" t="str">
        <f t="shared" si="23"/>
        <v>x2</v>
      </c>
      <c r="L686" s="113"/>
      <c r="M686" s="95"/>
      <c r="N686" s="121" t="str">
        <f>IFERROR(VLOOKUP($G686,Basisblatt!$A$10:$B$17,2,FALSE),"")</f>
        <v/>
      </c>
      <c r="O686" s="95"/>
      <c r="P686" s="138" t="str">
        <f>IF($K686="x1",IF(OR($F686&lt;&gt;Basisblatt!$A$2,'EMob_Segmente 3.2.5_3.2.6'!H686=Basisblatt!$A$64)=TRUE,5,VLOOKUP('EMob_Segmente 3.2.5_3.2.6'!$E686,Basisblatt!$A$22:$B$35,2,FALSE)),"")</f>
        <v/>
      </c>
    </row>
    <row r="687" spans="1:16" ht="15.75" thickBot="1" x14ac:dyDescent="0.3">
      <c r="A687" s="121" t="str">
        <f t="shared" si="22"/>
        <v/>
      </c>
      <c r="B687" s="95"/>
      <c r="C687" s="146"/>
      <c r="D687" s="145"/>
      <c r="E687" s="145"/>
      <c r="F687" s="145"/>
      <c r="G687" s="145"/>
      <c r="H687" s="145"/>
      <c r="I687" s="147"/>
      <c r="J687" s="95"/>
      <c r="K687" s="108" t="str">
        <f t="shared" si="23"/>
        <v>x2</v>
      </c>
      <c r="L687" s="113"/>
      <c r="M687" s="95"/>
      <c r="N687" s="121" t="str">
        <f>IFERROR(VLOOKUP($G687,Basisblatt!$A$10:$B$17,2,FALSE),"")</f>
        <v/>
      </c>
      <c r="O687" s="95"/>
      <c r="P687" s="138" t="str">
        <f>IF($K687="x1",IF(OR($F687&lt;&gt;Basisblatt!$A$2,'EMob_Segmente 3.2.5_3.2.6'!H687=Basisblatt!$A$64)=TRUE,5,VLOOKUP('EMob_Segmente 3.2.5_3.2.6'!$E687,Basisblatt!$A$22:$B$35,2,FALSE)),"")</f>
        <v/>
      </c>
    </row>
    <row r="688" spans="1:16" ht="15.75" thickBot="1" x14ac:dyDescent="0.3">
      <c r="A688" s="121" t="str">
        <f t="shared" si="22"/>
        <v/>
      </c>
      <c r="B688" s="95"/>
      <c r="C688" s="146"/>
      <c r="D688" s="145"/>
      <c r="E688" s="145"/>
      <c r="F688" s="145"/>
      <c r="G688" s="145"/>
      <c r="H688" s="145"/>
      <c r="I688" s="147"/>
      <c r="J688" s="95"/>
      <c r="K688" s="108" t="str">
        <f t="shared" si="23"/>
        <v>x2</v>
      </c>
      <c r="L688" s="113"/>
      <c r="M688" s="95"/>
      <c r="N688" s="121" t="str">
        <f>IFERROR(VLOOKUP($G688,Basisblatt!$A$10:$B$17,2,FALSE),"")</f>
        <v/>
      </c>
      <c r="O688" s="95"/>
      <c r="P688" s="138" t="str">
        <f>IF($K688="x1",IF(OR($F688&lt;&gt;Basisblatt!$A$2,'EMob_Segmente 3.2.5_3.2.6'!H688=Basisblatt!$A$64)=TRUE,5,VLOOKUP('EMob_Segmente 3.2.5_3.2.6'!$E688,Basisblatt!$A$22:$B$35,2,FALSE)),"")</f>
        <v/>
      </c>
    </row>
    <row r="689" spans="1:16" ht="15.75" thickBot="1" x14ac:dyDescent="0.3">
      <c r="A689" s="121" t="str">
        <f t="shared" si="22"/>
        <v/>
      </c>
      <c r="B689" s="95"/>
      <c r="C689" s="146"/>
      <c r="D689" s="145"/>
      <c r="E689" s="145"/>
      <c r="F689" s="145"/>
      <c r="G689" s="145"/>
      <c r="H689" s="145"/>
      <c r="I689" s="147"/>
      <c r="J689" s="95"/>
      <c r="K689" s="108" t="str">
        <f t="shared" si="23"/>
        <v>x2</v>
      </c>
      <c r="L689" s="113"/>
      <c r="M689" s="95"/>
      <c r="N689" s="121" t="str">
        <f>IFERROR(VLOOKUP($G689,Basisblatt!$A$10:$B$17,2,FALSE),"")</f>
        <v/>
      </c>
      <c r="O689" s="95"/>
      <c r="P689" s="138" t="str">
        <f>IF($K689="x1",IF(OR($F689&lt;&gt;Basisblatt!$A$2,'EMob_Segmente 3.2.5_3.2.6'!H689=Basisblatt!$A$64)=TRUE,5,VLOOKUP('EMob_Segmente 3.2.5_3.2.6'!$E689,Basisblatt!$A$22:$B$35,2,FALSE)),"")</f>
        <v/>
      </c>
    </row>
    <row r="690" spans="1:16" ht="15.75" thickBot="1" x14ac:dyDescent="0.3">
      <c r="A690" s="121" t="str">
        <f t="shared" si="22"/>
        <v/>
      </c>
      <c r="B690" s="95"/>
      <c r="C690" s="146"/>
      <c r="D690" s="145"/>
      <c r="E690" s="145"/>
      <c r="F690" s="145"/>
      <c r="G690" s="145"/>
      <c r="H690" s="145"/>
      <c r="I690" s="147"/>
      <c r="J690" s="95"/>
      <c r="K690" s="108" t="str">
        <f t="shared" si="23"/>
        <v>x2</v>
      </c>
      <c r="L690" s="113"/>
      <c r="M690" s="95"/>
      <c r="N690" s="121" t="str">
        <f>IFERROR(VLOOKUP($G690,Basisblatt!$A$10:$B$17,2,FALSE),"")</f>
        <v/>
      </c>
      <c r="O690" s="95"/>
      <c r="P690" s="138" t="str">
        <f>IF($K690="x1",IF(OR($F690&lt;&gt;Basisblatt!$A$2,'EMob_Segmente 3.2.5_3.2.6'!H690=Basisblatt!$A$64)=TRUE,5,VLOOKUP('EMob_Segmente 3.2.5_3.2.6'!$E690,Basisblatt!$A$22:$B$35,2,FALSE)),"")</f>
        <v/>
      </c>
    </row>
    <row r="691" spans="1:16" ht="15.75" thickBot="1" x14ac:dyDescent="0.3">
      <c r="A691" s="121" t="str">
        <f t="shared" si="22"/>
        <v/>
      </c>
      <c r="B691" s="95"/>
      <c r="C691" s="146"/>
      <c r="D691" s="145"/>
      <c r="E691" s="145"/>
      <c r="F691" s="145"/>
      <c r="G691" s="145"/>
      <c r="H691" s="145"/>
      <c r="I691" s="147"/>
      <c r="J691" s="95"/>
      <c r="K691" s="108" t="str">
        <f t="shared" si="23"/>
        <v>x2</v>
      </c>
      <c r="L691" s="113"/>
      <c r="M691" s="95"/>
      <c r="N691" s="121" t="str">
        <f>IFERROR(VLOOKUP($G691,Basisblatt!$A$10:$B$17,2,FALSE),"")</f>
        <v/>
      </c>
      <c r="O691" s="95"/>
      <c r="P691" s="138" t="str">
        <f>IF($K691="x1",IF(OR($F691&lt;&gt;Basisblatt!$A$2,'EMob_Segmente 3.2.5_3.2.6'!H691=Basisblatt!$A$64)=TRUE,5,VLOOKUP('EMob_Segmente 3.2.5_3.2.6'!$E691,Basisblatt!$A$22:$B$35,2,FALSE)),"")</f>
        <v/>
      </c>
    </row>
    <row r="692" spans="1:16" ht="15.75" thickBot="1" x14ac:dyDescent="0.3">
      <c r="A692" s="121" t="str">
        <f t="shared" si="22"/>
        <v/>
      </c>
      <c r="B692" s="95"/>
      <c r="C692" s="146"/>
      <c r="D692" s="145"/>
      <c r="E692" s="145"/>
      <c r="F692" s="145"/>
      <c r="G692" s="145"/>
      <c r="H692" s="145"/>
      <c r="I692" s="147"/>
      <c r="J692" s="95"/>
      <c r="K692" s="108" t="str">
        <f t="shared" si="23"/>
        <v>x2</v>
      </c>
      <c r="L692" s="113"/>
      <c r="M692" s="95"/>
      <c r="N692" s="121" t="str">
        <f>IFERROR(VLOOKUP($G692,Basisblatt!$A$10:$B$17,2,FALSE),"")</f>
        <v/>
      </c>
      <c r="O692" s="95"/>
      <c r="P692" s="138" t="str">
        <f>IF($K692="x1",IF(OR($F692&lt;&gt;Basisblatt!$A$2,'EMob_Segmente 3.2.5_3.2.6'!H692=Basisblatt!$A$64)=TRUE,5,VLOOKUP('EMob_Segmente 3.2.5_3.2.6'!$E692,Basisblatt!$A$22:$B$35,2,FALSE)),"")</f>
        <v/>
      </c>
    </row>
    <row r="693" spans="1:16" ht="15.75" thickBot="1" x14ac:dyDescent="0.3">
      <c r="A693" s="121" t="str">
        <f t="shared" si="22"/>
        <v/>
      </c>
      <c r="B693" s="95"/>
      <c r="C693" s="146"/>
      <c r="D693" s="145"/>
      <c r="E693" s="145"/>
      <c r="F693" s="145"/>
      <c r="G693" s="145"/>
      <c r="H693" s="145"/>
      <c r="I693" s="147"/>
      <c r="J693" s="95"/>
      <c r="K693" s="108" t="str">
        <f t="shared" si="23"/>
        <v>x2</v>
      </c>
      <c r="L693" s="113"/>
      <c r="M693" s="95"/>
      <c r="N693" s="121" t="str">
        <f>IFERROR(VLOOKUP($G693,Basisblatt!$A$10:$B$17,2,FALSE),"")</f>
        <v/>
      </c>
      <c r="O693" s="95"/>
      <c r="P693" s="138" t="str">
        <f>IF($K693="x1",IF(OR($F693&lt;&gt;Basisblatt!$A$2,'EMob_Segmente 3.2.5_3.2.6'!H693=Basisblatt!$A$64)=TRUE,5,VLOOKUP('EMob_Segmente 3.2.5_3.2.6'!$E693,Basisblatt!$A$22:$B$35,2,FALSE)),"")</f>
        <v/>
      </c>
    </row>
    <row r="694" spans="1:16" ht="15.75" thickBot="1" x14ac:dyDescent="0.3">
      <c r="A694" s="121" t="str">
        <f t="shared" si="22"/>
        <v/>
      </c>
      <c r="B694" s="95"/>
      <c r="C694" s="146"/>
      <c r="D694" s="145"/>
      <c r="E694" s="145"/>
      <c r="F694" s="145"/>
      <c r="G694" s="145"/>
      <c r="H694" s="145"/>
      <c r="I694" s="147"/>
      <c r="J694" s="95"/>
      <c r="K694" s="108" t="str">
        <f t="shared" si="23"/>
        <v>x2</v>
      </c>
      <c r="L694" s="113"/>
      <c r="M694" s="95"/>
      <c r="N694" s="121" t="str">
        <f>IFERROR(VLOOKUP($G694,Basisblatt!$A$10:$B$17,2,FALSE),"")</f>
        <v/>
      </c>
      <c r="O694" s="95"/>
      <c r="P694" s="138" t="str">
        <f>IF($K694="x1",IF(OR($F694&lt;&gt;Basisblatt!$A$2,'EMob_Segmente 3.2.5_3.2.6'!H694=Basisblatt!$A$64)=TRUE,5,VLOOKUP('EMob_Segmente 3.2.5_3.2.6'!$E694,Basisblatt!$A$22:$B$35,2,FALSE)),"")</f>
        <v/>
      </c>
    </row>
    <row r="695" spans="1:16" ht="15.75" thickBot="1" x14ac:dyDescent="0.3">
      <c r="A695" s="121" t="str">
        <f t="shared" si="22"/>
        <v/>
      </c>
      <c r="B695" s="95"/>
      <c r="C695" s="146"/>
      <c r="D695" s="145"/>
      <c r="E695" s="145"/>
      <c r="F695" s="145"/>
      <c r="G695" s="145"/>
      <c r="H695" s="145"/>
      <c r="I695" s="147"/>
      <c r="J695" s="95"/>
      <c r="K695" s="108" t="str">
        <f t="shared" si="23"/>
        <v>x2</v>
      </c>
      <c r="L695" s="113"/>
      <c r="M695" s="95"/>
      <c r="N695" s="121" t="str">
        <f>IFERROR(VLOOKUP($G695,Basisblatt!$A$10:$B$17,2,FALSE),"")</f>
        <v/>
      </c>
      <c r="O695" s="95"/>
      <c r="P695" s="138" t="str">
        <f>IF($K695="x1",IF(OR($F695&lt;&gt;Basisblatt!$A$2,'EMob_Segmente 3.2.5_3.2.6'!H695=Basisblatt!$A$64)=TRUE,5,VLOOKUP('EMob_Segmente 3.2.5_3.2.6'!$E695,Basisblatt!$A$22:$B$35,2,FALSE)),"")</f>
        <v/>
      </c>
    </row>
    <row r="696" spans="1:16" ht="15.75" thickBot="1" x14ac:dyDescent="0.3">
      <c r="A696" s="121" t="str">
        <f t="shared" si="22"/>
        <v/>
      </c>
      <c r="B696" s="95"/>
      <c r="C696" s="146"/>
      <c r="D696" s="145"/>
      <c r="E696" s="145"/>
      <c r="F696" s="145"/>
      <c r="G696" s="145"/>
      <c r="H696" s="145"/>
      <c r="I696" s="147"/>
      <c r="J696" s="95"/>
      <c r="K696" s="108" t="str">
        <f t="shared" si="23"/>
        <v>x2</v>
      </c>
      <c r="L696" s="113"/>
      <c r="M696" s="95"/>
      <c r="N696" s="121" t="str">
        <f>IFERROR(VLOOKUP($G696,Basisblatt!$A$10:$B$17,2,FALSE),"")</f>
        <v/>
      </c>
      <c r="O696" s="95"/>
      <c r="P696" s="138" t="str">
        <f>IF($K696="x1",IF(OR($F696&lt;&gt;Basisblatt!$A$2,'EMob_Segmente 3.2.5_3.2.6'!H696=Basisblatt!$A$64)=TRUE,5,VLOOKUP('EMob_Segmente 3.2.5_3.2.6'!$E696,Basisblatt!$A$22:$B$35,2,FALSE)),"")</f>
        <v/>
      </c>
    </row>
    <row r="697" spans="1:16" ht="15.75" thickBot="1" x14ac:dyDescent="0.3">
      <c r="A697" s="121" t="str">
        <f t="shared" si="22"/>
        <v/>
      </c>
      <c r="B697" s="95"/>
      <c r="C697" s="146"/>
      <c r="D697" s="145"/>
      <c r="E697" s="145"/>
      <c r="F697" s="145"/>
      <c r="G697" s="145"/>
      <c r="H697" s="145"/>
      <c r="I697" s="147"/>
      <c r="J697" s="95"/>
      <c r="K697" s="108" t="str">
        <f t="shared" si="23"/>
        <v>x2</v>
      </c>
      <c r="L697" s="113"/>
      <c r="M697" s="95"/>
      <c r="N697" s="121" t="str">
        <f>IFERROR(VLOOKUP($G697,Basisblatt!$A$10:$B$17,2,FALSE),"")</f>
        <v/>
      </c>
      <c r="O697" s="95"/>
      <c r="P697" s="138" t="str">
        <f>IF($K697="x1",IF(OR($F697&lt;&gt;Basisblatt!$A$2,'EMob_Segmente 3.2.5_3.2.6'!H697=Basisblatt!$A$64)=TRUE,5,VLOOKUP('EMob_Segmente 3.2.5_3.2.6'!$E697,Basisblatt!$A$22:$B$35,2,FALSE)),"")</f>
        <v/>
      </c>
    </row>
    <row r="698" spans="1:16" ht="15.75" thickBot="1" x14ac:dyDescent="0.3">
      <c r="A698" s="121" t="str">
        <f t="shared" si="22"/>
        <v/>
      </c>
      <c r="B698" s="95"/>
      <c r="C698" s="146"/>
      <c r="D698" s="145"/>
      <c r="E698" s="145"/>
      <c r="F698" s="145"/>
      <c r="G698" s="145"/>
      <c r="H698" s="145"/>
      <c r="I698" s="147"/>
      <c r="J698" s="95"/>
      <c r="K698" s="108" t="str">
        <f t="shared" si="23"/>
        <v>x2</v>
      </c>
      <c r="L698" s="113"/>
      <c r="M698" s="95"/>
      <c r="N698" s="121" t="str">
        <f>IFERROR(VLOOKUP($G698,Basisblatt!$A$10:$B$17,2,FALSE),"")</f>
        <v/>
      </c>
      <c r="O698" s="95"/>
      <c r="P698" s="138" t="str">
        <f>IF($K698="x1",IF(OR($F698&lt;&gt;Basisblatt!$A$2,'EMob_Segmente 3.2.5_3.2.6'!H698=Basisblatt!$A$64)=TRUE,5,VLOOKUP('EMob_Segmente 3.2.5_3.2.6'!$E698,Basisblatt!$A$22:$B$35,2,FALSE)),"")</f>
        <v/>
      </c>
    </row>
    <row r="699" spans="1:16" ht="15.75" thickBot="1" x14ac:dyDescent="0.3">
      <c r="A699" s="121" t="str">
        <f t="shared" si="22"/>
        <v/>
      </c>
      <c r="B699" s="95"/>
      <c r="C699" s="146"/>
      <c r="D699" s="145"/>
      <c r="E699" s="145"/>
      <c r="F699" s="145"/>
      <c r="G699" s="145"/>
      <c r="H699" s="145"/>
      <c r="I699" s="147"/>
      <c r="J699" s="95"/>
      <c r="K699" s="108" t="str">
        <f t="shared" si="23"/>
        <v>x2</v>
      </c>
      <c r="L699" s="113"/>
      <c r="M699" s="95"/>
      <c r="N699" s="121" t="str">
        <f>IFERROR(VLOOKUP($G699,Basisblatt!$A$10:$B$17,2,FALSE),"")</f>
        <v/>
      </c>
      <c r="O699" s="95"/>
      <c r="P699" s="138" t="str">
        <f>IF($K699="x1",IF(OR($F699&lt;&gt;Basisblatt!$A$2,'EMob_Segmente 3.2.5_3.2.6'!H699=Basisblatt!$A$64)=TRUE,5,VLOOKUP('EMob_Segmente 3.2.5_3.2.6'!$E699,Basisblatt!$A$22:$B$35,2,FALSE)),"")</f>
        <v/>
      </c>
    </row>
    <row r="700" spans="1:16" ht="15.75" thickBot="1" x14ac:dyDescent="0.3">
      <c r="A700" s="121" t="str">
        <f t="shared" si="22"/>
        <v/>
      </c>
      <c r="B700" s="95"/>
      <c r="C700" s="146"/>
      <c r="D700" s="145"/>
      <c r="E700" s="145"/>
      <c r="F700" s="145"/>
      <c r="G700" s="145"/>
      <c r="H700" s="145"/>
      <c r="I700" s="147"/>
      <c r="J700" s="95"/>
      <c r="K700" s="108" t="str">
        <f t="shared" si="23"/>
        <v>x2</v>
      </c>
      <c r="L700" s="113"/>
      <c r="M700" s="95"/>
      <c r="N700" s="121" t="str">
        <f>IFERROR(VLOOKUP($G700,Basisblatt!$A$10:$B$17,2,FALSE),"")</f>
        <v/>
      </c>
      <c r="O700" s="95"/>
      <c r="P700" s="138" t="str">
        <f>IF($K700="x1",IF(OR($F700&lt;&gt;Basisblatt!$A$2,'EMob_Segmente 3.2.5_3.2.6'!H700=Basisblatt!$A$64)=TRUE,5,VLOOKUP('EMob_Segmente 3.2.5_3.2.6'!$E700,Basisblatt!$A$22:$B$35,2,FALSE)),"")</f>
        <v/>
      </c>
    </row>
    <row r="701" spans="1:16" ht="15.75" thickBot="1" x14ac:dyDescent="0.3">
      <c r="A701" s="121" t="str">
        <f t="shared" si="22"/>
        <v/>
      </c>
      <c r="B701" s="95"/>
      <c r="C701" s="146"/>
      <c r="D701" s="145"/>
      <c r="E701" s="145"/>
      <c r="F701" s="145"/>
      <c r="G701" s="145"/>
      <c r="H701" s="145"/>
      <c r="I701" s="147"/>
      <c r="J701" s="95"/>
      <c r="K701" s="108" t="str">
        <f t="shared" si="23"/>
        <v>x2</v>
      </c>
      <c r="L701" s="113"/>
      <c r="M701" s="95"/>
      <c r="N701" s="121" t="str">
        <f>IFERROR(VLOOKUP($G701,Basisblatt!$A$10:$B$17,2,FALSE),"")</f>
        <v/>
      </c>
      <c r="O701" s="95"/>
      <c r="P701" s="138" t="str">
        <f>IF($K701="x1",IF(OR($F701&lt;&gt;Basisblatt!$A$2,'EMob_Segmente 3.2.5_3.2.6'!H701=Basisblatt!$A$64)=TRUE,5,VLOOKUP('EMob_Segmente 3.2.5_3.2.6'!$E701,Basisblatt!$A$22:$B$35,2,FALSE)),"")</f>
        <v/>
      </c>
    </row>
    <row r="702" spans="1:16" ht="15.75" thickBot="1" x14ac:dyDescent="0.3">
      <c r="A702" s="121" t="str">
        <f t="shared" si="22"/>
        <v/>
      </c>
      <c r="B702" s="95"/>
      <c r="C702" s="146"/>
      <c r="D702" s="145"/>
      <c r="E702" s="145"/>
      <c r="F702" s="145"/>
      <c r="G702" s="145"/>
      <c r="H702" s="145"/>
      <c r="I702" s="147"/>
      <c r="J702" s="95"/>
      <c r="K702" s="108" t="str">
        <f t="shared" si="23"/>
        <v>x2</v>
      </c>
      <c r="L702" s="113"/>
      <c r="M702" s="95"/>
      <c r="N702" s="121" t="str">
        <f>IFERROR(VLOOKUP($G702,Basisblatt!$A$10:$B$17,2,FALSE),"")</f>
        <v/>
      </c>
      <c r="O702" s="95"/>
      <c r="P702" s="138" t="str">
        <f>IF($K702="x1",IF(OR($F702&lt;&gt;Basisblatt!$A$2,'EMob_Segmente 3.2.5_3.2.6'!H702=Basisblatt!$A$64)=TRUE,5,VLOOKUP('EMob_Segmente 3.2.5_3.2.6'!$E702,Basisblatt!$A$22:$B$35,2,FALSE)),"")</f>
        <v/>
      </c>
    </row>
    <row r="703" spans="1:16" ht="15.75" thickBot="1" x14ac:dyDescent="0.3">
      <c r="A703" s="121" t="str">
        <f t="shared" si="22"/>
        <v/>
      </c>
      <c r="B703" s="95"/>
      <c r="C703" s="146"/>
      <c r="D703" s="145"/>
      <c r="E703" s="145"/>
      <c r="F703" s="145"/>
      <c r="G703" s="145"/>
      <c r="H703" s="145"/>
      <c r="I703" s="147"/>
      <c r="J703" s="95"/>
      <c r="K703" s="108" t="str">
        <f t="shared" si="23"/>
        <v>x2</v>
      </c>
      <c r="L703" s="113"/>
      <c r="M703" s="95"/>
      <c r="N703" s="121" t="str">
        <f>IFERROR(VLOOKUP($G703,Basisblatt!$A$10:$B$17,2,FALSE),"")</f>
        <v/>
      </c>
      <c r="O703" s="95"/>
      <c r="P703" s="138" t="str">
        <f>IF($K703="x1",IF(OR($F703&lt;&gt;Basisblatt!$A$2,'EMob_Segmente 3.2.5_3.2.6'!H703=Basisblatt!$A$64)=TRUE,5,VLOOKUP('EMob_Segmente 3.2.5_3.2.6'!$E703,Basisblatt!$A$22:$B$35,2,FALSE)),"")</f>
        <v/>
      </c>
    </row>
    <row r="704" spans="1:16" ht="15.75" thickBot="1" x14ac:dyDescent="0.3">
      <c r="A704" s="121" t="str">
        <f t="shared" si="22"/>
        <v/>
      </c>
      <c r="B704" s="95"/>
      <c r="C704" s="146"/>
      <c r="D704" s="145"/>
      <c r="E704" s="145"/>
      <c r="F704" s="145"/>
      <c r="G704" s="145"/>
      <c r="H704" s="145"/>
      <c r="I704" s="147"/>
      <c r="J704" s="95"/>
      <c r="K704" s="108" t="str">
        <f t="shared" si="23"/>
        <v>x2</v>
      </c>
      <c r="L704" s="113"/>
      <c r="M704" s="95"/>
      <c r="N704" s="121" t="str">
        <f>IFERROR(VLOOKUP($G704,Basisblatt!$A$10:$B$17,2,FALSE),"")</f>
        <v/>
      </c>
      <c r="O704" s="95"/>
      <c r="P704" s="138" t="str">
        <f>IF($K704="x1",IF(OR($F704&lt;&gt;Basisblatt!$A$2,'EMob_Segmente 3.2.5_3.2.6'!H704=Basisblatt!$A$64)=TRUE,5,VLOOKUP('EMob_Segmente 3.2.5_3.2.6'!$E704,Basisblatt!$A$22:$B$35,2,FALSE)),"")</f>
        <v/>
      </c>
    </row>
    <row r="705" spans="1:16" ht="15.75" thickBot="1" x14ac:dyDescent="0.3">
      <c r="A705" s="121" t="str">
        <f t="shared" si="22"/>
        <v/>
      </c>
      <c r="B705" s="95"/>
      <c r="C705" s="146"/>
      <c r="D705" s="145"/>
      <c r="E705" s="145"/>
      <c r="F705" s="145"/>
      <c r="G705" s="145"/>
      <c r="H705" s="145"/>
      <c r="I705" s="147"/>
      <c r="J705" s="95"/>
      <c r="K705" s="108" t="str">
        <f t="shared" si="23"/>
        <v>x2</v>
      </c>
      <c r="L705" s="113"/>
      <c r="M705" s="95"/>
      <c r="N705" s="121" t="str">
        <f>IFERROR(VLOOKUP($G705,Basisblatt!$A$10:$B$17,2,FALSE),"")</f>
        <v/>
      </c>
      <c r="O705" s="95"/>
      <c r="P705" s="138" t="str">
        <f>IF($K705="x1",IF(OR($F705&lt;&gt;Basisblatt!$A$2,'EMob_Segmente 3.2.5_3.2.6'!H705=Basisblatt!$A$64)=TRUE,5,VLOOKUP('EMob_Segmente 3.2.5_3.2.6'!$E705,Basisblatt!$A$22:$B$35,2,FALSE)),"")</f>
        <v/>
      </c>
    </row>
    <row r="706" spans="1:16" ht="15.75" thickBot="1" x14ac:dyDescent="0.3">
      <c r="A706" s="121" t="str">
        <f t="shared" si="22"/>
        <v/>
      </c>
      <c r="B706" s="95"/>
      <c r="C706" s="146"/>
      <c r="D706" s="145"/>
      <c r="E706" s="145"/>
      <c r="F706" s="145"/>
      <c r="G706" s="145"/>
      <c r="H706" s="145"/>
      <c r="I706" s="147"/>
      <c r="J706" s="95"/>
      <c r="K706" s="108" t="str">
        <f t="shared" si="23"/>
        <v>x2</v>
      </c>
      <c r="L706" s="113"/>
      <c r="M706" s="95"/>
      <c r="N706" s="121" t="str">
        <f>IFERROR(VLOOKUP($G706,Basisblatt!$A$10:$B$17,2,FALSE),"")</f>
        <v/>
      </c>
      <c r="O706" s="95"/>
      <c r="P706" s="138" t="str">
        <f>IF($K706="x1",IF(OR($F706&lt;&gt;Basisblatt!$A$2,'EMob_Segmente 3.2.5_3.2.6'!H706=Basisblatt!$A$64)=TRUE,5,VLOOKUP('EMob_Segmente 3.2.5_3.2.6'!$E706,Basisblatt!$A$22:$B$35,2,FALSE)),"")</f>
        <v/>
      </c>
    </row>
    <row r="707" spans="1:16" ht="15.75" thickBot="1" x14ac:dyDescent="0.3">
      <c r="A707" s="121" t="str">
        <f t="shared" si="22"/>
        <v/>
      </c>
      <c r="B707" s="95"/>
      <c r="C707" s="146"/>
      <c r="D707" s="145"/>
      <c r="E707" s="145"/>
      <c r="F707" s="145"/>
      <c r="G707" s="145"/>
      <c r="H707" s="145"/>
      <c r="I707" s="147"/>
      <c r="J707" s="95"/>
      <c r="K707" s="108" t="str">
        <f t="shared" si="23"/>
        <v>x2</v>
      </c>
      <c r="L707" s="113"/>
      <c r="M707" s="95"/>
      <c r="N707" s="121" t="str">
        <f>IFERROR(VLOOKUP($G707,Basisblatt!$A$10:$B$17,2,FALSE),"")</f>
        <v/>
      </c>
      <c r="O707" s="95"/>
      <c r="P707" s="138" t="str">
        <f>IF($K707="x1",IF(OR($F707&lt;&gt;Basisblatt!$A$2,'EMob_Segmente 3.2.5_3.2.6'!H707=Basisblatt!$A$64)=TRUE,5,VLOOKUP('EMob_Segmente 3.2.5_3.2.6'!$E707,Basisblatt!$A$22:$B$35,2,FALSE)),"")</f>
        <v/>
      </c>
    </row>
    <row r="708" spans="1:16" ht="15.75" thickBot="1" x14ac:dyDescent="0.3">
      <c r="A708" s="121" t="str">
        <f t="shared" si="22"/>
        <v/>
      </c>
      <c r="B708" s="95"/>
      <c r="C708" s="146"/>
      <c r="D708" s="145"/>
      <c r="E708" s="145"/>
      <c r="F708" s="145"/>
      <c r="G708" s="145"/>
      <c r="H708" s="145"/>
      <c r="I708" s="147"/>
      <c r="J708" s="95"/>
      <c r="K708" s="108" t="str">
        <f t="shared" si="23"/>
        <v>x2</v>
      </c>
      <c r="L708" s="113"/>
      <c r="M708" s="95"/>
      <c r="N708" s="121" t="str">
        <f>IFERROR(VLOOKUP($G708,Basisblatt!$A$10:$B$17,2,FALSE),"")</f>
        <v/>
      </c>
      <c r="O708" s="95"/>
      <c r="P708" s="138" t="str">
        <f>IF($K708="x1",IF(OR($F708&lt;&gt;Basisblatt!$A$2,'EMob_Segmente 3.2.5_3.2.6'!H708=Basisblatt!$A$64)=TRUE,5,VLOOKUP('EMob_Segmente 3.2.5_3.2.6'!$E708,Basisblatt!$A$22:$B$35,2,FALSE)),"")</f>
        <v/>
      </c>
    </row>
    <row r="709" spans="1:16" ht="15.75" thickBot="1" x14ac:dyDescent="0.3">
      <c r="A709" s="121" t="str">
        <f t="shared" si="22"/>
        <v/>
      </c>
      <c r="B709" s="95"/>
      <c r="C709" s="146"/>
      <c r="D709" s="145"/>
      <c r="E709" s="145"/>
      <c r="F709" s="145"/>
      <c r="G709" s="145"/>
      <c r="H709" s="145"/>
      <c r="I709" s="147"/>
      <c r="J709" s="95"/>
      <c r="K709" s="108" t="str">
        <f t="shared" si="23"/>
        <v>x2</v>
      </c>
      <c r="L709" s="113"/>
      <c r="M709" s="95"/>
      <c r="N709" s="121" t="str">
        <f>IFERROR(VLOOKUP($G709,Basisblatt!$A$10:$B$17,2,FALSE),"")</f>
        <v/>
      </c>
      <c r="O709" s="95"/>
      <c r="P709" s="138" t="str">
        <f>IF($K709="x1",IF(OR($F709&lt;&gt;Basisblatt!$A$2,'EMob_Segmente 3.2.5_3.2.6'!H709=Basisblatt!$A$64)=TRUE,5,VLOOKUP('EMob_Segmente 3.2.5_3.2.6'!$E709,Basisblatt!$A$22:$B$35,2,FALSE)),"")</f>
        <v/>
      </c>
    </row>
    <row r="710" spans="1:16" ht="15.75" thickBot="1" x14ac:dyDescent="0.3">
      <c r="A710" s="121" t="str">
        <f t="shared" si="22"/>
        <v/>
      </c>
      <c r="B710" s="95"/>
      <c r="C710" s="146"/>
      <c r="D710" s="145"/>
      <c r="E710" s="145"/>
      <c r="F710" s="145"/>
      <c r="G710" s="145"/>
      <c r="H710" s="145"/>
      <c r="I710" s="147"/>
      <c r="J710" s="95"/>
      <c r="K710" s="108" t="str">
        <f t="shared" si="23"/>
        <v>x2</v>
      </c>
      <c r="L710" s="113"/>
      <c r="M710" s="95"/>
      <c r="N710" s="121" t="str">
        <f>IFERROR(VLOOKUP($G710,Basisblatt!$A$10:$B$17,2,FALSE),"")</f>
        <v/>
      </c>
      <c r="O710" s="95"/>
      <c r="P710" s="138" t="str">
        <f>IF($K710="x1",IF(OR($F710&lt;&gt;Basisblatt!$A$2,'EMob_Segmente 3.2.5_3.2.6'!H710=Basisblatt!$A$64)=TRUE,5,VLOOKUP('EMob_Segmente 3.2.5_3.2.6'!$E710,Basisblatt!$A$22:$B$35,2,FALSE)),"")</f>
        <v/>
      </c>
    </row>
    <row r="711" spans="1:16" ht="15.75" thickBot="1" x14ac:dyDescent="0.3">
      <c r="A711" s="121" t="str">
        <f t="shared" si="22"/>
        <v/>
      </c>
      <c r="B711" s="95"/>
      <c r="C711" s="146"/>
      <c r="D711" s="145"/>
      <c r="E711" s="145"/>
      <c r="F711" s="145"/>
      <c r="G711" s="145"/>
      <c r="H711" s="145"/>
      <c r="I711" s="147"/>
      <c r="J711" s="95"/>
      <c r="K711" s="108" t="str">
        <f t="shared" si="23"/>
        <v>x2</v>
      </c>
      <c r="L711" s="113"/>
      <c r="M711" s="95"/>
      <c r="N711" s="121" t="str">
        <f>IFERROR(VLOOKUP($G711,Basisblatt!$A$10:$B$17,2,FALSE),"")</f>
        <v/>
      </c>
      <c r="O711" s="95"/>
      <c r="P711" s="138" t="str">
        <f>IF($K711="x1",IF(OR($F711&lt;&gt;Basisblatt!$A$2,'EMob_Segmente 3.2.5_3.2.6'!H711=Basisblatt!$A$64)=TRUE,5,VLOOKUP('EMob_Segmente 3.2.5_3.2.6'!$E711,Basisblatt!$A$22:$B$35,2,FALSE)),"")</f>
        <v/>
      </c>
    </row>
    <row r="712" spans="1:16" ht="15.75" thickBot="1" x14ac:dyDescent="0.3">
      <c r="A712" s="121" t="str">
        <f t="shared" si="22"/>
        <v/>
      </c>
      <c r="B712" s="95"/>
      <c r="C712" s="146"/>
      <c r="D712" s="145"/>
      <c r="E712" s="145"/>
      <c r="F712" s="145"/>
      <c r="G712" s="145"/>
      <c r="H712" s="145"/>
      <c r="I712" s="147"/>
      <c r="J712" s="95"/>
      <c r="K712" s="108" t="str">
        <f t="shared" si="23"/>
        <v>x2</v>
      </c>
      <c r="L712" s="113"/>
      <c r="M712" s="95"/>
      <c r="N712" s="121" t="str">
        <f>IFERROR(VLOOKUP($G712,Basisblatt!$A$10:$B$17,2,FALSE),"")</f>
        <v/>
      </c>
      <c r="O712" s="95"/>
      <c r="P712" s="138" t="str">
        <f>IF($K712="x1",IF(OR($F712&lt;&gt;Basisblatt!$A$2,'EMob_Segmente 3.2.5_3.2.6'!H712=Basisblatt!$A$64)=TRUE,5,VLOOKUP('EMob_Segmente 3.2.5_3.2.6'!$E712,Basisblatt!$A$22:$B$35,2,FALSE)),"")</f>
        <v/>
      </c>
    </row>
    <row r="713" spans="1:16" ht="15.75" thickBot="1" x14ac:dyDescent="0.3">
      <c r="A713" s="121" t="str">
        <f t="shared" si="22"/>
        <v/>
      </c>
      <c r="B713" s="95"/>
      <c r="C713" s="146"/>
      <c r="D713" s="145"/>
      <c r="E713" s="145"/>
      <c r="F713" s="145"/>
      <c r="G713" s="145"/>
      <c r="H713" s="145"/>
      <c r="I713" s="147"/>
      <c r="J713" s="95"/>
      <c r="K713" s="108" t="str">
        <f t="shared" si="23"/>
        <v>x2</v>
      </c>
      <c r="L713" s="113"/>
      <c r="M713" s="95"/>
      <c r="N713" s="121" t="str">
        <f>IFERROR(VLOOKUP($G713,Basisblatt!$A$10:$B$17,2,FALSE),"")</f>
        <v/>
      </c>
      <c r="O713" s="95"/>
      <c r="P713" s="138" t="str">
        <f>IF($K713="x1",IF(OR($F713&lt;&gt;Basisblatt!$A$2,'EMob_Segmente 3.2.5_3.2.6'!H713=Basisblatt!$A$64)=TRUE,5,VLOOKUP('EMob_Segmente 3.2.5_3.2.6'!$E713,Basisblatt!$A$22:$B$35,2,FALSE)),"")</f>
        <v/>
      </c>
    </row>
    <row r="714" spans="1:16" ht="15.75" thickBot="1" x14ac:dyDescent="0.3">
      <c r="A714" s="121" t="str">
        <f t="shared" si="22"/>
        <v/>
      </c>
      <c r="B714" s="95"/>
      <c r="C714" s="146"/>
      <c r="D714" s="145"/>
      <c r="E714" s="145"/>
      <c r="F714" s="145"/>
      <c r="G714" s="145"/>
      <c r="H714" s="145"/>
      <c r="I714" s="147"/>
      <c r="J714" s="95"/>
      <c r="K714" s="108" t="str">
        <f t="shared" si="23"/>
        <v>x2</v>
      </c>
      <c r="L714" s="113"/>
      <c r="M714" s="95"/>
      <c r="N714" s="121" t="str">
        <f>IFERROR(VLOOKUP($G714,Basisblatt!$A$10:$B$17,2,FALSE),"")</f>
        <v/>
      </c>
      <c r="O714" s="95"/>
      <c r="P714" s="138" t="str">
        <f>IF($K714="x1",IF(OR($F714&lt;&gt;Basisblatt!$A$2,'EMob_Segmente 3.2.5_3.2.6'!H714=Basisblatt!$A$64)=TRUE,5,VLOOKUP('EMob_Segmente 3.2.5_3.2.6'!$E714,Basisblatt!$A$22:$B$35,2,FALSE)),"")</f>
        <v/>
      </c>
    </row>
    <row r="715" spans="1:16" ht="15.75" thickBot="1" x14ac:dyDescent="0.3">
      <c r="A715" s="121" t="str">
        <f t="shared" si="22"/>
        <v/>
      </c>
      <c r="B715" s="95"/>
      <c r="C715" s="146"/>
      <c r="D715" s="145"/>
      <c r="E715" s="145"/>
      <c r="F715" s="145"/>
      <c r="G715" s="145"/>
      <c r="H715" s="145"/>
      <c r="I715" s="147"/>
      <c r="J715" s="95"/>
      <c r="K715" s="108" t="str">
        <f t="shared" si="23"/>
        <v>x2</v>
      </c>
      <c r="L715" s="113"/>
      <c r="M715" s="95"/>
      <c r="N715" s="121" t="str">
        <f>IFERROR(VLOOKUP($G715,Basisblatt!$A$10:$B$17,2,FALSE),"")</f>
        <v/>
      </c>
      <c r="O715" s="95"/>
      <c r="P715" s="138" t="str">
        <f>IF($K715="x1",IF(OR($F715&lt;&gt;Basisblatt!$A$2,'EMob_Segmente 3.2.5_3.2.6'!H715=Basisblatt!$A$64)=TRUE,5,VLOOKUP('EMob_Segmente 3.2.5_3.2.6'!$E715,Basisblatt!$A$22:$B$35,2,FALSE)),"")</f>
        <v/>
      </c>
    </row>
    <row r="716" spans="1:16" ht="15.75" thickBot="1" x14ac:dyDescent="0.3">
      <c r="A716" s="121" t="str">
        <f t="shared" si="22"/>
        <v/>
      </c>
      <c r="B716" s="95"/>
      <c r="C716" s="146"/>
      <c r="D716" s="145"/>
      <c r="E716" s="145"/>
      <c r="F716" s="145"/>
      <c r="G716" s="145"/>
      <c r="H716" s="145"/>
      <c r="I716" s="147"/>
      <c r="J716" s="95"/>
      <c r="K716" s="108" t="str">
        <f t="shared" si="23"/>
        <v>x2</v>
      </c>
      <c r="L716" s="113"/>
      <c r="M716" s="95"/>
      <c r="N716" s="121" t="str">
        <f>IFERROR(VLOOKUP($G716,Basisblatt!$A$10:$B$17,2,FALSE),"")</f>
        <v/>
      </c>
      <c r="O716" s="95"/>
      <c r="P716" s="138" t="str">
        <f>IF($K716="x1",IF(OR($F716&lt;&gt;Basisblatt!$A$2,'EMob_Segmente 3.2.5_3.2.6'!H716=Basisblatt!$A$64)=TRUE,5,VLOOKUP('EMob_Segmente 3.2.5_3.2.6'!$E716,Basisblatt!$A$22:$B$35,2,FALSE)),"")</f>
        <v/>
      </c>
    </row>
    <row r="717" spans="1:16" ht="15.75" thickBot="1" x14ac:dyDescent="0.3">
      <c r="A717" s="121" t="str">
        <f t="shared" si="22"/>
        <v/>
      </c>
      <c r="B717" s="95"/>
      <c r="C717" s="146"/>
      <c r="D717" s="145"/>
      <c r="E717" s="145"/>
      <c r="F717" s="145"/>
      <c r="G717" s="145"/>
      <c r="H717" s="145"/>
      <c r="I717" s="147"/>
      <c r="J717" s="95"/>
      <c r="K717" s="108" t="str">
        <f t="shared" si="23"/>
        <v>x2</v>
      </c>
      <c r="L717" s="113"/>
      <c r="M717" s="95"/>
      <c r="N717" s="121" t="str">
        <f>IFERROR(VLOOKUP($G717,Basisblatt!$A$10:$B$17,2,FALSE),"")</f>
        <v/>
      </c>
      <c r="O717" s="95"/>
      <c r="P717" s="138" t="str">
        <f>IF($K717="x1",IF(OR($F717&lt;&gt;Basisblatt!$A$2,'EMob_Segmente 3.2.5_3.2.6'!H717=Basisblatt!$A$64)=TRUE,5,VLOOKUP('EMob_Segmente 3.2.5_3.2.6'!$E717,Basisblatt!$A$22:$B$35,2,FALSE)),"")</f>
        <v/>
      </c>
    </row>
    <row r="718" spans="1:16" ht="15.75" thickBot="1" x14ac:dyDescent="0.3">
      <c r="A718" s="121" t="str">
        <f t="shared" si="22"/>
        <v/>
      </c>
      <c r="B718" s="95"/>
      <c r="C718" s="146"/>
      <c r="D718" s="145"/>
      <c r="E718" s="145"/>
      <c r="F718" s="145"/>
      <c r="G718" s="145"/>
      <c r="H718" s="145"/>
      <c r="I718" s="147"/>
      <c r="J718" s="95"/>
      <c r="K718" s="108" t="str">
        <f t="shared" si="23"/>
        <v>x2</v>
      </c>
      <c r="L718" s="113"/>
      <c r="M718" s="95"/>
      <c r="N718" s="121" t="str">
        <f>IFERROR(VLOOKUP($G718,Basisblatt!$A$10:$B$17,2,FALSE),"")</f>
        <v/>
      </c>
      <c r="O718" s="95"/>
      <c r="P718" s="138" t="str">
        <f>IF($K718="x1",IF(OR($F718&lt;&gt;Basisblatt!$A$2,'EMob_Segmente 3.2.5_3.2.6'!H718=Basisblatt!$A$64)=TRUE,5,VLOOKUP('EMob_Segmente 3.2.5_3.2.6'!$E718,Basisblatt!$A$22:$B$35,2,FALSE)),"")</f>
        <v/>
      </c>
    </row>
    <row r="719" spans="1:16" ht="15.75" thickBot="1" x14ac:dyDescent="0.3">
      <c r="A719" s="121" t="str">
        <f t="shared" si="22"/>
        <v/>
      </c>
      <c r="B719" s="95"/>
      <c r="C719" s="146"/>
      <c r="D719" s="145"/>
      <c r="E719" s="145"/>
      <c r="F719" s="145"/>
      <c r="G719" s="145"/>
      <c r="H719" s="145"/>
      <c r="I719" s="147"/>
      <c r="J719" s="95"/>
      <c r="K719" s="108" t="str">
        <f t="shared" si="23"/>
        <v>x2</v>
      </c>
      <c r="L719" s="113"/>
      <c r="M719" s="95"/>
      <c r="N719" s="121" t="str">
        <f>IFERROR(VLOOKUP($G719,Basisblatt!$A$10:$B$17,2,FALSE),"")</f>
        <v/>
      </c>
      <c r="O719" s="95"/>
      <c r="P719" s="138" t="str">
        <f>IF($K719="x1",IF(OR($F719&lt;&gt;Basisblatt!$A$2,'EMob_Segmente 3.2.5_3.2.6'!H719=Basisblatt!$A$64)=TRUE,5,VLOOKUP('EMob_Segmente 3.2.5_3.2.6'!$E719,Basisblatt!$A$22:$B$35,2,FALSE)),"")</f>
        <v/>
      </c>
    </row>
    <row r="720" spans="1:16" ht="15.75" thickBot="1" x14ac:dyDescent="0.3">
      <c r="A720" s="121" t="str">
        <f t="shared" si="22"/>
        <v/>
      </c>
      <c r="B720" s="95"/>
      <c r="C720" s="146"/>
      <c r="D720" s="145"/>
      <c r="E720" s="145"/>
      <c r="F720" s="145"/>
      <c r="G720" s="145"/>
      <c r="H720" s="145"/>
      <c r="I720" s="147"/>
      <c r="J720" s="95"/>
      <c r="K720" s="108" t="str">
        <f t="shared" si="23"/>
        <v>x2</v>
      </c>
      <c r="L720" s="113"/>
      <c r="M720" s="95"/>
      <c r="N720" s="121" t="str">
        <f>IFERROR(VLOOKUP($G720,Basisblatt!$A$10:$B$17,2,FALSE),"")</f>
        <v/>
      </c>
      <c r="O720" s="95"/>
      <c r="P720" s="138" t="str">
        <f>IF($K720="x1",IF(OR($F720&lt;&gt;Basisblatt!$A$2,'EMob_Segmente 3.2.5_3.2.6'!H720=Basisblatt!$A$64)=TRUE,5,VLOOKUP('EMob_Segmente 3.2.5_3.2.6'!$E720,Basisblatt!$A$22:$B$35,2,FALSE)),"")</f>
        <v/>
      </c>
    </row>
    <row r="721" spans="1:16" ht="15.75" thickBot="1" x14ac:dyDescent="0.3">
      <c r="A721" s="121" t="str">
        <f t="shared" si="22"/>
        <v/>
      </c>
      <c r="B721" s="95"/>
      <c r="C721" s="146"/>
      <c r="D721" s="145"/>
      <c r="E721" s="145"/>
      <c r="F721" s="145"/>
      <c r="G721" s="145"/>
      <c r="H721" s="145"/>
      <c r="I721" s="147"/>
      <c r="J721" s="95"/>
      <c r="K721" s="108" t="str">
        <f t="shared" si="23"/>
        <v>x2</v>
      </c>
      <c r="L721" s="113"/>
      <c r="M721" s="95"/>
      <c r="N721" s="121" t="str">
        <f>IFERROR(VLOOKUP($G721,Basisblatt!$A$10:$B$17,2,FALSE),"")</f>
        <v/>
      </c>
      <c r="O721" s="95"/>
      <c r="P721" s="138" t="str">
        <f>IF($K721="x1",IF(OR($F721&lt;&gt;Basisblatt!$A$2,'EMob_Segmente 3.2.5_3.2.6'!H721=Basisblatt!$A$64)=TRUE,5,VLOOKUP('EMob_Segmente 3.2.5_3.2.6'!$E721,Basisblatt!$A$22:$B$35,2,FALSE)),"")</f>
        <v/>
      </c>
    </row>
    <row r="722" spans="1:16" ht="15.75" thickBot="1" x14ac:dyDescent="0.3">
      <c r="A722" s="121" t="str">
        <f t="shared" si="22"/>
        <v/>
      </c>
      <c r="B722" s="95"/>
      <c r="C722" s="146"/>
      <c r="D722" s="145"/>
      <c r="E722" s="145"/>
      <c r="F722" s="145"/>
      <c r="G722" s="145"/>
      <c r="H722" s="145"/>
      <c r="I722" s="147"/>
      <c r="J722" s="95"/>
      <c r="K722" s="108" t="str">
        <f t="shared" si="23"/>
        <v>x2</v>
      </c>
      <c r="L722" s="113"/>
      <c r="M722" s="95"/>
      <c r="N722" s="121" t="str">
        <f>IFERROR(VLOOKUP($G722,Basisblatt!$A$10:$B$17,2,FALSE),"")</f>
        <v/>
      </c>
      <c r="O722" s="95"/>
      <c r="P722" s="138" t="str">
        <f>IF($K722="x1",IF(OR($F722&lt;&gt;Basisblatt!$A$2,'EMob_Segmente 3.2.5_3.2.6'!H722=Basisblatt!$A$64)=TRUE,5,VLOOKUP('EMob_Segmente 3.2.5_3.2.6'!$E722,Basisblatt!$A$22:$B$35,2,FALSE)),"")</f>
        <v/>
      </c>
    </row>
    <row r="723" spans="1:16" ht="15.75" thickBot="1" x14ac:dyDescent="0.3">
      <c r="A723" s="121" t="str">
        <f t="shared" si="22"/>
        <v/>
      </c>
      <c r="B723" s="95"/>
      <c r="C723" s="146"/>
      <c r="D723" s="145"/>
      <c r="E723" s="145"/>
      <c r="F723" s="145"/>
      <c r="G723" s="145"/>
      <c r="H723" s="145"/>
      <c r="I723" s="147"/>
      <c r="J723" s="95"/>
      <c r="K723" s="108" t="str">
        <f t="shared" si="23"/>
        <v>x2</v>
      </c>
      <c r="L723" s="113"/>
      <c r="M723" s="95"/>
      <c r="N723" s="121" t="str">
        <f>IFERROR(VLOOKUP($G723,Basisblatt!$A$10:$B$17,2,FALSE),"")</f>
        <v/>
      </c>
      <c r="O723" s="95"/>
      <c r="P723" s="138" t="str">
        <f>IF($K723="x1",IF(OR($F723&lt;&gt;Basisblatt!$A$2,'EMob_Segmente 3.2.5_3.2.6'!H723=Basisblatt!$A$64)=TRUE,5,VLOOKUP('EMob_Segmente 3.2.5_3.2.6'!$E723,Basisblatt!$A$22:$B$35,2,FALSE)),"")</f>
        <v/>
      </c>
    </row>
    <row r="724" spans="1:16" ht="15.75" thickBot="1" x14ac:dyDescent="0.3">
      <c r="A724" s="121" t="str">
        <f t="shared" si="22"/>
        <v/>
      </c>
      <c r="B724" s="95"/>
      <c r="C724" s="146"/>
      <c r="D724" s="145"/>
      <c r="E724" s="145"/>
      <c r="F724" s="145"/>
      <c r="G724" s="145"/>
      <c r="H724" s="145"/>
      <c r="I724" s="147"/>
      <c r="J724" s="95"/>
      <c r="K724" s="108" t="str">
        <f t="shared" si="23"/>
        <v>x2</v>
      </c>
      <c r="L724" s="113"/>
      <c r="M724" s="95"/>
      <c r="N724" s="121" t="str">
        <f>IFERROR(VLOOKUP($G724,Basisblatt!$A$10:$B$17,2,FALSE),"")</f>
        <v/>
      </c>
      <c r="O724" s="95"/>
      <c r="P724" s="138" t="str">
        <f>IF($K724="x1",IF(OR($F724&lt;&gt;Basisblatt!$A$2,'EMob_Segmente 3.2.5_3.2.6'!H724=Basisblatt!$A$64)=TRUE,5,VLOOKUP('EMob_Segmente 3.2.5_3.2.6'!$E724,Basisblatt!$A$22:$B$35,2,FALSE)),"")</f>
        <v/>
      </c>
    </row>
    <row r="725" spans="1:16" ht="15.75" thickBot="1" x14ac:dyDescent="0.3">
      <c r="A725" s="121" t="str">
        <f t="shared" si="22"/>
        <v/>
      </c>
      <c r="B725" s="95"/>
      <c r="C725" s="146"/>
      <c r="D725" s="145"/>
      <c r="E725" s="145"/>
      <c r="F725" s="145"/>
      <c r="G725" s="145"/>
      <c r="H725" s="145"/>
      <c r="I725" s="147"/>
      <c r="J725" s="95"/>
      <c r="K725" s="108" t="str">
        <f t="shared" si="23"/>
        <v>x2</v>
      </c>
      <c r="L725" s="113"/>
      <c r="M725" s="95"/>
      <c r="N725" s="121" t="str">
        <f>IFERROR(VLOOKUP($G725,Basisblatt!$A$10:$B$17,2,FALSE),"")</f>
        <v/>
      </c>
      <c r="O725" s="95"/>
      <c r="P725" s="138" t="str">
        <f>IF($K725="x1",IF(OR($F725&lt;&gt;Basisblatt!$A$2,'EMob_Segmente 3.2.5_3.2.6'!H725=Basisblatt!$A$64)=TRUE,5,VLOOKUP('EMob_Segmente 3.2.5_3.2.6'!$E725,Basisblatt!$A$22:$B$35,2,FALSE)),"")</f>
        <v/>
      </c>
    </row>
    <row r="726" spans="1:16" ht="15.75" thickBot="1" x14ac:dyDescent="0.3">
      <c r="A726" s="121" t="str">
        <f t="shared" si="22"/>
        <v/>
      </c>
      <c r="B726" s="95"/>
      <c r="C726" s="146"/>
      <c r="D726" s="145"/>
      <c r="E726" s="145"/>
      <c r="F726" s="145"/>
      <c r="G726" s="145"/>
      <c r="H726" s="145"/>
      <c r="I726" s="147"/>
      <c r="J726" s="95"/>
      <c r="K726" s="108" t="str">
        <f t="shared" si="23"/>
        <v>x2</v>
      </c>
      <c r="L726" s="113"/>
      <c r="M726" s="95"/>
      <c r="N726" s="121" t="str">
        <f>IFERROR(VLOOKUP($G726,Basisblatt!$A$10:$B$17,2,FALSE),"")</f>
        <v/>
      </c>
      <c r="O726" s="95"/>
      <c r="P726" s="138" t="str">
        <f>IF($K726="x1",IF(OR($F726&lt;&gt;Basisblatt!$A$2,'EMob_Segmente 3.2.5_3.2.6'!H726=Basisblatt!$A$64)=TRUE,5,VLOOKUP('EMob_Segmente 3.2.5_3.2.6'!$E726,Basisblatt!$A$22:$B$35,2,FALSE)),"")</f>
        <v/>
      </c>
    </row>
    <row r="727" spans="1:16" ht="15.75" thickBot="1" x14ac:dyDescent="0.3">
      <c r="A727" s="121" t="str">
        <f t="shared" si="22"/>
        <v/>
      </c>
      <c r="B727" s="95"/>
      <c r="C727" s="146"/>
      <c r="D727" s="145"/>
      <c r="E727" s="145"/>
      <c r="F727" s="145"/>
      <c r="G727" s="145"/>
      <c r="H727" s="145"/>
      <c r="I727" s="147"/>
      <c r="J727" s="95"/>
      <c r="K727" s="108" t="str">
        <f t="shared" si="23"/>
        <v>x2</v>
      </c>
      <c r="L727" s="113"/>
      <c r="M727" s="95"/>
      <c r="N727" s="121" t="str">
        <f>IFERROR(VLOOKUP($G727,Basisblatt!$A$10:$B$17,2,FALSE),"")</f>
        <v/>
      </c>
      <c r="O727" s="95"/>
      <c r="P727" s="138" t="str">
        <f>IF($K727="x1",IF(OR($F727&lt;&gt;Basisblatt!$A$2,'EMob_Segmente 3.2.5_3.2.6'!H727=Basisblatt!$A$64)=TRUE,5,VLOOKUP('EMob_Segmente 3.2.5_3.2.6'!$E727,Basisblatt!$A$22:$B$35,2,FALSE)),"")</f>
        <v/>
      </c>
    </row>
    <row r="728" spans="1:16" ht="15.75" thickBot="1" x14ac:dyDescent="0.3">
      <c r="A728" s="121" t="str">
        <f t="shared" si="22"/>
        <v/>
      </c>
      <c r="B728" s="95"/>
      <c r="C728" s="146"/>
      <c r="D728" s="145"/>
      <c r="E728" s="145"/>
      <c r="F728" s="145"/>
      <c r="G728" s="145"/>
      <c r="H728" s="145"/>
      <c r="I728" s="147"/>
      <c r="J728" s="95"/>
      <c r="K728" s="108" t="str">
        <f t="shared" si="23"/>
        <v>x2</v>
      </c>
      <c r="L728" s="113"/>
      <c r="M728" s="95"/>
      <c r="N728" s="121" t="str">
        <f>IFERROR(VLOOKUP($G728,Basisblatt!$A$10:$B$17,2,FALSE),"")</f>
        <v/>
      </c>
      <c r="O728" s="95"/>
      <c r="P728" s="138" t="str">
        <f>IF($K728="x1",IF(OR($F728&lt;&gt;Basisblatt!$A$2,'EMob_Segmente 3.2.5_3.2.6'!H728=Basisblatt!$A$64)=TRUE,5,VLOOKUP('EMob_Segmente 3.2.5_3.2.6'!$E728,Basisblatt!$A$22:$B$35,2,FALSE)),"")</f>
        <v/>
      </c>
    </row>
    <row r="729" spans="1:16" ht="15.75" thickBot="1" x14ac:dyDescent="0.3">
      <c r="A729" s="121" t="str">
        <f t="shared" si="22"/>
        <v/>
      </c>
      <c r="B729" s="95"/>
      <c r="C729" s="148"/>
      <c r="D729" s="149"/>
      <c r="E729" s="149"/>
      <c r="F729" s="149"/>
      <c r="G729" s="149"/>
      <c r="H729" s="149"/>
      <c r="I729" s="153"/>
      <c r="J729" s="95"/>
      <c r="K729" s="108" t="str">
        <f t="shared" si="23"/>
        <v>x2</v>
      </c>
      <c r="L729" s="113"/>
      <c r="M729" s="95"/>
      <c r="N729" s="121" t="str">
        <f>IFERROR(VLOOKUP($G729,Basisblatt!$A$10:$B$17,2,FALSE),"")</f>
        <v/>
      </c>
      <c r="O729" s="95"/>
      <c r="P729" s="138" t="str">
        <f>IF($K729="x1",IF(OR($F729&lt;&gt;Basisblatt!$A$2,'EMob_Segmente 3.2.5_3.2.6'!H729=Basisblatt!$A$64)=TRUE,5,VLOOKUP('EMob_Segmente 3.2.5_3.2.6'!$E729,Basisblatt!$A$22:$B$35,2,FALSE)),"")</f>
        <v/>
      </c>
    </row>
    <row r="730" spans="1:16" ht="15.75" thickBot="1" x14ac:dyDescent="0.3">
      <c r="A730" s="121" t="str">
        <f t="shared" ref="A730:A793" si="24">IF($K730="x2","",IF($K730="x1","ja","N/A"))</f>
        <v/>
      </c>
      <c r="B730" s="95"/>
      <c r="C730" s="148"/>
      <c r="D730" s="149"/>
      <c r="E730" s="149"/>
      <c r="F730" s="149"/>
      <c r="G730" s="149"/>
      <c r="H730" s="149"/>
      <c r="I730" s="153"/>
      <c r="J730" s="95"/>
      <c r="K730" s="108" t="str">
        <f t="shared" si="23"/>
        <v>x2</v>
      </c>
      <c r="L730" s="113"/>
      <c r="M730" s="95"/>
      <c r="N730" s="121" t="str">
        <f>IFERROR(VLOOKUP($G730,Basisblatt!$A$10:$B$17,2,FALSE),"")</f>
        <v/>
      </c>
      <c r="O730" s="95"/>
      <c r="P730" s="138" t="str">
        <f>IF($K730="x1",IF(OR($F730&lt;&gt;Basisblatt!$A$2,'EMob_Segmente 3.2.5_3.2.6'!H730=Basisblatt!$A$64)=TRUE,5,VLOOKUP('EMob_Segmente 3.2.5_3.2.6'!$E730,Basisblatt!$A$22:$B$35,2,FALSE)),"")</f>
        <v/>
      </c>
    </row>
    <row r="731" spans="1:16" ht="15.75" thickBot="1" x14ac:dyDescent="0.3">
      <c r="A731" s="121" t="str">
        <f t="shared" si="24"/>
        <v/>
      </c>
      <c r="B731" s="95"/>
      <c r="C731" s="148"/>
      <c r="D731" s="149"/>
      <c r="E731" s="149"/>
      <c r="F731" s="149"/>
      <c r="G731" s="149"/>
      <c r="H731" s="149"/>
      <c r="I731" s="153"/>
      <c r="J731" s="95"/>
      <c r="K731" s="108" t="str">
        <f t="shared" ref="K731:K794" si="25">IF(COUNTA($C731:$I731)=7,"x1",IF(COUNTA($C731:$I731)=0,"x2","o"))</f>
        <v>x2</v>
      </c>
      <c r="L731" s="113"/>
      <c r="M731" s="95"/>
      <c r="N731" s="121" t="str">
        <f>IFERROR(VLOOKUP($G731,Basisblatt!$A$10:$B$17,2,FALSE),"")</f>
        <v/>
      </c>
      <c r="O731" s="95"/>
      <c r="P731" s="138" t="str">
        <f>IF($K731="x1",IF(OR($F731&lt;&gt;Basisblatt!$A$2,'EMob_Segmente 3.2.5_3.2.6'!H731=Basisblatt!$A$64)=TRUE,5,VLOOKUP('EMob_Segmente 3.2.5_3.2.6'!$E731,Basisblatt!$A$22:$B$35,2,FALSE)),"")</f>
        <v/>
      </c>
    </row>
    <row r="732" spans="1:16" ht="15.75" thickBot="1" x14ac:dyDescent="0.3">
      <c r="A732" s="121" t="str">
        <f t="shared" si="24"/>
        <v/>
      </c>
      <c r="B732" s="95"/>
      <c r="C732" s="148"/>
      <c r="D732" s="149"/>
      <c r="E732" s="149"/>
      <c r="F732" s="149"/>
      <c r="G732" s="149"/>
      <c r="H732" s="149"/>
      <c r="I732" s="153"/>
      <c r="J732" s="95"/>
      <c r="K732" s="108" t="str">
        <f t="shared" si="25"/>
        <v>x2</v>
      </c>
      <c r="L732" s="113"/>
      <c r="M732" s="95"/>
      <c r="N732" s="121" t="str">
        <f>IFERROR(VLOOKUP($G732,Basisblatt!$A$10:$B$17,2,FALSE),"")</f>
        <v/>
      </c>
      <c r="O732" s="95"/>
      <c r="P732" s="138" t="str">
        <f>IF($K732="x1",IF(OR($F732&lt;&gt;Basisblatt!$A$2,'EMob_Segmente 3.2.5_3.2.6'!H732=Basisblatt!$A$64)=TRUE,5,VLOOKUP('EMob_Segmente 3.2.5_3.2.6'!$E732,Basisblatt!$A$22:$B$35,2,FALSE)),"")</f>
        <v/>
      </c>
    </row>
    <row r="733" spans="1:16" ht="15.75" thickBot="1" x14ac:dyDescent="0.3">
      <c r="A733" s="121" t="str">
        <f t="shared" si="24"/>
        <v/>
      </c>
      <c r="B733" s="95"/>
      <c r="C733" s="148"/>
      <c r="D733" s="149"/>
      <c r="E733" s="149"/>
      <c r="F733" s="149"/>
      <c r="G733" s="149"/>
      <c r="H733" s="149"/>
      <c r="I733" s="153"/>
      <c r="J733" s="95"/>
      <c r="K733" s="108" t="str">
        <f t="shared" si="25"/>
        <v>x2</v>
      </c>
      <c r="L733" s="113"/>
      <c r="M733" s="95"/>
      <c r="N733" s="121" t="str">
        <f>IFERROR(VLOOKUP($G733,Basisblatt!$A$10:$B$17,2,FALSE),"")</f>
        <v/>
      </c>
      <c r="O733" s="95"/>
      <c r="P733" s="138" t="str">
        <f>IF($K733="x1",IF(OR($F733&lt;&gt;Basisblatt!$A$2,'EMob_Segmente 3.2.5_3.2.6'!H733=Basisblatt!$A$64)=TRUE,5,VLOOKUP('EMob_Segmente 3.2.5_3.2.6'!$E733,Basisblatt!$A$22:$B$35,2,FALSE)),"")</f>
        <v/>
      </c>
    </row>
    <row r="734" spans="1:16" ht="15.75" thickBot="1" x14ac:dyDescent="0.3">
      <c r="A734" s="121" t="str">
        <f t="shared" si="24"/>
        <v/>
      </c>
      <c r="B734" s="95"/>
      <c r="C734" s="148"/>
      <c r="D734" s="149"/>
      <c r="E734" s="149"/>
      <c r="F734" s="149"/>
      <c r="G734" s="149"/>
      <c r="H734" s="149"/>
      <c r="I734" s="153"/>
      <c r="J734" s="95"/>
      <c r="K734" s="108" t="str">
        <f t="shared" si="25"/>
        <v>x2</v>
      </c>
      <c r="L734" s="113"/>
      <c r="M734" s="95"/>
      <c r="N734" s="121" t="str">
        <f>IFERROR(VLOOKUP($G734,Basisblatt!$A$10:$B$17,2,FALSE),"")</f>
        <v/>
      </c>
      <c r="O734" s="95"/>
      <c r="P734" s="138" t="str">
        <f>IF($K734="x1",IF(OR($F734&lt;&gt;Basisblatt!$A$2,'EMob_Segmente 3.2.5_3.2.6'!H734=Basisblatt!$A$64)=TRUE,5,VLOOKUP('EMob_Segmente 3.2.5_3.2.6'!$E734,Basisblatt!$A$22:$B$35,2,FALSE)),"")</f>
        <v/>
      </c>
    </row>
    <row r="735" spans="1:16" ht="15.75" thickBot="1" x14ac:dyDescent="0.3">
      <c r="A735" s="121" t="str">
        <f t="shared" si="24"/>
        <v/>
      </c>
      <c r="B735" s="95"/>
      <c r="C735" s="148"/>
      <c r="D735" s="149"/>
      <c r="E735" s="149"/>
      <c r="F735" s="149"/>
      <c r="G735" s="149"/>
      <c r="H735" s="149"/>
      <c r="I735" s="153"/>
      <c r="J735" s="95"/>
      <c r="K735" s="108" t="str">
        <f t="shared" si="25"/>
        <v>x2</v>
      </c>
      <c r="L735" s="113"/>
      <c r="M735" s="95"/>
      <c r="N735" s="121" t="str">
        <f>IFERROR(VLOOKUP($G735,Basisblatt!$A$10:$B$17,2,FALSE),"")</f>
        <v/>
      </c>
      <c r="O735" s="95"/>
      <c r="P735" s="138" t="str">
        <f>IF($K735="x1",IF(OR($F735&lt;&gt;Basisblatt!$A$2,'EMob_Segmente 3.2.5_3.2.6'!H735=Basisblatt!$A$64)=TRUE,5,VLOOKUP('EMob_Segmente 3.2.5_3.2.6'!$E735,Basisblatt!$A$22:$B$35,2,FALSE)),"")</f>
        <v/>
      </c>
    </row>
    <row r="736" spans="1:16" ht="15.75" thickBot="1" x14ac:dyDescent="0.3">
      <c r="A736" s="121" t="str">
        <f t="shared" si="24"/>
        <v/>
      </c>
      <c r="B736" s="95"/>
      <c r="C736" s="148"/>
      <c r="D736" s="149"/>
      <c r="E736" s="149"/>
      <c r="F736" s="149"/>
      <c r="G736" s="149"/>
      <c r="H736" s="149"/>
      <c r="I736" s="153"/>
      <c r="J736" s="95"/>
      <c r="K736" s="108" t="str">
        <f t="shared" si="25"/>
        <v>x2</v>
      </c>
      <c r="L736" s="113"/>
      <c r="M736" s="95"/>
      <c r="N736" s="121" t="str">
        <f>IFERROR(VLOOKUP($G736,Basisblatt!$A$10:$B$17,2,FALSE),"")</f>
        <v/>
      </c>
      <c r="O736" s="95"/>
      <c r="P736" s="138" t="str">
        <f>IF($K736="x1",IF(OR($F736&lt;&gt;Basisblatt!$A$2,'EMob_Segmente 3.2.5_3.2.6'!H736=Basisblatt!$A$64)=TRUE,5,VLOOKUP('EMob_Segmente 3.2.5_3.2.6'!$E736,Basisblatt!$A$22:$B$35,2,FALSE)),"")</f>
        <v/>
      </c>
    </row>
    <row r="737" spans="1:16" ht="15.75" thickBot="1" x14ac:dyDescent="0.3">
      <c r="A737" s="121" t="str">
        <f t="shared" si="24"/>
        <v/>
      </c>
      <c r="B737" s="95"/>
      <c r="C737" s="148"/>
      <c r="D737" s="149"/>
      <c r="E737" s="149"/>
      <c r="F737" s="149"/>
      <c r="G737" s="149"/>
      <c r="H737" s="149"/>
      <c r="I737" s="153"/>
      <c r="J737" s="95"/>
      <c r="K737" s="108" t="str">
        <f t="shared" si="25"/>
        <v>x2</v>
      </c>
      <c r="L737" s="113"/>
      <c r="M737" s="95"/>
      <c r="N737" s="121" t="str">
        <f>IFERROR(VLOOKUP($G737,Basisblatt!$A$10:$B$17,2,FALSE),"")</f>
        <v/>
      </c>
      <c r="O737" s="95"/>
      <c r="P737" s="138" t="str">
        <f>IF($K737="x1",IF(OR($F737&lt;&gt;Basisblatt!$A$2,'EMob_Segmente 3.2.5_3.2.6'!H737=Basisblatt!$A$64)=TRUE,5,VLOOKUP('EMob_Segmente 3.2.5_3.2.6'!$E737,Basisblatt!$A$22:$B$35,2,FALSE)),"")</f>
        <v/>
      </c>
    </row>
    <row r="738" spans="1:16" ht="15.75" thickBot="1" x14ac:dyDescent="0.3">
      <c r="A738" s="121" t="str">
        <f t="shared" si="24"/>
        <v/>
      </c>
      <c r="B738" s="95"/>
      <c r="C738" s="148"/>
      <c r="D738" s="149"/>
      <c r="E738" s="149"/>
      <c r="F738" s="149"/>
      <c r="G738" s="149"/>
      <c r="H738" s="149"/>
      <c r="I738" s="153"/>
      <c r="J738" s="95"/>
      <c r="K738" s="108" t="str">
        <f t="shared" si="25"/>
        <v>x2</v>
      </c>
      <c r="L738" s="113"/>
      <c r="M738" s="95"/>
      <c r="N738" s="121" t="str">
        <f>IFERROR(VLOOKUP($G738,Basisblatt!$A$10:$B$17,2,FALSE),"")</f>
        <v/>
      </c>
      <c r="O738" s="95"/>
      <c r="P738" s="138" t="str">
        <f>IF($K738="x1",IF(OR($F738&lt;&gt;Basisblatt!$A$2,'EMob_Segmente 3.2.5_3.2.6'!H738=Basisblatt!$A$64)=TRUE,5,VLOOKUP('EMob_Segmente 3.2.5_3.2.6'!$E738,Basisblatt!$A$22:$B$35,2,FALSE)),"")</f>
        <v/>
      </c>
    </row>
    <row r="739" spans="1:16" ht="15.75" thickBot="1" x14ac:dyDescent="0.3">
      <c r="A739" s="121" t="str">
        <f t="shared" si="24"/>
        <v/>
      </c>
      <c r="B739" s="95"/>
      <c r="C739" s="148"/>
      <c r="D739" s="149"/>
      <c r="E739" s="149"/>
      <c r="F739" s="149"/>
      <c r="G739" s="149"/>
      <c r="H739" s="149"/>
      <c r="I739" s="153"/>
      <c r="J739" s="95"/>
      <c r="K739" s="108" t="str">
        <f t="shared" si="25"/>
        <v>x2</v>
      </c>
      <c r="L739" s="113"/>
      <c r="M739" s="95"/>
      <c r="N739" s="121" t="str">
        <f>IFERROR(VLOOKUP($G739,Basisblatt!$A$10:$B$17,2,FALSE),"")</f>
        <v/>
      </c>
      <c r="O739" s="95"/>
      <c r="P739" s="138" t="str">
        <f>IF($K739="x1",IF(OR($F739&lt;&gt;Basisblatt!$A$2,'EMob_Segmente 3.2.5_3.2.6'!H739=Basisblatt!$A$64)=TRUE,5,VLOOKUP('EMob_Segmente 3.2.5_3.2.6'!$E739,Basisblatt!$A$22:$B$35,2,FALSE)),"")</f>
        <v/>
      </c>
    </row>
    <row r="740" spans="1:16" ht="15.75" thickBot="1" x14ac:dyDescent="0.3">
      <c r="A740" s="121" t="str">
        <f t="shared" si="24"/>
        <v/>
      </c>
      <c r="B740" s="95"/>
      <c r="C740" s="148"/>
      <c r="D740" s="149"/>
      <c r="E740" s="149"/>
      <c r="F740" s="149"/>
      <c r="G740" s="149"/>
      <c r="H740" s="149"/>
      <c r="I740" s="153"/>
      <c r="J740" s="95"/>
      <c r="K740" s="108" t="str">
        <f t="shared" si="25"/>
        <v>x2</v>
      </c>
      <c r="L740" s="113"/>
      <c r="M740" s="95"/>
      <c r="N740" s="121" t="str">
        <f>IFERROR(VLOOKUP($G740,Basisblatt!$A$10:$B$17,2,FALSE),"")</f>
        <v/>
      </c>
      <c r="O740" s="95"/>
      <c r="P740" s="138" t="str">
        <f>IF($K740="x1",IF(OR($F740&lt;&gt;Basisblatt!$A$2,'EMob_Segmente 3.2.5_3.2.6'!H740=Basisblatt!$A$64)=TRUE,5,VLOOKUP('EMob_Segmente 3.2.5_3.2.6'!$E740,Basisblatt!$A$22:$B$35,2,FALSE)),"")</f>
        <v/>
      </c>
    </row>
    <row r="741" spans="1:16" ht="15.75" thickBot="1" x14ac:dyDescent="0.3">
      <c r="A741" s="121" t="str">
        <f t="shared" si="24"/>
        <v/>
      </c>
      <c r="B741" s="95"/>
      <c r="C741" s="148"/>
      <c r="D741" s="149"/>
      <c r="E741" s="149"/>
      <c r="F741" s="149"/>
      <c r="G741" s="149"/>
      <c r="H741" s="149"/>
      <c r="I741" s="153"/>
      <c r="J741" s="95"/>
      <c r="K741" s="108" t="str">
        <f t="shared" si="25"/>
        <v>x2</v>
      </c>
      <c r="L741" s="113"/>
      <c r="M741" s="95"/>
      <c r="N741" s="121" t="str">
        <f>IFERROR(VLOOKUP($G741,Basisblatt!$A$10:$B$17,2,FALSE),"")</f>
        <v/>
      </c>
      <c r="O741" s="95"/>
      <c r="P741" s="138" t="str">
        <f>IF($K741="x1",IF(OR($F741&lt;&gt;Basisblatt!$A$2,'EMob_Segmente 3.2.5_3.2.6'!H741=Basisblatt!$A$64)=TRUE,5,VLOOKUP('EMob_Segmente 3.2.5_3.2.6'!$E741,Basisblatt!$A$22:$B$35,2,FALSE)),"")</f>
        <v/>
      </c>
    </row>
    <row r="742" spans="1:16" ht="15.75" thickBot="1" x14ac:dyDescent="0.3">
      <c r="A742" s="121" t="str">
        <f t="shared" si="24"/>
        <v/>
      </c>
      <c r="B742" s="95"/>
      <c r="C742" s="148"/>
      <c r="D742" s="149"/>
      <c r="E742" s="149"/>
      <c r="F742" s="149"/>
      <c r="G742" s="149"/>
      <c r="H742" s="149"/>
      <c r="I742" s="153"/>
      <c r="J742" s="95"/>
      <c r="K742" s="108" t="str">
        <f t="shared" si="25"/>
        <v>x2</v>
      </c>
      <c r="L742" s="113"/>
      <c r="M742" s="95"/>
      <c r="N742" s="121" t="str">
        <f>IFERROR(VLOOKUP($G742,Basisblatt!$A$10:$B$17,2,FALSE),"")</f>
        <v/>
      </c>
      <c r="O742" s="95"/>
      <c r="P742" s="138" t="str">
        <f>IF($K742="x1",IF(OR($F742&lt;&gt;Basisblatt!$A$2,'EMob_Segmente 3.2.5_3.2.6'!H742=Basisblatt!$A$64)=TRUE,5,VLOOKUP('EMob_Segmente 3.2.5_3.2.6'!$E742,Basisblatt!$A$22:$B$35,2,FALSE)),"")</f>
        <v/>
      </c>
    </row>
    <row r="743" spans="1:16" ht="15.75" thickBot="1" x14ac:dyDescent="0.3">
      <c r="A743" s="121" t="str">
        <f t="shared" si="24"/>
        <v/>
      </c>
      <c r="B743" s="95"/>
      <c r="C743" s="148"/>
      <c r="D743" s="149"/>
      <c r="E743" s="149"/>
      <c r="F743" s="149"/>
      <c r="G743" s="149"/>
      <c r="H743" s="149"/>
      <c r="I743" s="153"/>
      <c r="J743" s="95"/>
      <c r="K743" s="108" t="str">
        <f t="shared" si="25"/>
        <v>x2</v>
      </c>
      <c r="L743" s="113"/>
      <c r="M743" s="95"/>
      <c r="N743" s="121" t="str">
        <f>IFERROR(VLOOKUP($G743,Basisblatt!$A$10:$B$17,2,FALSE),"")</f>
        <v/>
      </c>
      <c r="O743" s="95"/>
      <c r="P743" s="138" t="str">
        <f>IF($K743="x1",IF(OR($F743&lt;&gt;Basisblatt!$A$2,'EMob_Segmente 3.2.5_3.2.6'!H743=Basisblatt!$A$64)=TRUE,5,VLOOKUP('EMob_Segmente 3.2.5_3.2.6'!$E743,Basisblatt!$A$22:$B$35,2,FALSE)),"")</f>
        <v/>
      </c>
    </row>
    <row r="744" spans="1:16" ht="15.75" thickBot="1" x14ac:dyDescent="0.3">
      <c r="A744" s="121" t="str">
        <f t="shared" si="24"/>
        <v/>
      </c>
      <c r="B744" s="95"/>
      <c r="C744" s="148"/>
      <c r="D744" s="149"/>
      <c r="E744" s="149"/>
      <c r="F744" s="149"/>
      <c r="G744" s="149"/>
      <c r="H744" s="149"/>
      <c r="I744" s="153"/>
      <c r="J744" s="95"/>
      <c r="K744" s="108" t="str">
        <f t="shared" si="25"/>
        <v>x2</v>
      </c>
      <c r="L744" s="113"/>
      <c r="M744" s="95"/>
      <c r="N744" s="121" t="str">
        <f>IFERROR(VLOOKUP($G744,Basisblatt!$A$10:$B$17,2,FALSE),"")</f>
        <v/>
      </c>
      <c r="O744" s="95"/>
      <c r="P744" s="138" t="str">
        <f>IF($K744="x1",IF(OR($F744&lt;&gt;Basisblatt!$A$2,'EMob_Segmente 3.2.5_3.2.6'!H744=Basisblatt!$A$64)=TRUE,5,VLOOKUP('EMob_Segmente 3.2.5_3.2.6'!$E744,Basisblatt!$A$22:$B$35,2,FALSE)),"")</f>
        <v/>
      </c>
    </row>
    <row r="745" spans="1:16" ht="15.75" thickBot="1" x14ac:dyDescent="0.3">
      <c r="A745" s="121" t="str">
        <f t="shared" si="24"/>
        <v/>
      </c>
      <c r="B745" s="95"/>
      <c r="C745" s="148"/>
      <c r="D745" s="149"/>
      <c r="E745" s="149"/>
      <c r="F745" s="149"/>
      <c r="G745" s="149"/>
      <c r="H745" s="149"/>
      <c r="I745" s="153"/>
      <c r="J745" s="95"/>
      <c r="K745" s="108" t="str">
        <f t="shared" si="25"/>
        <v>x2</v>
      </c>
      <c r="L745" s="113"/>
      <c r="M745" s="95"/>
      <c r="N745" s="121" t="str">
        <f>IFERROR(VLOOKUP($G745,Basisblatt!$A$10:$B$17,2,FALSE),"")</f>
        <v/>
      </c>
      <c r="O745" s="95"/>
      <c r="P745" s="138" t="str">
        <f>IF($K745="x1",IF(OR($F745&lt;&gt;Basisblatt!$A$2,'EMob_Segmente 3.2.5_3.2.6'!H745=Basisblatt!$A$64)=TRUE,5,VLOOKUP('EMob_Segmente 3.2.5_3.2.6'!$E745,Basisblatt!$A$22:$B$35,2,FALSE)),"")</f>
        <v/>
      </c>
    </row>
    <row r="746" spans="1:16" ht="15.75" thickBot="1" x14ac:dyDescent="0.3">
      <c r="A746" s="121" t="str">
        <f t="shared" si="24"/>
        <v/>
      </c>
      <c r="B746" s="95"/>
      <c r="C746" s="148"/>
      <c r="D746" s="149"/>
      <c r="E746" s="149"/>
      <c r="F746" s="149"/>
      <c r="G746" s="149"/>
      <c r="H746" s="149"/>
      <c r="I746" s="153"/>
      <c r="J746" s="95"/>
      <c r="K746" s="108" t="str">
        <f t="shared" si="25"/>
        <v>x2</v>
      </c>
      <c r="L746" s="113"/>
      <c r="M746" s="95"/>
      <c r="N746" s="121" t="str">
        <f>IFERROR(VLOOKUP($G746,Basisblatt!$A$10:$B$17,2,FALSE),"")</f>
        <v/>
      </c>
      <c r="O746" s="95"/>
      <c r="P746" s="138" t="str">
        <f>IF($K746="x1",IF(OR($F746&lt;&gt;Basisblatt!$A$2,'EMob_Segmente 3.2.5_3.2.6'!H746=Basisblatt!$A$64)=TRUE,5,VLOOKUP('EMob_Segmente 3.2.5_3.2.6'!$E746,Basisblatt!$A$22:$B$35,2,FALSE)),"")</f>
        <v/>
      </c>
    </row>
    <row r="747" spans="1:16" ht="15.75" thickBot="1" x14ac:dyDescent="0.3">
      <c r="A747" s="121" t="str">
        <f t="shared" si="24"/>
        <v/>
      </c>
      <c r="B747" s="95"/>
      <c r="C747" s="148"/>
      <c r="D747" s="149"/>
      <c r="E747" s="149"/>
      <c r="F747" s="149"/>
      <c r="G747" s="149"/>
      <c r="H747" s="149"/>
      <c r="I747" s="153"/>
      <c r="J747" s="95"/>
      <c r="K747" s="108" t="str">
        <f t="shared" si="25"/>
        <v>x2</v>
      </c>
      <c r="L747" s="113"/>
      <c r="M747" s="95"/>
      <c r="N747" s="121" t="str">
        <f>IFERROR(VLOOKUP($G747,Basisblatt!$A$10:$B$17,2,FALSE),"")</f>
        <v/>
      </c>
      <c r="O747" s="95"/>
      <c r="P747" s="138" t="str">
        <f>IF($K747="x1",IF(OR($F747&lt;&gt;Basisblatt!$A$2,'EMob_Segmente 3.2.5_3.2.6'!H747=Basisblatt!$A$64)=TRUE,5,VLOOKUP('EMob_Segmente 3.2.5_3.2.6'!$E747,Basisblatt!$A$22:$B$35,2,FALSE)),"")</f>
        <v/>
      </c>
    </row>
    <row r="748" spans="1:16" ht="15.75" thickBot="1" x14ac:dyDescent="0.3">
      <c r="A748" s="121" t="str">
        <f t="shared" si="24"/>
        <v/>
      </c>
      <c r="B748" s="95"/>
      <c r="C748" s="148"/>
      <c r="D748" s="149"/>
      <c r="E748" s="149"/>
      <c r="F748" s="149"/>
      <c r="G748" s="149"/>
      <c r="H748" s="149"/>
      <c r="I748" s="153"/>
      <c r="J748" s="95"/>
      <c r="K748" s="108" t="str">
        <f t="shared" si="25"/>
        <v>x2</v>
      </c>
      <c r="L748" s="113"/>
      <c r="M748" s="95"/>
      <c r="N748" s="121" t="str">
        <f>IFERROR(VLOOKUP($G748,Basisblatt!$A$10:$B$17,2,FALSE),"")</f>
        <v/>
      </c>
      <c r="O748" s="95"/>
      <c r="P748" s="138" t="str">
        <f>IF($K748="x1",IF(OR($F748&lt;&gt;Basisblatt!$A$2,'EMob_Segmente 3.2.5_3.2.6'!H748=Basisblatt!$A$64)=TRUE,5,VLOOKUP('EMob_Segmente 3.2.5_3.2.6'!$E748,Basisblatt!$A$22:$B$35,2,FALSE)),"")</f>
        <v/>
      </c>
    </row>
    <row r="749" spans="1:16" ht="15.75" thickBot="1" x14ac:dyDescent="0.3">
      <c r="A749" s="121" t="str">
        <f t="shared" si="24"/>
        <v/>
      </c>
      <c r="B749" s="95"/>
      <c r="C749" s="148"/>
      <c r="D749" s="149"/>
      <c r="E749" s="149"/>
      <c r="F749" s="149"/>
      <c r="G749" s="149"/>
      <c r="H749" s="149"/>
      <c r="I749" s="153"/>
      <c r="J749" s="95"/>
      <c r="K749" s="108" t="str">
        <f t="shared" si="25"/>
        <v>x2</v>
      </c>
      <c r="L749" s="113"/>
      <c r="M749" s="95"/>
      <c r="N749" s="121" t="str">
        <f>IFERROR(VLOOKUP($G749,Basisblatt!$A$10:$B$17,2,FALSE),"")</f>
        <v/>
      </c>
      <c r="O749" s="95"/>
      <c r="P749" s="138" t="str">
        <f>IF($K749="x1",IF(OR($F749&lt;&gt;Basisblatt!$A$2,'EMob_Segmente 3.2.5_3.2.6'!H749=Basisblatt!$A$64)=TRUE,5,VLOOKUP('EMob_Segmente 3.2.5_3.2.6'!$E749,Basisblatt!$A$22:$B$35,2,FALSE)),"")</f>
        <v/>
      </c>
    </row>
    <row r="750" spans="1:16" ht="15.75" thickBot="1" x14ac:dyDescent="0.3">
      <c r="A750" s="121" t="str">
        <f t="shared" si="24"/>
        <v/>
      </c>
      <c r="B750" s="95"/>
      <c r="C750" s="148"/>
      <c r="D750" s="149"/>
      <c r="E750" s="149"/>
      <c r="F750" s="149"/>
      <c r="G750" s="149"/>
      <c r="H750" s="149"/>
      <c r="I750" s="153"/>
      <c r="J750" s="95"/>
      <c r="K750" s="108" t="str">
        <f t="shared" si="25"/>
        <v>x2</v>
      </c>
      <c r="L750" s="113"/>
      <c r="M750" s="95"/>
      <c r="N750" s="121" t="str">
        <f>IFERROR(VLOOKUP($G750,Basisblatt!$A$10:$B$17,2,FALSE),"")</f>
        <v/>
      </c>
      <c r="O750" s="95"/>
      <c r="P750" s="138" t="str">
        <f>IF($K750="x1",IF(OR($F750&lt;&gt;Basisblatt!$A$2,'EMob_Segmente 3.2.5_3.2.6'!H750=Basisblatt!$A$64)=TRUE,5,VLOOKUP('EMob_Segmente 3.2.5_3.2.6'!$E750,Basisblatt!$A$22:$B$35,2,FALSE)),"")</f>
        <v/>
      </c>
    </row>
    <row r="751" spans="1:16" ht="15.75" thickBot="1" x14ac:dyDescent="0.3">
      <c r="A751" s="121" t="str">
        <f t="shared" si="24"/>
        <v/>
      </c>
      <c r="B751" s="95"/>
      <c r="C751" s="148"/>
      <c r="D751" s="149"/>
      <c r="E751" s="149"/>
      <c r="F751" s="149"/>
      <c r="G751" s="149"/>
      <c r="H751" s="149"/>
      <c r="I751" s="153"/>
      <c r="J751" s="95"/>
      <c r="K751" s="108" t="str">
        <f t="shared" si="25"/>
        <v>x2</v>
      </c>
      <c r="L751" s="113"/>
      <c r="M751" s="95"/>
      <c r="N751" s="121" t="str">
        <f>IFERROR(VLOOKUP($G751,Basisblatt!$A$10:$B$17,2,FALSE),"")</f>
        <v/>
      </c>
      <c r="O751" s="95"/>
      <c r="P751" s="138" t="str">
        <f>IF($K751="x1",IF(OR($F751&lt;&gt;Basisblatt!$A$2,'EMob_Segmente 3.2.5_3.2.6'!H751=Basisblatt!$A$64)=TRUE,5,VLOOKUP('EMob_Segmente 3.2.5_3.2.6'!$E751,Basisblatt!$A$22:$B$35,2,FALSE)),"")</f>
        <v/>
      </c>
    </row>
    <row r="752" spans="1:16" ht="15.75" thickBot="1" x14ac:dyDescent="0.3">
      <c r="A752" s="121" t="str">
        <f t="shared" si="24"/>
        <v/>
      </c>
      <c r="B752" s="95"/>
      <c r="C752" s="148"/>
      <c r="D752" s="149"/>
      <c r="E752" s="149"/>
      <c r="F752" s="149"/>
      <c r="G752" s="149"/>
      <c r="H752" s="149"/>
      <c r="I752" s="153"/>
      <c r="J752" s="95"/>
      <c r="K752" s="108" t="str">
        <f t="shared" si="25"/>
        <v>x2</v>
      </c>
      <c r="L752" s="113"/>
      <c r="M752" s="95"/>
      <c r="N752" s="121" t="str">
        <f>IFERROR(VLOOKUP($G752,Basisblatt!$A$10:$B$17,2,FALSE),"")</f>
        <v/>
      </c>
      <c r="O752" s="95"/>
      <c r="P752" s="138" t="str">
        <f>IF($K752="x1",IF(OR($F752&lt;&gt;Basisblatt!$A$2,'EMob_Segmente 3.2.5_3.2.6'!H752=Basisblatt!$A$64)=TRUE,5,VLOOKUP('EMob_Segmente 3.2.5_3.2.6'!$E752,Basisblatt!$A$22:$B$35,2,FALSE)),"")</f>
        <v/>
      </c>
    </row>
    <row r="753" spans="1:16" ht="15.75" thickBot="1" x14ac:dyDescent="0.3">
      <c r="A753" s="121" t="str">
        <f t="shared" si="24"/>
        <v/>
      </c>
      <c r="B753" s="95"/>
      <c r="C753" s="148"/>
      <c r="D753" s="149"/>
      <c r="E753" s="149"/>
      <c r="F753" s="149"/>
      <c r="G753" s="149"/>
      <c r="H753" s="149"/>
      <c r="I753" s="153"/>
      <c r="J753" s="95"/>
      <c r="K753" s="108" t="str">
        <f t="shared" si="25"/>
        <v>x2</v>
      </c>
      <c r="L753" s="113"/>
      <c r="M753" s="95"/>
      <c r="N753" s="121" t="str">
        <f>IFERROR(VLOOKUP($G753,Basisblatt!$A$10:$B$17,2,FALSE),"")</f>
        <v/>
      </c>
      <c r="O753" s="95"/>
      <c r="P753" s="138" t="str">
        <f>IF($K753="x1",IF(OR($F753&lt;&gt;Basisblatt!$A$2,'EMob_Segmente 3.2.5_3.2.6'!H753=Basisblatt!$A$64)=TRUE,5,VLOOKUP('EMob_Segmente 3.2.5_3.2.6'!$E753,Basisblatt!$A$22:$B$35,2,FALSE)),"")</f>
        <v/>
      </c>
    </row>
    <row r="754" spans="1:16" ht="15.75" thickBot="1" x14ac:dyDescent="0.3">
      <c r="A754" s="121" t="str">
        <f t="shared" si="24"/>
        <v/>
      </c>
      <c r="B754" s="95"/>
      <c r="C754" s="148"/>
      <c r="D754" s="149"/>
      <c r="E754" s="149"/>
      <c r="F754" s="149"/>
      <c r="G754" s="149"/>
      <c r="H754" s="149"/>
      <c r="I754" s="153"/>
      <c r="J754" s="95"/>
      <c r="K754" s="108" t="str">
        <f t="shared" si="25"/>
        <v>x2</v>
      </c>
      <c r="L754" s="113"/>
      <c r="M754" s="95"/>
      <c r="N754" s="121" t="str">
        <f>IFERROR(VLOOKUP($G754,Basisblatt!$A$10:$B$17,2,FALSE),"")</f>
        <v/>
      </c>
      <c r="O754" s="95"/>
      <c r="P754" s="138" t="str">
        <f>IF($K754="x1",IF(OR($F754&lt;&gt;Basisblatt!$A$2,'EMob_Segmente 3.2.5_3.2.6'!H754=Basisblatt!$A$64)=TRUE,5,VLOOKUP('EMob_Segmente 3.2.5_3.2.6'!$E754,Basisblatt!$A$22:$B$35,2,FALSE)),"")</f>
        <v/>
      </c>
    </row>
    <row r="755" spans="1:16" ht="15.75" thickBot="1" x14ac:dyDescent="0.3">
      <c r="A755" s="121" t="str">
        <f t="shared" si="24"/>
        <v/>
      </c>
      <c r="B755" s="95"/>
      <c r="C755" s="148"/>
      <c r="D755" s="149"/>
      <c r="E755" s="149"/>
      <c r="F755" s="149"/>
      <c r="G755" s="149"/>
      <c r="H755" s="149"/>
      <c r="I755" s="153"/>
      <c r="J755" s="95"/>
      <c r="K755" s="108" t="str">
        <f t="shared" si="25"/>
        <v>x2</v>
      </c>
      <c r="L755" s="113"/>
      <c r="M755" s="95"/>
      <c r="N755" s="121" t="str">
        <f>IFERROR(VLOOKUP($G755,Basisblatt!$A$10:$B$17,2,FALSE),"")</f>
        <v/>
      </c>
      <c r="O755" s="95"/>
      <c r="P755" s="138" t="str">
        <f>IF($K755="x1",IF(OR($F755&lt;&gt;Basisblatt!$A$2,'EMob_Segmente 3.2.5_3.2.6'!H755=Basisblatt!$A$64)=TRUE,5,VLOOKUP('EMob_Segmente 3.2.5_3.2.6'!$E755,Basisblatt!$A$22:$B$35,2,FALSE)),"")</f>
        <v/>
      </c>
    </row>
    <row r="756" spans="1:16" ht="15.75" thickBot="1" x14ac:dyDescent="0.3">
      <c r="A756" s="121" t="str">
        <f t="shared" si="24"/>
        <v/>
      </c>
      <c r="B756" s="95"/>
      <c r="C756" s="148"/>
      <c r="D756" s="149"/>
      <c r="E756" s="149"/>
      <c r="F756" s="149"/>
      <c r="G756" s="149"/>
      <c r="H756" s="149"/>
      <c r="I756" s="153"/>
      <c r="J756" s="95"/>
      <c r="K756" s="108" t="str">
        <f t="shared" si="25"/>
        <v>x2</v>
      </c>
      <c r="L756" s="113"/>
      <c r="M756" s="95"/>
      <c r="N756" s="121" t="str">
        <f>IFERROR(VLOOKUP($G756,Basisblatt!$A$10:$B$17,2,FALSE),"")</f>
        <v/>
      </c>
      <c r="O756" s="95"/>
      <c r="P756" s="138" t="str">
        <f>IF($K756="x1",IF(OR($F756&lt;&gt;Basisblatt!$A$2,'EMob_Segmente 3.2.5_3.2.6'!H756=Basisblatt!$A$64)=TRUE,5,VLOOKUP('EMob_Segmente 3.2.5_3.2.6'!$E756,Basisblatt!$A$22:$B$35,2,FALSE)),"")</f>
        <v/>
      </c>
    </row>
    <row r="757" spans="1:16" ht="15.75" thickBot="1" x14ac:dyDescent="0.3">
      <c r="A757" s="121" t="str">
        <f t="shared" si="24"/>
        <v/>
      </c>
      <c r="B757" s="95"/>
      <c r="C757" s="148"/>
      <c r="D757" s="149"/>
      <c r="E757" s="149"/>
      <c r="F757" s="149"/>
      <c r="G757" s="149"/>
      <c r="H757" s="149"/>
      <c r="I757" s="153"/>
      <c r="J757" s="95"/>
      <c r="K757" s="108" t="str">
        <f t="shared" si="25"/>
        <v>x2</v>
      </c>
      <c r="L757" s="113"/>
      <c r="M757" s="95"/>
      <c r="N757" s="121" t="str">
        <f>IFERROR(VLOOKUP($G757,Basisblatt!$A$10:$B$17,2,FALSE),"")</f>
        <v/>
      </c>
      <c r="O757" s="95"/>
      <c r="P757" s="138" t="str">
        <f>IF($K757="x1",IF(OR($F757&lt;&gt;Basisblatt!$A$2,'EMob_Segmente 3.2.5_3.2.6'!H757=Basisblatt!$A$64)=TRUE,5,VLOOKUP('EMob_Segmente 3.2.5_3.2.6'!$E757,Basisblatt!$A$22:$B$35,2,FALSE)),"")</f>
        <v/>
      </c>
    </row>
    <row r="758" spans="1:16" ht="15.75" thickBot="1" x14ac:dyDescent="0.3">
      <c r="A758" s="121" t="str">
        <f t="shared" si="24"/>
        <v/>
      </c>
      <c r="B758" s="95"/>
      <c r="C758" s="148"/>
      <c r="D758" s="149"/>
      <c r="E758" s="149"/>
      <c r="F758" s="149"/>
      <c r="G758" s="149"/>
      <c r="H758" s="149"/>
      <c r="I758" s="153"/>
      <c r="J758" s="95"/>
      <c r="K758" s="108" t="str">
        <f t="shared" si="25"/>
        <v>x2</v>
      </c>
      <c r="L758" s="113"/>
      <c r="M758" s="95"/>
      <c r="N758" s="121" t="str">
        <f>IFERROR(VLOOKUP($G758,Basisblatt!$A$10:$B$17,2,FALSE),"")</f>
        <v/>
      </c>
      <c r="O758" s="95"/>
      <c r="P758" s="138" t="str">
        <f>IF($K758="x1",IF(OR($F758&lt;&gt;Basisblatt!$A$2,'EMob_Segmente 3.2.5_3.2.6'!H758=Basisblatt!$A$64)=TRUE,5,VLOOKUP('EMob_Segmente 3.2.5_3.2.6'!$E758,Basisblatt!$A$22:$B$35,2,FALSE)),"")</f>
        <v/>
      </c>
    </row>
    <row r="759" spans="1:16" ht="15.75" thickBot="1" x14ac:dyDescent="0.3">
      <c r="A759" s="121" t="str">
        <f t="shared" si="24"/>
        <v/>
      </c>
      <c r="B759" s="95"/>
      <c r="C759" s="148"/>
      <c r="D759" s="149"/>
      <c r="E759" s="149"/>
      <c r="F759" s="149"/>
      <c r="G759" s="149"/>
      <c r="H759" s="149"/>
      <c r="I759" s="153"/>
      <c r="J759" s="95"/>
      <c r="K759" s="108" t="str">
        <f t="shared" si="25"/>
        <v>x2</v>
      </c>
      <c r="L759" s="113"/>
      <c r="M759" s="95"/>
      <c r="N759" s="121" t="str">
        <f>IFERROR(VLOOKUP($G759,Basisblatt!$A$10:$B$17,2,FALSE),"")</f>
        <v/>
      </c>
      <c r="O759" s="95"/>
      <c r="P759" s="138" t="str">
        <f>IF($K759="x1",IF(OR($F759&lt;&gt;Basisblatt!$A$2,'EMob_Segmente 3.2.5_3.2.6'!H759=Basisblatt!$A$64)=TRUE,5,VLOOKUP('EMob_Segmente 3.2.5_3.2.6'!$E759,Basisblatt!$A$22:$B$35,2,FALSE)),"")</f>
        <v/>
      </c>
    </row>
    <row r="760" spans="1:16" ht="15.75" thickBot="1" x14ac:dyDescent="0.3">
      <c r="A760" s="121" t="str">
        <f t="shared" si="24"/>
        <v/>
      </c>
      <c r="B760" s="95"/>
      <c r="C760" s="148"/>
      <c r="D760" s="149"/>
      <c r="E760" s="149"/>
      <c r="F760" s="149"/>
      <c r="G760" s="149"/>
      <c r="H760" s="149"/>
      <c r="I760" s="153"/>
      <c r="J760" s="95"/>
      <c r="K760" s="108" t="str">
        <f t="shared" si="25"/>
        <v>x2</v>
      </c>
      <c r="L760" s="113"/>
      <c r="M760" s="95"/>
      <c r="N760" s="121" t="str">
        <f>IFERROR(VLOOKUP($G760,Basisblatt!$A$10:$B$17,2,FALSE),"")</f>
        <v/>
      </c>
      <c r="O760" s="95"/>
      <c r="P760" s="138" t="str">
        <f>IF($K760="x1",IF(OR($F760&lt;&gt;Basisblatt!$A$2,'EMob_Segmente 3.2.5_3.2.6'!H760=Basisblatt!$A$64)=TRUE,5,VLOOKUP('EMob_Segmente 3.2.5_3.2.6'!$E760,Basisblatt!$A$22:$B$35,2,FALSE)),"")</f>
        <v/>
      </c>
    </row>
    <row r="761" spans="1:16" ht="15.75" thickBot="1" x14ac:dyDescent="0.3">
      <c r="A761" s="121" t="str">
        <f t="shared" si="24"/>
        <v/>
      </c>
      <c r="B761" s="95"/>
      <c r="C761" s="148"/>
      <c r="D761" s="149"/>
      <c r="E761" s="149"/>
      <c r="F761" s="149"/>
      <c r="G761" s="149"/>
      <c r="H761" s="149"/>
      <c r="I761" s="153"/>
      <c r="J761" s="95"/>
      <c r="K761" s="108" t="str">
        <f t="shared" si="25"/>
        <v>x2</v>
      </c>
      <c r="L761" s="113"/>
      <c r="M761" s="95"/>
      <c r="N761" s="121" t="str">
        <f>IFERROR(VLOOKUP($G761,Basisblatt!$A$10:$B$17,2,FALSE),"")</f>
        <v/>
      </c>
      <c r="O761" s="95"/>
      <c r="P761" s="138" t="str">
        <f>IF($K761="x1",IF(OR($F761&lt;&gt;Basisblatt!$A$2,'EMob_Segmente 3.2.5_3.2.6'!H761=Basisblatt!$A$64)=TRUE,5,VLOOKUP('EMob_Segmente 3.2.5_3.2.6'!$E761,Basisblatt!$A$22:$B$35,2,FALSE)),"")</f>
        <v/>
      </c>
    </row>
    <row r="762" spans="1:16" ht="15.75" thickBot="1" x14ac:dyDescent="0.3">
      <c r="A762" s="121" t="str">
        <f t="shared" si="24"/>
        <v/>
      </c>
      <c r="B762" s="95"/>
      <c r="C762" s="148"/>
      <c r="D762" s="149"/>
      <c r="E762" s="149"/>
      <c r="F762" s="149"/>
      <c r="G762" s="149"/>
      <c r="H762" s="149"/>
      <c r="I762" s="153"/>
      <c r="J762" s="95"/>
      <c r="K762" s="108" t="str">
        <f t="shared" si="25"/>
        <v>x2</v>
      </c>
      <c r="L762" s="113"/>
      <c r="M762" s="95"/>
      <c r="N762" s="121" t="str">
        <f>IFERROR(VLOOKUP($G762,Basisblatt!$A$10:$B$17,2,FALSE),"")</f>
        <v/>
      </c>
      <c r="O762" s="95"/>
      <c r="P762" s="138" t="str">
        <f>IF($K762="x1",IF(OR($F762&lt;&gt;Basisblatt!$A$2,'EMob_Segmente 3.2.5_3.2.6'!H762=Basisblatt!$A$64)=TRUE,5,VLOOKUP('EMob_Segmente 3.2.5_3.2.6'!$E762,Basisblatt!$A$22:$B$35,2,FALSE)),"")</f>
        <v/>
      </c>
    </row>
    <row r="763" spans="1:16" ht="15.75" thickBot="1" x14ac:dyDescent="0.3">
      <c r="A763" s="121" t="str">
        <f t="shared" si="24"/>
        <v/>
      </c>
      <c r="B763" s="95"/>
      <c r="C763" s="148"/>
      <c r="D763" s="149"/>
      <c r="E763" s="149"/>
      <c r="F763" s="149"/>
      <c r="G763" s="149"/>
      <c r="H763" s="149"/>
      <c r="I763" s="153"/>
      <c r="J763" s="95"/>
      <c r="K763" s="108" t="str">
        <f t="shared" si="25"/>
        <v>x2</v>
      </c>
      <c r="L763" s="113"/>
      <c r="M763" s="95"/>
      <c r="N763" s="121" t="str">
        <f>IFERROR(VLOOKUP($G763,Basisblatt!$A$10:$B$17,2,FALSE),"")</f>
        <v/>
      </c>
      <c r="O763" s="95"/>
      <c r="P763" s="138" t="str">
        <f>IF($K763="x1",IF(OR($F763&lt;&gt;Basisblatt!$A$2,'EMob_Segmente 3.2.5_3.2.6'!H763=Basisblatt!$A$64)=TRUE,5,VLOOKUP('EMob_Segmente 3.2.5_3.2.6'!$E763,Basisblatt!$A$22:$B$35,2,FALSE)),"")</f>
        <v/>
      </c>
    </row>
    <row r="764" spans="1:16" ht="15.75" thickBot="1" x14ac:dyDescent="0.3">
      <c r="A764" s="121" t="str">
        <f t="shared" si="24"/>
        <v/>
      </c>
      <c r="B764" s="95"/>
      <c r="C764" s="148"/>
      <c r="D764" s="149"/>
      <c r="E764" s="149"/>
      <c r="F764" s="149"/>
      <c r="G764" s="149"/>
      <c r="H764" s="149"/>
      <c r="I764" s="153"/>
      <c r="J764" s="95"/>
      <c r="K764" s="108" t="str">
        <f t="shared" si="25"/>
        <v>x2</v>
      </c>
      <c r="L764" s="113"/>
      <c r="M764" s="95"/>
      <c r="N764" s="121" t="str">
        <f>IFERROR(VLOOKUP($G764,Basisblatt!$A$10:$B$17,2,FALSE),"")</f>
        <v/>
      </c>
      <c r="O764" s="95"/>
      <c r="P764" s="138" t="str">
        <f>IF($K764="x1",IF(OR($F764&lt;&gt;Basisblatt!$A$2,'EMob_Segmente 3.2.5_3.2.6'!H764=Basisblatt!$A$64)=TRUE,5,VLOOKUP('EMob_Segmente 3.2.5_3.2.6'!$E764,Basisblatt!$A$22:$B$35,2,FALSE)),"")</f>
        <v/>
      </c>
    </row>
    <row r="765" spans="1:16" ht="15.75" thickBot="1" x14ac:dyDescent="0.3">
      <c r="A765" s="121" t="str">
        <f t="shared" si="24"/>
        <v/>
      </c>
      <c r="B765" s="95"/>
      <c r="C765" s="148"/>
      <c r="D765" s="149"/>
      <c r="E765" s="149"/>
      <c r="F765" s="149"/>
      <c r="G765" s="149"/>
      <c r="H765" s="149"/>
      <c r="I765" s="153"/>
      <c r="J765" s="95"/>
      <c r="K765" s="108" t="str">
        <f t="shared" si="25"/>
        <v>x2</v>
      </c>
      <c r="L765" s="113"/>
      <c r="M765" s="95"/>
      <c r="N765" s="121" t="str">
        <f>IFERROR(VLOOKUP($G765,Basisblatt!$A$10:$B$17,2,FALSE),"")</f>
        <v/>
      </c>
      <c r="O765" s="95"/>
      <c r="P765" s="138" t="str">
        <f>IF($K765="x1",IF(OR($F765&lt;&gt;Basisblatt!$A$2,'EMob_Segmente 3.2.5_3.2.6'!H765=Basisblatt!$A$64)=TRUE,5,VLOOKUP('EMob_Segmente 3.2.5_3.2.6'!$E765,Basisblatt!$A$22:$B$35,2,FALSE)),"")</f>
        <v/>
      </c>
    </row>
    <row r="766" spans="1:16" ht="15.75" thickBot="1" x14ac:dyDescent="0.3">
      <c r="A766" s="121" t="str">
        <f t="shared" si="24"/>
        <v/>
      </c>
      <c r="B766" s="95"/>
      <c r="C766" s="148"/>
      <c r="D766" s="149"/>
      <c r="E766" s="149"/>
      <c r="F766" s="149"/>
      <c r="G766" s="149"/>
      <c r="H766" s="149"/>
      <c r="I766" s="153"/>
      <c r="J766" s="95"/>
      <c r="K766" s="108" t="str">
        <f t="shared" si="25"/>
        <v>x2</v>
      </c>
      <c r="L766" s="113"/>
      <c r="M766" s="95"/>
      <c r="N766" s="121" t="str">
        <f>IFERROR(VLOOKUP($G766,Basisblatt!$A$10:$B$17,2,FALSE),"")</f>
        <v/>
      </c>
      <c r="O766" s="95"/>
      <c r="P766" s="138" t="str">
        <f>IF($K766="x1",IF(OR($F766&lt;&gt;Basisblatt!$A$2,'EMob_Segmente 3.2.5_3.2.6'!H766=Basisblatt!$A$64)=TRUE,5,VLOOKUP('EMob_Segmente 3.2.5_3.2.6'!$E766,Basisblatt!$A$22:$B$35,2,FALSE)),"")</f>
        <v/>
      </c>
    </row>
    <row r="767" spans="1:16" ht="15.75" thickBot="1" x14ac:dyDescent="0.3">
      <c r="A767" s="121" t="str">
        <f t="shared" si="24"/>
        <v/>
      </c>
      <c r="B767" s="95"/>
      <c r="C767" s="148"/>
      <c r="D767" s="149"/>
      <c r="E767" s="149"/>
      <c r="F767" s="149"/>
      <c r="G767" s="149"/>
      <c r="H767" s="149"/>
      <c r="I767" s="153"/>
      <c r="J767" s="95"/>
      <c r="K767" s="108" t="str">
        <f t="shared" si="25"/>
        <v>x2</v>
      </c>
      <c r="L767" s="113"/>
      <c r="M767" s="95"/>
      <c r="N767" s="121" t="str">
        <f>IFERROR(VLOOKUP($G767,Basisblatt!$A$10:$B$17,2,FALSE),"")</f>
        <v/>
      </c>
      <c r="O767" s="95"/>
      <c r="P767" s="138" t="str">
        <f>IF($K767="x1",IF(OR($F767&lt;&gt;Basisblatt!$A$2,'EMob_Segmente 3.2.5_3.2.6'!H767=Basisblatt!$A$64)=TRUE,5,VLOOKUP('EMob_Segmente 3.2.5_3.2.6'!$E767,Basisblatt!$A$22:$B$35,2,FALSE)),"")</f>
        <v/>
      </c>
    </row>
    <row r="768" spans="1:16" ht="15.75" thickBot="1" x14ac:dyDescent="0.3">
      <c r="A768" s="121" t="str">
        <f t="shared" si="24"/>
        <v/>
      </c>
      <c r="B768" s="95"/>
      <c r="C768" s="148"/>
      <c r="D768" s="149"/>
      <c r="E768" s="149"/>
      <c r="F768" s="149"/>
      <c r="G768" s="149"/>
      <c r="H768" s="149"/>
      <c r="I768" s="153"/>
      <c r="J768" s="95"/>
      <c r="K768" s="108" t="str">
        <f t="shared" si="25"/>
        <v>x2</v>
      </c>
      <c r="L768" s="113"/>
      <c r="M768" s="95"/>
      <c r="N768" s="121" t="str">
        <f>IFERROR(VLOOKUP($G768,Basisblatt!$A$10:$B$17,2,FALSE),"")</f>
        <v/>
      </c>
      <c r="O768" s="95"/>
      <c r="P768" s="138" t="str">
        <f>IF($K768="x1",IF(OR($F768&lt;&gt;Basisblatt!$A$2,'EMob_Segmente 3.2.5_3.2.6'!H768=Basisblatt!$A$64)=TRUE,5,VLOOKUP('EMob_Segmente 3.2.5_3.2.6'!$E768,Basisblatt!$A$22:$B$35,2,FALSE)),"")</f>
        <v/>
      </c>
    </row>
    <row r="769" spans="1:16" ht="15.75" thickBot="1" x14ac:dyDescent="0.3">
      <c r="A769" s="121" t="str">
        <f t="shared" si="24"/>
        <v/>
      </c>
      <c r="B769" s="95"/>
      <c r="C769" s="148"/>
      <c r="D769" s="149"/>
      <c r="E769" s="149"/>
      <c r="F769" s="149"/>
      <c r="G769" s="149"/>
      <c r="H769" s="149"/>
      <c r="I769" s="153"/>
      <c r="J769" s="95"/>
      <c r="K769" s="108" t="str">
        <f t="shared" si="25"/>
        <v>x2</v>
      </c>
      <c r="L769" s="113"/>
      <c r="M769" s="95"/>
      <c r="N769" s="121" t="str">
        <f>IFERROR(VLOOKUP($G769,Basisblatt!$A$10:$B$17,2,FALSE),"")</f>
        <v/>
      </c>
      <c r="O769" s="95"/>
      <c r="P769" s="138" t="str">
        <f>IF($K769="x1",IF(OR($F769&lt;&gt;Basisblatt!$A$2,'EMob_Segmente 3.2.5_3.2.6'!H769=Basisblatt!$A$64)=TRUE,5,VLOOKUP('EMob_Segmente 3.2.5_3.2.6'!$E769,Basisblatt!$A$22:$B$35,2,FALSE)),"")</f>
        <v/>
      </c>
    </row>
    <row r="770" spans="1:16" ht="15.75" thickBot="1" x14ac:dyDescent="0.3">
      <c r="A770" s="121" t="str">
        <f t="shared" si="24"/>
        <v/>
      </c>
      <c r="B770" s="95"/>
      <c r="C770" s="148"/>
      <c r="D770" s="149"/>
      <c r="E770" s="149"/>
      <c r="F770" s="149"/>
      <c r="G770" s="149"/>
      <c r="H770" s="149"/>
      <c r="I770" s="153"/>
      <c r="J770" s="95"/>
      <c r="K770" s="108" t="str">
        <f t="shared" si="25"/>
        <v>x2</v>
      </c>
      <c r="L770" s="113"/>
      <c r="M770" s="95"/>
      <c r="N770" s="121" t="str">
        <f>IFERROR(VLOOKUP($G770,Basisblatt!$A$10:$B$17,2,FALSE),"")</f>
        <v/>
      </c>
      <c r="O770" s="95"/>
      <c r="P770" s="138" t="str">
        <f>IF($K770="x1",IF(OR($F770&lt;&gt;Basisblatt!$A$2,'EMob_Segmente 3.2.5_3.2.6'!H770=Basisblatt!$A$64)=TRUE,5,VLOOKUP('EMob_Segmente 3.2.5_3.2.6'!$E770,Basisblatt!$A$22:$B$35,2,FALSE)),"")</f>
        <v/>
      </c>
    </row>
    <row r="771" spans="1:16" ht="15.75" thickBot="1" x14ac:dyDescent="0.3">
      <c r="A771" s="121" t="str">
        <f t="shared" si="24"/>
        <v/>
      </c>
      <c r="B771" s="95"/>
      <c r="C771" s="148"/>
      <c r="D771" s="149"/>
      <c r="E771" s="149"/>
      <c r="F771" s="149"/>
      <c r="G771" s="149"/>
      <c r="H771" s="149"/>
      <c r="I771" s="153"/>
      <c r="J771" s="95"/>
      <c r="K771" s="108" t="str">
        <f t="shared" si="25"/>
        <v>x2</v>
      </c>
      <c r="L771" s="113"/>
      <c r="M771" s="95"/>
      <c r="N771" s="121" t="str">
        <f>IFERROR(VLOOKUP($G771,Basisblatt!$A$10:$B$17,2,FALSE),"")</f>
        <v/>
      </c>
      <c r="O771" s="95"/>
      <c r="P771" s="138" t="str">
        <f>IF($K771="x1",IF(OR($F771&lt;&gt;Basisblatt!$A$2,'EMob_Segmente 3.2.5_3.2.6'!H771=Basisblatt!$A$64)=TRUE,5,VLOOKUP('EMob_Segmente 3.2.5_3.2.6'!$E771,Basisblatt!$A$22:$B$35,2,FALSE)),"")</f>
        <v/>
      </c>
    </row>
    <row r="772" spans="1:16" ht="15.75" thickBot="1" x14ac:dyDescent="0.3">
      <c r="A772" s="121" t="str">
        <f t="shared" si="24"/>
        <v/>
      </c>
      <c r="B772" s="95"/>
      <c r="C772" s="148"/>
      <c r="D772" s="149"/>
      <c r="E772" s="149"/>
      <c r="F772" s="149"/>
      <c r="G772" s="149"/>
      <c r="H772" s="149"/>
      <c r="I772" s="153"/>
      <c r="J772" s="95"/>
      <c r="K772" s="108" t="str">
        <f t="shared" si="25"/>
        <v>x2</v>
      </c>
      <c r="L772" s="113"/>
      <c r="M772" s="95"/>
      <c r="N772" s="121" t="str">
        <f>IFERROR(VLOOKUP($G772,Basisblatt!$A$10:$B$17,2,FALSE),"")</f>
        <v/>
      </c>
      <c r="O772" s="95"/>
      <c r="P772" s="138" t="str">
        <f>IF($K772="x1",IF(OR($F772&lt;&gt;Basisblatt!$A$2,'EMob_Segmente 3.2.5_3.2.6'!H772=Basisblatt!$A$64)=TRUE,5,VLOOKUP('EMob_Segmente 3.2.5_3.2.6'!$E772,Basisblatt!$A$22:$B$35,2,FALSE)),"")</f>
        <v/>
      </c>
    </row>
    <row r="773" spans="1:16" ht="15.75" thickBot="1" x14ac:dyDescent="0.3">
      <c r="A773" s="121" t="str">
        <f t="shared" si="24"/>
        <v/>
      </c>
      <c r="B773" s="95"/>
      <c r="C773" s="148"/>
      <c r="D773" s="149"/>
      <c r="E773" s="149"/>
      <c r="F773" s="149"/>
      <c r="G773" s="149"/>
      <c r="H773" s="149"/>
      <c r="I773" s="153"/>
      <c r="J773" s="95"/>
      <c r="K773" s="108" t="str">
        <f t="shared" si="25"/>
        <v>x2</v>
      </c>
      <c r="L773" s="113"/>
      <c r="M773" s="95"/>
      <c r="N773" s="121" t="str">
        <f>IFERROR(VLOOKUP($G773,Basisblatt!$A$10:$B$17,2,FALSE),"")</f>
        <v/>
      </c>
      <c r="O773" s="95"/>
      <c r="P773" s="138" t="str">
        <f>IF($K773="x1",IF(OR($F773&lt;&gt;Basisblatt!$A$2,'EMob_Segmente 3.2.5_3.2.6'!H773=Basisblatt!$A$64)=TRUE,5,VLOOKUP('EMob_Segmente 3.2.5_3.2.6'!$E773,Basisblatt!$A$22:$B$35,2,FALSE)),"")</f>
        <v/>
      </c>
    </row>
    <row r="774" spans="1:16" ht="15.75" thickBot="1" x14ac:dyDescent="0.3">
      <c r="A774" s="121" t="str">
        <f t="shared" si="24"/>
        <v/>
      </c>
      <c r="B774" s="95"/>
      <c r="C774" s="148"/>
      <c r="D774" s="149"/>
      <c r="E774" s="149"/>
      <c r="F774" s="149"/>
      <c r="G774" s="149"/>
      <c r="H774" s="149"/>
      <c r="I774" s="153"/>
      <c r="J774" s="95"/>
      <c r="K774" s="108" t="str">
        <f t="shared" si="25"/>
        <v>x2</v>
      </c>
      <c r="L774" s="113"/>
      <c r="M774" s="95"/>
      <c r="N774" s="121" t="str">
        <f>IFERROR(VLOOKUP($G774,Basisblatt!$A$10:$B$17,2,FALSE),"")</f>
        <v/>
      </c>
      <c r="O774" s="95"/>
      <c r="P774" s="138" t="str">
        <f>IF($K774="x1",IF(OR($F774&lt;&gt;Basisblatt!$A$2,'EMob_Segmente 3.2.5_3.2.6'!H774=Basisblatt!$A$64)=TRUE,5,VLOOKUP('EMob_Segmente 3.2.5_3.2.6'!$E774,Basisblatt!$A$22:$B$35,2,FALSE)),"")</f>
        <v/>
      </c>
    </row>
    <row r="775" spans="1:16" ht="15.75" thickBot="1" x14ac:dyDescent="0.3">
      <c r="A775" s="121" t="str">
        <f t="shared" si="24"/>
        <v/>
      </c>
      <c r="B775" s="95"/>
      <c r="C775" s="148"/>
      <c r="D775" s="149"/>
      <c r="E775" s="149"/>
      <c r="F775" s="149"/>
      <c r="G775" s="149"/>
      <c r="H775" s="149"/>
      <c r="I775" s="153"/>
      <c r="J775" s="95"/>
      <c r="K775" s="108" t="str">
        <f t="shared" si="25"/>
        <v>x2</v>
      </c>
      <c r="L775" s="113"/>
      <c r="M775" s="95"/>
      <c r="N775" s="121" t="str">
        <f>IFERROR(VLOOKUP($G775,Basisblatt!$A$10:$B$17,2,FALSE),"")</f>
        <v/>
      </c>
      <c r="O775" s="95"/>
      <c r="P775" s="138" t="str">
        <f>IF($K775="x1",IF(OR($F775&lt;&gt;Basisblatt!$A$2,'EMob_Segmente 3.2.5_3.2.6'!H775=Basisblatt!$A$64)=TRUE,5,VLOOKUP('EMob_Segmente 3.2.5_3.2.6'!$E775,Basisblatt!$A$22:$B$35,2,FALSE)),"")</f>
        <v/>
      </c>
    </row>
    <row r="776" spans="1:16" ht="15.75" thickBot="1" x14ac:dyDescent="0.3">
      <c r="A776" s="121" t="str">
        <f t="shared" si="24"/>
        <v/>
      </c>
      <c r="B776" s="95"/>
      <c r="C776" s="148"/>
      <c r="D776" s="149"/>
      <c r="E776" s="149"/>
      <c r="F776" s="149"/>
      <c r="G776" s="149"/>
      <c r="H776" s="149"/>
      <c r="I776" s="153"/>
      <c r="J776" s="95"/>
      <c r="K776" s="108" t="str">
        <f t="shared" si="25"/>
        <v>x2</v>
      </c>
      <c r="L776" s="113"/>
      <c r="M776" s="95"/>
      <c r="N776" s="121" t="str">
        <f>IFERROR(VLOOKUP($G776,Basisblatt!$A$10:$B$17,2,FALSE),"")</f>
        <v/>
      </c>
      <c r="O776" s="95"/>
      <c r="P776" s="138" t="str">
        <f>IF($K776="x1",IF(OR($F776&lt;&gt;Basisblatt!$A$2,'EMob_Segmente 3.2.5_3.2.6'!H776=Basisblatt!$A$64)=TRUE,5,VLOOKUP('EMob_Segmente 3.2.5_3.2.6'!$E776,Basisblatt!$A$22:$B$35,2,FALSE)),"")</f>
        <v/>
      </c>
    </row>
    <row r="777" spans="1:16" ht="15.75" thickBot="1" x14ac:dyDescent="0.3">
      <c r="A777" s="121" t="str">
        <f t="shared" si="24"/>
        <v/>
      </c>
      <c r="B777" s="95"/>
      <c r="C777" s="148"/>
      <c r="D777" s="149"/>
      <c r="E777" s="149"/>
      <c r="F777" s="149"/>
      <c r="G777" s="149"/>
      <c r="H777" s="149"/>
      <c r="I777" s="153"/>
      <c r="J777" s="95"/>
      <c r="K777" s="108" t="str">
        <f t="shared" si="25"/>
        <v>x2</v>
      </c>
      <c r="L777" s="113"/>
      <c r="M777" s="95"/>
      <c r="N777" s="121" t="str">
        <f>IFERROR(VLOOKUP($G777,Basisblatt!$A$10:$B$17,2,FALSE),"")</f>
        <v/>
      </c>
      <c r="O777" s="95"/>
      <c r="P777" s="138" t="str">
        <f>IF($K777="x1",IF(OR($F777&lt;&gt;Basisblatt!$A$2,'EMob_Segmente 3.2.5_3.2.6'!H777=Basisblatt!$A$64)=TRUE,5,VLOOKUP('EMob_Segmente 3.2.5_3.2.6'!$E777,Basisblatt!$A$22:$B$35,2,FALSE)),"")</f>
        <v/>
      </c>
    </row>
    <row r="778" spans="1:16" ht="15.75" thickBot="1" x14ac:dyDescent="0.3">
      <c r="A778" s="121" t="str">
        <f t="shared" si="24"/>
        <v/>
      </c>
      <c r="B778" s="95"/>
      <c r="C778" s="148"/>
      <c r="D778" s="149"/>
      <c r="E778" s="149"/>
      <c r="F778" s="149"/>
      <c r="G778" s="149"/>
      <c r="H778" s="149"/>
      <c r="I778" s="153"/>
      <c r="J778" s="95"/>
      <c r="K778" s="108" t="str">
        <f t="shared" si="25"/>
        <v>x2</v>
      </c>
      <c r="L778" s="113"/>
      <c r="M778" s="95"/>
      <c r="N778" s="121" t="str">
        <f>IFERROR(VLOOKUP($G778,Basisblatt!$A$10:$B$17,2,FALSE),"")</f>
        <v/>
      </c>
      <c r="O778" s="95"/>
      <c r="P778" s="138" t="str">
        <f>IF($K778="x1",IF(OR($F778&lt;&gt;Basisblatt!$A$2,'EMob_Segmente 3.2.5_3.2.6'!H778=Basisblatt!$A$64)=TRUE,5,VLOOKUP('EMob_Segmente 3.2.5_3.2.6'!$E778,Basisblatt!$A$22:$B$35,2,FALSE)),"")</f>
        <v/>
      </c>
    </row>
    <row r="779" spans="1:16" ht="15.75" thickBot="1" x14ac:dyDescent="0.3">
      <c r="A779" s="121" t="str">
        <f t="shared" si="24"/>
        <v/>
      </c>
      <c r="B779" s="95"/>
      <c r="C779" s="148"/>
      <c r="D779" s="149"/>
      <c r="E779" s="149"/>
      <c r="F779" s="149"/>
      <c r="G779" s="149"/>
      <c r="H779" s="149"/>
      <c r="I779" s="153"/>
      <c r="J779" s="95"/>
      <c r="K779" s="108" t="str">
        <f t="shared" si="25"/>
        <v>x2</v>
      </c>
      <c r="L779" s="113"/>
      <c r="M779" s="95"/>
      <c r="N779" s="121" t="str">
        <f>IFERROR(VLOOKUP($G779,Basisblatt!$A$10:$B$17,2,FALSE),"")</f>
        <v/>
      </c>
      <c r="O779" s="95"/>
      <c r="P779" s="138" t="str">
        <f>IF($K779="x1",IF(OR($F779&lt;&gt;Basisblatt!$A$2,'EMob_Segmente 3.2.5_3.2.6'!H779=Basisblatt!$A$64)=TRUE,5,VLOOKUP('EMob_Segmente 3.2.5_3.2.6'!$E779,Basisblatt!$A$22:$B$35,2,FALSE)),"")</f>
        <v/>
      </c>
    </row>
    <row r="780" spans="1:16" ht="15.75" thickBot="1" x14ac:dyDescent="0.3">
      <c r="A780" s="121" t="str">
        <f t="shared" si="24"/>
        <v/>
      </c>
      <c r="B780" s="95"/>
      <c r="C780" s="148"/>
      <c r="D780" s="149"/>
      <c r="E780" s="149"/>
      <c r="F780" s="149"/>
      <c r="G780" s="149"/>
      <c r="H780" s="149"/>
      <c r="I780" s="153"/>
      <c r="J780" s="95"/>
      <c r="K780" s="108" t="str">
        <f t="shared" si="25"/>
        <v>x2</v>
      </c>
      <c r="L780" s="113"/>
      <c r="M780" s="95"/>
      <c r="N780" s="121" t="str">
        <f>IFERROR(VLOOKUP($G780,Basisblatt!$A$10:$B$17,2,FALSE),"")</f>
        <v/>
      </c>
      <c r="O780" s="95"/>
      <c r="P780" s="138" t="str">
        <f>IF($K780="x1",IF(OR($F780&lt;&gt;Basisblatt!$A$2,'EMob_Segmente 3.2.5_3.2.6'!H780=Basisblatt!$A$64)=TRUE,5,VLOOKUP('EMob_Segmente 3.2.5_3.2.6'!$E780,Basisblatt!$A$22:$B$35,2,FALSE)),"")</f>
        <v/>
      </c>
    </row>
    <row r="781" spans="1:16" ht="15.75" thickBot="1" x14ac:dyDescent="0.3">
      <c r="A781" s="121" t="str">
        <f t="shared" si="24"/>
        <v/>
      </c>
      <c r="B781" s="95"/>
      <c r="C781" s="148"/>
      <c r="D781" s="149"/>
      <c r="E781" s="149"/>
      <c r="F781" s="149"/>
      <c r="G781" s="149"/>
      <c r="H781" s="149"/>
      <c r="I781" s="153"/>
      <c r="J781" s="95"/>
      <c r="K781" s="108" t="str">
        <f t="shared" si="25"/>
        <v>x2</v>
      </c>
      <c r="L781" s="113"/>
      <c r="M781" s="95"/>
      <c r="N781" s="121" t="str">
        <f>IFERROR(VLOOKUP($G781,Basisblatt!$A$10:$B$17,2,FALSE),"")</f>
        <v/>
      </c>
      <c r="O781" s="95"/>
      <c r="P781" s="138" t="str">
        <f>IF($K781="x1",IF(OR($F781&lt;&gt;Basisblatt!$A$2,'EMob_Segmente 3.2.5_3.2.6'!H781=Basisblatt!$A$64)=TRUE,5,VLOOKUP('EMob_Segmente 3.2.5_3.2.6'!$E781,Basisblatt!$A$22:$B$35,2,FALSE)),"")</f>
        <v/>
      </c>
    </row>
    <row r="782" spans="1:16" ht="15.75" thickBot="1" x14ac:dyDescent="0.3">
      <c r="A782" s="121" t="str">
        <f t="shared" si="24"/>
        <v/>
      </c>
      <c r="B782" s="95"/>
      <c r="C782" s="148"/>
      <c r="D782" s="149"/>
      <c r="E782" s="149"/>
      <c r="F782" s="149"/>
      <c r="G782" s="149"/>
      <c r="H782" s="149"/>
      <c r="I782" s="153"/>
      <c r="J782" s="95"/>
      <c r="K782" s="108" t="str">
        <f t="shared" si="25"/>
        <v>x2</v>
      </c>
      <c r="L782" s="113"/>
      <c r="M782" s="95"/>
      <c r="N782" s="121" t="str">
        <f>IFERROR(VLOOKUP($G782,Basisblatt!$A$10:$B$17,2,FALSE),"")</f>
        <v/>
      </c>
      <c r="O782" s="95"/>
      <c r="P782" s="138" t="str">
        <f>IF($K782="x1",IF(OR($F782&lt;&gt;Basisblatt!$A$2,'EMob_Segmente 3.2.5_3.2.6'!H782=Basisblatt!$A$64)=TRUE,5,VLOOKUP('EMob_Segmente 3.2.5_3.2.6'!$E782,Basisblatt!$A$22:$B$35,2,FALSE)),"")</f>
        <v/>
      </c>
    </row>
    <row r="783" spans="1:16" ht="15.75" thickBot="1" x14ac:dyDescent="0.3">
      <c r="A783" s="121" t="str">
        <f t="shared" si="24"/>
        <v/>
      </c>
      <c r="B783" s="95"/>
      <c r="C783" s="148"/>
      <c r="D783" s="149"/>
      <c r="E783" s="149"/>
      <c r="F783" s="149"/>
      <c r="G783" s="149"/>
      <c r="H783" s="149"/>
      <c r="I783" s="153"/>
      <c r="J783" s="95"/>
      <c r="K783" s="108" t="str">
        <f t="shared" si="25"/>
        <v>x2</v>
      </c>
      <c r="L783" s="113"/>
      <c r="M783" s="95"/>
      <c r="N783" s="121" t="str">
        <f>IFERROR(VLOOKUP($G783,Basisblatt!$A$10:$B$17,2,FALSE),"")</f>
        <v/>
      </c>
      <c r="O783" s="95"/>
      <c r="P783" s="138" t="str">
        <f>IF($K783="x1",IF(OR($F783&lt;&gt;Basisblatt!$A$2,'EMob_Segmente 3.2.5_3.2.6'!H783=Basisblatt!$A$64)=TRUE,5,VLOOKUP('EMob_Segmente 3.2.5_3.2.6'!$E783,Basisblatt!$A$22:$B$35,2,FALSE)),"")</f>
        <v/>
      </c>
    </row>
    <row r="784" spans="1:16" ht="15.75" thickBot="1" x14ac:dyDescent="0.3">
      <c r="A784" s="121" t="str">
        <f t="shared" si="24"/>
        <v/>
      </c>
      <c r="B784" s="95"/>
      <c r="C784" s="148"/>
      <c r="D784" s="149"/>
      <c r="E784" s="149"/>
      <c r="F784" s="149"/>
      <c r="G784" s="149"/>
      <c r="H784" s="149"/>
      <c r="I784" s="153"/>
      <c r="J784" s="95"/>
      <c r="K784" s="108" t="str">
        <f t="shared" si="25"/>
        <v>x2</v>
      </c>
      <c r="L784" s="113"/>
      <c r="M784" s="95"/>
      <c r="N784" s="121" t="str">
        <f>IFERROR(VLOOKUP($G784,Basisblatt!$A$10:$B$17,2,FALSE),"")</f>
        <v/>
      </c>
      <c r="O784" s="95"/>
      <c r="P784" s="138" t="str">
        <f>IF($K784="x1",IF(OR($F784&lt;&gt;Basisblatt!$A$2,'EMob_Segmente 3.2.5_3.2.6'!H784=Basisblatt!$A$64)=TRUE,5,VLOOKUP('EMob_Segmente 3.2.5_3.2.6'!$E784,Basisblatt!$A$22:$B$35,2,FALSE)),"")</f>
        <v/>
      </c>
    </row>
    <row r="785" spans="1:16" ht="15.75" thickBot="1" x14ac:dyDescent="0.3">
      <c r="A785" s="121" t="str">
        <f t="shared" si="24"/>
        <v/>
      </c>
      <c r="B785" s="95"/>
      <c r="C785" s="148"/>
      <c r="D785" s="149"/>
      <c r="E785" s="149"/>
      <c r="F785" s="149"/>
      <c r="G785" s="149"/>
      <c r="H785" s="149"/>
      <c r="I785" s="153"/>
      <c r="J785" s="95"/>
      <c r="K785" s="108" t="str">
        <f t="shared" si="25"/>
        <v>x2</v>
      </c>
      <c r="L785" s="113"/>
      <c r="M785" s="95"/>
      <c r="N785" s="121" t="str">
        <f>IFERROR(VLOOKUP($G785,Basisblatt!$A$10:$B$17,2,FALSE),"")</f>
        <v/>
      </c>
      <c r="O785" s="95"/>
      <c r="P785" s="138" t="str">
        <f>IF($K785="x1",IF(OR($F785&lt;&gt;Basisblatt!$A$2,'EMob_Segmente 3.2.5_3.2.6'!H785=Basisblatt!$A$64)=TRUE,5,VLOOKUP('EMob_Segmente 3.2.5_3.2.6'!$E785,Basisblatt!$A$22:$B$35,2,FALSE)),"")</f>
        <v/>
      </c>
    </row>
    <row r="786" spans="1:16" ht="15.75" thickBot="1" x14ac:dyDescent="0.3">
      <c r="A786" s="121" t="str">
        <f t="shared" si="24"/>
        <v/>
      </c>
      <c r="B786" s="95"/>
      <c r="C786" s="148"/>
      <c r="D786" s="149"/>
      <c r="E786" s="149"/>
      <c r="F786" s="149"/>
      <c r="G786" s="149"/>
      <c r="H786" s="149"/>
      <c r="I786" s="153"/>
      <c r="J786" s="95"/>
      <c r="K786" s="108" t="str">
        <f t="shared" si="25"/>
        <v>x2</v>
      </c>
      <c r="L786" s="113"/>
      <c r="M786" s="95"/>
      <c r="N786" s="121" t="str">
        <f>IFERROR(VLOOKUP($G786,Basisblatt!$A$10:$B$17,2,FALSE),"")</f>
        <v/>
      </c>
      <c r="O786" s="95"/>
      <c r="P786" s="138" t="str">
        <f>IF($K786="x1",IF(OR($F786&lt;&gt;Basisblatt!$A$2,'EMob_Segmente 3.2.5_3.2.6'!H786=Basisblatt!$A$64)=TRUE,5,VLOOKUP('EMob_Segmente 3.2.5_3.2.6'!$E786,Basisblatt!$A$22:$B$35,2,FALSE)),"")</f>
        <v/>
      </c>
    </row>
    <row r="787" spans="1:16" ht="15.75" thickBot="1" x14ac:dyDescent="0.3">
      <c r="A787" s="121" t="str">
        <f t="shared" si="24"/>
        <v/>
      </c>
      <c r="B787" s="95"/>
      <c r="C787" s="148"/>
      <c r="D787" s="149"/>
      <c r="E787" s="149"/>
      <c r="F787" s="149"/>
      <c r="G787" s="149"/>
      <c r="H787" s="149"/>
      <c r="I787" s="153"/>
      <c r="J787" s="95"/>
      <c r="K787" s="108" t="str">
        <f t="shared" si="25"/>
        <v>x2</v>
      </c>
      <c r="L787" s="113"/>
      <c r="M787" s="95"/>
      <c r="N787" s="121" t="str">
        <f>IFERROR(VLOOKUP($G787,Basisblatt!$A$10:$B$17,2,FALSE),"")</f>
        <v/>
      </c>
      <c r="O787" s="95"/>
      <c r="P787" s="138" t="str">
        <f>IF($K787="x1",IF(OR($F787&lt;&gt;Basisblatt!$A$2,'EMob_Segmente 3.2.5_3.2.6'!H787=Basisblatt!$A$64)=TRUE,5,VLOOKUP('EMob_Segmente 3.2.5_3.2.6'!$E787,Basisblatt!$A$22:$B$35,2,FALSE)),"")</f>
        <v/>
      </c>
    </row>
    <row r="788" spans="1:16" ht="15.75" thickBot="1" x14ac:dyDescent="0.3">
      <c r="A788" s="121" t="str">
        <f t="shared" si="24"/>
        <v/>
      </c>
      <c r="B788" s="95"/>
      <c r="C788" s="148"/>
      <c r="D788" s="149"/>
      <c r="E788" s="149"/>
      <c r="F788" s="149"/>
      <c r="G788" s="149"/>
      <c r="H788" s="149"/>
      <c r="I788" s="153"/>
      <c r="J788" s="95"/>
      <c r="K788" s="108" t="str">
        <f t="shared" si="25"/>
        <v>x2</v>
      </c>
      <c r="L788" s="113"/>
      <c r="M788" s="95"/>
      <c r="N788" s="121" t="str">
        <f>IFERROR(VLOOKUP($G788,Basisblatt!$A$10:$B$17,2,FALSE),"")</f>
        <v/>
      </c>
      <c r="O788" s="95"/>
      <c r="P788" s="138" t="str">
        <f>IF($K788="x1",IF(OR($F788&lt;&gt;Basisblatt!$A$2,'EMob_Segmente 3.2.5_3.2.6'!H788=Basisblatt!$A$64)=TRUE,5,VLOOKUP('EMob_Segmente 3.2.5_3.2.6'!$E788,Basisblatt!$A$22:$B$35,2,FALSE)),"")</f>
        <v/>
      </c>
    </row>
    <row r="789" spans="1:16" ht="15.75" thickBot="1" x14ac:dyDescent="0.3">
      <c r="A789" s="121" t="str">
        <f t="shared" si="24"/>
        <v/>
      </c>
      <c r="B789" s="95"/>
      <c r="C789" s="148"/>
      <c r="D789" s="149"/>
      <c r="E789" s="149"/>
      <c r="F789" s="149"/>
      <c r="G789" s="149"/>
      <c r="H789" s="149"/>
      <c r="I789" s="153"/>
      <c r="J789" s="95"/>
      <c r="K789" s="108" t="str">
        <f t="shared" si="25"/>
        <v>x2</v>
      </c>
      <c r="L789" s="113"/>
      <c r="M789" s="95"/>
      <c r="N789" s="121" t="str">
        <f>IFERROR(VLOOKUP($G789,Basisblatt!$A$10:$B$17,2,FALSE),"")</f>
        <v/>
      </c>
      <c r="O789" s="95"/>
      <c r="P789" s="138" t="str">
        <f>IF($K789="x1",IF(OR($F789&lt;&gt;Basisblatt!$A$2,'EMob_Segmente 3.2.5_3.2.6'!H789=Basisblatt!$A$64)=TRUE,5,VLOOKUP('EMob_Segmente 3.2.5_3.2.6'!$E789,Basisblatt!$A$22:$B$35,2,FALSE)),"")</f>
        <v/>
      </c>
    </row>
    <row r="790" spans="1:16" ht="15.75" thickBot="1" x14ac:dyDescent="0.3">
      <c r="A790" s="121" t="str">
        <f t="shared" si="24"/>
        <v/>
      </c>
      <c r="B790" s="95"/>
      <c r="C790" s="148"/>
      <c r="D790" s="149"/>
      <c r="E790" s="149"/>
      <c r="F790" s="149"/>
      <c r="G790" s="149"/>
      <c r="H790" s="149"/>
      <c r="I790" s="153"/>
      <c r="J790" s="95"/>
      <c r="K790" s="108" t="str">
        <f t="shared" si="25"/>
        <v>x2</v>
      </c>
      <c r="L790" s="113"/>
      <c r="M790" s="95"/>
      <c r="N790" s="121" t="str">
        <f>IFERROR(VLOOKUP($G790,Basisblatt!$A$10:$B$17,2,FALSE),"")</f>
        <v/>
      </c>
      <c r="O790" s="95"/>
      <c r="P790" s="138" t="str">
        <f>IF($K790="x1",IF(OR($F790&lt;&gt;Basisblatt!$A$2,'EMob_Segmente 3.2.5_3.2.6'!H790=Basisblatt!$A$64)=TRUE,5,VLOOKUP('EMob_Segmente 3.2.5_3.2.6'!$E790,Basisblatt!$A$22:$B$35,2,FALSE)),"")</f>
        <v/>
      </c>
    </row>
    <row r="791" spans="1:16" ht="15.75" thickBot="1" x14ac:dyDescent="0.3">
      <c r="A791" s="121" t="str">
        <f t="shared" si="24"/>
        <v/>
      </c>
      <c r="B791" s="95"/>
      <c r="C791" s="148"/>
      <c r="D791" s="149"/>
      <c r="E791" s="149"/>
      <c r="F791" s="149"/>
      <c r="G791" s="149"/>
      <c r="H791" s="149"/>
      <c r="I791" s="153"/>
      <c r="J791" s="95"/>
      <c r="K791" s="108" t="str">
        <f t="shared" si="25"/>
        <v>x2</v>
      </c>
      <c r="L791" s="113"/>
      <c r="M791" s="95"/>
      <c r="N791" s="121" t="str">
        <f>IFERROR(VLOOKUP($G791,Basisblatt!$A$10:$B$17,2,FALSE),"")</f>
        <v/>
      </c>
      <c r="O791" s="95"/>
      <c r="P791" s="138" t="str">
        <f>IF($K791="x1",IF(OR($F791&lt;&gt;Basisblatt!$A$2,'EMob_Segmente 3.2.5_3.2.6'!H791=Basisblatt!$A$64)=TRUE,5,VLOOKUP('EMob_Segmente 3.2.5_3.2.6'!$E791,Basisblatt!$A$22:$B$35,2,FALSE)),"")</f>
        <v/>
      </c>
    </row>
    <row r="792" spans="1:16" ht="15.75" thickBot="1" x14ac:dyDescent="0.3">
      <c r="A792" s="121" t="str">
        <f t="shared" si="24"/>
        <v/>
      </c>
      <c r="B792" s="95"/>
      <c r="C792" s="148"/>
      <c r="D792" s="149"/>
      <c r="E792" s="149"/>
      <c r="F792" s="149"/>
      <c r="G792" s="149"/>
      <c r="H792" s="149"/>
      <c r="I792" s="153"/>
      <c r="J792" s="95"/>
      <c r="K792" s="108" t="str">
        <f t="shared" si="25"/>
        <v>x2</v>
      </c>
      <c r="L792" s="113"/>
      <c r="M792" s="95"/>
      <c r="N792" s="121" t="str">
        <f>IFERROR(VLOOKUP($G792,Basisblatt!$A$10:$B$17,2,FALSE),"")</f>
        <v/>
      </c>
      <c r="O792" s="95"/>
      <c r="P792" s="138" t="str">
        <f>IF($K792="x1",IF(OR($F792&lt;&gt;Basisblatt!$A$2,'EMob_Segmente 3.2.5_3.2.6'!H792=Basisblatt!$A$64)=TRUE,5,VLOOKUP('EMob_Segmente 3.2.5_3.2.6'!$E792,Basisblatt!$A$22:$B$35,2,FALSE)),"")</f>
        <v/>
      </c>
    </row>
    <row r="793" spans="1:16" ht="15.75" thickBot="1" x14ac:dyDescent="0.3">
      <c r="A793" s="121" t="str">
        <f t="shared" si="24"/>
        <v/>
      </c>
      <c r="B793" s="95"/>
      <c r="C793" s="148"/>
      <c r="D793" s="149"/>
      <c r="E793" s="149"/>
      <c r="F793" s="149"/>
      <c r="G793" s="149"/>
      <c r="H793" s="149"/>
      <c r="I793" s="153"/>
      <c r="J793" s="95"/>
      <c r="K793" s="108" t="str">
        <f t="shared" si="25"/>
        <v>x2</v>
      </c>
      <c r="L793" s="113"/>
      <c r="M793" s="95"/>
      <c r="N793" s="121" t="str">
        <f>IFERROR(VLOOKUP($G793,Basisblatt!$A$10:$B$17,2,FALSE),"")</f>
        <v/>
      </c>
      <c r="O793" s="95"/>
      <c r="P793" s="138" t="str">
        <f>IF($K793="x1",IF(OR($F793&lt;&gt;Basisblatt!$A$2,'EMob_Segmente 3.2.5_3.2.6'!H793=Basisblatt!$A$64)=TRUE,5,VLOOKUP('EMob_Segmente 3.2.5_3.2.6'!$E793,Basisblatt!$A$22:$B$35,2,FALSE)),"")</f>
        <v/>
      </c>
    </row>
    <row r="794" spans="1:16" ht="15.75" thickBot="1" x14ac:dyDescent="0.3">
      <c r="A794" s="121" t="str">
        <f t="shared" ref="A794:A857" si="26">IF($K794="x2","",IF($K794="x1","ja","N/A"))</f>
        <v/>
      </c>
      <c r="B794" s="95"/>
      <c r="C794" s="148"/>
      <c r="D794" s="149"/>
      <c r="E794" s="149"/>
      <c r="F794" s="149"/>
      <c r="G794" s="149"/>
      <c r="H794" s="149"/>
      <c r="I794" s="153"/>
      <c r="J794" s="95"/>
      <c r="K794" s="108" t="str">
        <f t="shared" si="25"/>
        <v>x2</v>
      </c>
      <c r="L794" s="113"/>
      <c r="M794" s="95"/>
      <c r="N794" s="121" t="str">
        <f>IFERROR(VLOOKUP($G794,Basisblatt!$A$10:$B$17,2,FALSE),"")</f>
        <v/>
      </c>
      <c r="O794" s="95"/>
      <c r="P794" s="138" t="str">
        <f>IF($K794="x1",IF(OR($F794&lt;&gt;Basisblatt!$A$2,'EMob_Segmente 3.2.5_3.2.6'!H794=Basisblatt!$A$64)=TRUE,5,VLOOKUP('EMob_Segmente 3.2.5_3.2.6'!$E794,Basisblatt!$A$22:$B$35,2,FALSE)),"")</f>
        <v/>
      </c>
    </row>
    <row r="795" spans="1:16" ht="15.75" thickBot="1" x14ac:dyDescent="0.3">
      <c r="A795" s="121" t="str">
        <f t="shared" si="26"/>
        <v/>
      </c>
      <c r="B795" s="95"/>
      <c r="C795" s="148"/>
      <c r="D795" s="149"/>
      <c r="E795" s="149"/>
      <c r="F795" s="149"/>
      <c r="G795" s="149"/>
      <c r="H795" s="149"/>
      <c r="I795" s="153"/>
      <c r="J795" s="95"/>
      <c r="K795" s="108" t="str">
        <f t="shared" ref="K795:K858" si="27">IF(COUNTA($C795:$I795)=7,"x1",IF(COUNTA($C795:$I795)=0,"x2","o"))</f>
        <v>x2</v>
      </c>
      <c r="L795" s="113"/>
      <c r="M795" s="95"/>
      <c r="N795" s="121" t="str">
        <f>IFERROR(VLOOKUP($G795,Basisblatt!$A$10:$B$17,2,FALSE),"")</f>
        <v/>
      </c>
      <c r="O795" s="95"/>
      <c r="P795" s="138" t="str">
        <f>IF($K795="x1",IF(OR($F795&lt;&gt;Basisblatt!$A$2,'EMob_Segmente 3.2.5_3.2.6'!H795=Basisblatt!$A$64)=TRUE,5,VLOOKUP('EMob_Segmente 3.2.5_3.2.6'!$E795,Basisblatt!$A$22:$B$35,2,FALSE)),"")</f>
        <v/>
      </c>
    </row>
    <row r="796" spans="1:16" ht="15.75" thickBot="1" x14ac:dyDescent="0.3">
      <c r="A796" s="121" t="str">
        <f t="shared" si="26"/>
        <v/>
      </c>
      <c r="B796" s="95"/>
      <c r="C796" s="148"/>
      <c r="D796" s="149"/>
      <c r="E796" s="149"/>
      <c r="F796" s="149"/>
      <c r="G796" s="149"/>
      <c r="H796" s="149"/>
      <c r="I796" s="153"/>
      <c r="J796" s="95"/>
      <c r="K796" s="108" t="str">
        <f t="shared" si="27"/>
        <v>x2</v>
      </c>
      <c r="L796" s="113"/>
      <c r="M796" s="95"/>
      <c r="N796" s="121" t="str">
        <f>IFERROR(VLOOKUP($G796,Basisblatt!$A$10:$B$17,2,FALSE),"")</f>
        <v/>
      </c>
      <c r="O796" s="95"/>
      <c r="P796" s="138" t="str">
        <f>IF($K796="x1",IF(OR($F796&lt;&gt;Basisblatt!$A$2,'EMob_Segmente 3.2.5_3.2.6'!H796=Basisblatt!$A$64)=TRUE,5,VLOOKUP('EMob_Segmente 3.2.5_3.2.6'!$E796,Basisblatt!$A$22:$B$35,2,FALSE)),"")</f>
        <v/>
      </c>
    </row>
    <row r="797" spans="1:16" ht="15.75" thickBot="1" x14ac:dyDescent="0.3">
      <c r="A797" s="121" t="str">
        <f t="shared" si="26"/>
        <v/>
      </c>
      <c r="B797" s="95"/>
      <c r="C797" s="148"/>
      <c r="D797" s="149"/>
      <c r="E797" s="149"/>
      <c r="F797" s="149"/>
      <c r="G797" s="149"/>
      <c r="H797" s="149"/>
      <c r="I797" s="153"/>
      <c r="J797" s="95"/>
      <c r="K797" s="108" t="str">
        <f t="shared" si="27"/>
        <v>x2</v>
      </c>
      <c r="L797" s="113"/>
      <c r="M797" s="95"/>
      <c r="N797" s="121" t="str">
        <f>IFERROR(VLOOKUP($G797,Basisblatt!$A$10:$B$17,2,FALSE),"")</f>
        <v/>
      </c>
      <c r="O797" s="95"/>
      <c r="P797" s="138" t="str">
        <f>IF($K797="x1",IF(OR($F797&lt;&gt;Basisblatt!$A$2,'EMob_Segmente 3.2.5_3.2.6'!H797=Basisblatt!$A$64)=TRUE,5,VLOOKUP('EMob_Segmente 3.2.5_3.2.6'!$E797,Basisblatt!$A$22:$B$35,2,FALSE)),"")</f>
        <v/>
      </c>
    </row>
    <row r="798" spans="1:16" ht="15.75" thickBot="1" x14ac:dyDescent="0.3">
      <c r="A798" s="121" t="str">
        <f t="shared" si="26"/>
        <v/>
      </c>
      <c r="B798" s="95"/>
      <c r="C798" s="148"/>
      <c r="D798" s="149"/>
      <c r="E798" s="149"/>
      <c r="F798" s="149"/>
      <c r="G798" s="149"/>
      <c r="H798" s="149"/>
      <c r="I798" s="153"/>
      <c r="J798" s="95"/>
      <c r="K798" s="108" t="str">
        <f t="shared" si="27"/>
        <v>x2</v>
      </c>
      <c r="L798" s="113"/>
      <c r="M798" s="95"/>
      <c r="N798" s="121" t="str">
        <f>IFERROR(VLOOKUP($G798,Basisblatt!$A$10:$B$17,2,FALSE),"")</f>
        <v/>
      </c>
      <c r="O798" s="95"/>
      <c r="P798" s="138" t="str">
        <f>IF($K798="x1",IF(OR($F798&lt;&gt;Basisblatt!$A$2,'EMob_Segmente 3.2.5_3.2.6'!H798=Basisblatt!$A$64)=TRUE,5,VLOOKUP('EMob_Segmente 3.2.5_3.2.6'!$E798,Basisblatt!$A$22:$B$35,2,FALSE)),"")</f>
        <v/>
      </c>
    </row>
    <row r="799" spans="1:16" ht="15.75" thickBot="1" x14ac:dyDescent="0.3">
      <c r="A799" s="121" t="str">
        <f t="shared" si="26"/>
        <v/>
      </c>
      <c r="B799" s="95"/>
      <c r="C799" s="148"/>
      <c r="D799" s="149"/>
      <c r="E799" s="149"/>
      <c r="F799" s="149"/>
      <c r="G799" s="149"/>
      <c r="H799" s="149"/>
      <c r="I799" s="153"/>
      <c r="J799" s="95"/>
      <c r="K799" s="108" t="str">
        <f t="shared" si="27"/>
        <v>x2</v>
      </c>
      <c r="L799" s="113"/>
      <c r="M799" s="95"/>
      <c r="N799" s="121" t="str">
        <f>IFERROR(VLOOKUP($G799,Basisblatt!$A$10:$B$17,2,FALSE),"")</f>
        <v/>
      </c>
      <c r="O799" s="95"/>
      <c r="P799" s="138" t="str">
        <f>IF($K799="x1",IF(OR($F799&lt;&gt;Basisblatt!$A$2,'EMob_Segmente 3.2.5_3.2.6'!H799=Basisblatt!$A$64)=TRUE,5,VLOOKUP('EMob_Segmente 3.2.5_3.2.6'!$E799,Basisblatt!$A$22:$B$35,2,FALSE)),"")</f>
        <v/>
      </c>
    </row>
    <row r="800" spans="1:16" ht="15.75" thickBot="1" x14ac:dyDescent="0.3">
      <c r="A800" s="121" t="str">
        <f t="shared" si="26"/>
        <v/>
      </c>
      <c r="B800" s="95"/>
      <c r="C800" s="148"/>
      <c r="D800" s="149"/>
      <c r="E800" s="149"/>
      <c r="F800" s="149"/>
      <c r="G800" s="149"/>
      <c r="H800" s="149"/>
      <c r="I800" s="153"/>
      <c r="J800" s="95"/>
      <c r="K800" s="108" t="str">
        <f t="shared" si="27"/>
        <v>x2</v>
      </c>
      <c r="L800" s="113"/>
      <c r="M800" s="95"/>
      <c r="N800" s="121" t="str">
        <f>IFERROR(VLOOKUP($G800,Basisblatt!$A$10:$B$17,2,FALSE),"")</f>
        <v/>
      </c>
      <c r="O800" s="95"/>
      <c r="P800" s="138" t="str">
        <f>IF($K800="x1",IF(OR($F800&lt;&gt;Basisblatt!$A$2,'EMob_Segmente 3.2.5_3.2.6'!H800=Basisblatt!$A$64)=TRUE,5,VLOOKUP('EMob_Segmente 3.2.5_3.2.6'!$E800,Basisblatt!$A$22:$B$35,2,FALSE)),"")</f>
        <v/>
      </c>
    </row>
    <row r="801" spans="1:16" ht="15.75" thickBot="1" x14ac:dyDescent="0.3">
      <c r="A801" s="121" t="str">
        <f t="shared" si="26"/>
        <v/>
      </c>
      <c r="B801" s="95"/>
      <c r="C801" s="148"/>
      <c r="D801" s="149"/>
      <c r="E801" s="149"/>
      <c r="F801" s="149"/>
      <c r="G801" s="149"/>
      <c r="H801" s="149"/>
      <c r="I801" s="153"/>
      <c r="J801" s="95"/>
      <c r="K801" s="108" t="str">
        <f t="shared" si="27"/>
        <v>x2</v>
      </c>
      <c r="L801" s="113"/>
      <c r="M801" s="95"/>
      <c r="N801" s="121" t="str">
        <f>IFERROR(VLOOKUP($G801,Basisblatt!$A$10:$B$17,2,FALSE),"")</f>
        <v/>
      </c>
      <c r="O801" s="95"/>
      <c r="P801" s="138" t="str">
        <f>IF($K801="x1",IF(OR($F801&lt;&gt;Basisblatt!$A$2,'EMob_Segmente 3.2.5_3.2.6'!H801=Basisblatt!$A$64)=TRUE,5,VLOOKUP('EMob_Segmente 3.2.5_3.2.6'!$E801,Basisblatt!$A$22:$B$35,2,FALSE)),"")</f>
        <v/>
      </c>
    </row>
    <row r="802" spans="1:16" ht="15.75" thickBot="1" x14ac:dyDescent="0.3">
      <c r="A802" s="121" t="str">
        <f t="shared" si="26"/>
        <v/>
      </c>
      <c r="B802" s="95"/>
      <c r="C802" s="148"/>
      <c r="D802" s="149"/>
      <c r="E802" s="149"/>
      <c r="F802" s="149"/>
      <c r="G802" s="149"/>
      <c r="H802" s="149"/>
      <c r="I802" s="153"/>
      <c r="J802" s="95"/>
      <c r="K802" s="108" t="str">
        <f t="shared" si="27"/>
        <v>x2</v>
      </c>
      <c r="L802" s="113"/>
      <c r="M802" s="95"/>
      <c r="N802" s="121" t="str">
        <f>IFERROR(VLOOKUP($G802,Basisblatt!$A$10:$B$17,2,FALSE),"")</f>
        <v/>
      </c>
      <c r="O802" s="95"/>
      <c r="P802" s="138" t="str">
        <f>IF($K802="x1",IF(OR($F802&lt;&gt;Basisblatt!$A$2,'EMob_Segmente 3.2.5_3.2.6'!H802=Basisblatt!$A$64)=TRUE,5,VLOOKUP('EMob_Segmente 3.2.5_3.2.6'!$E802,Basisblatt!$A$22:$B$35,2,FALSE)),"")</f>
        <v/>
      </c>
    </row>
    <row r="803" spans="1:16" ht="15.75" thickBot="1" x14ac:dyDescent="0.3">
      <c r="A803" s="121" t="str">
        <f t="shared" si="26"/>
        <v/>
      </c>
      <c r="B803" s="95"/>
      <c r="C803" s="148"/>
      <c r="D803" s="149"/>
      <c r="E803" s="149"/>
      <c r="F803" s="149"/>
      <c r="G803" s="149"/>
      <c r="H803" s="149"/>
      <c r="I803" s="153"/>
      <c r="J803" s="95"/>
      <c r="K803" s="108" t="str">
        <f t="shared" si="27"/>
        <v>x2</v>
      </c>
      <c r="L803" s="113"/>
      <c r="M803" s="95"/>
      <c r="N803" s="121" t="str">
        <f>IFERROR(VLOOKUP($G803,Basisblatt!$A$10:$B$17,2,FALSE),"")</f>
        <v/>
      </c>
      <c r="O803" s="95"/>
      <c r="P803" s="138" t="str">
        <f>IF($K803="x1",IF(OR($F803&lt;&gt;Basisblatt!$A$2,'EMob_Segmente 3.2.5_3.2.6'!H803=Basisblatt!$A$64)=TRUE,5,VLOOKUP('EMob_Segmente 3.2.5_3.2.6'!$E803,Basisblatt!$A$22:$B$35,2,FALSE)),"")</f>
        <v/>
      </c>
    </row>
    <row r="804" spans="1:16" ht="15.75" thickBot="1" x14ac:dyDescent="0.3">
      <c r="A804" s="121" t="str">
        <f t="shared" si="26"/>
        <v/>
      </c>
      <c r="B804" s="95"/>
      <c r="C804" s="148"/>
      <c r="D804" s="149"/>
      <c r="E804" s="149"/>
      <c r="F804" s="149"/>
      <c r="G804" s="149"/>
      <c r="H804" s="149"/>
      <c r="I804" s="153"/>
      <c r="J804" s="95"/>
      <c r="K804" s="108" t="str">
        <f t="shared" si="27"/>
        <v>x2</v>
      </c>
      <c r="L804" s="113"/>
      <c r="M804" s="95"/>
      <c r="N804" s="121" t="str">
        <f>IFERROR(VLOOKUP($G804,Basisblatt!$A$10:$B$17,2,FALSE),"")</f>
        <v/>
      </c>
      <c r="O804" s="95"/>
      <c r="P804" s="138" t="str">
        <f>IF($K804="x1",IF(OR($F804&lt;&gt;Basisblatt!$A$2,'EMob_Segmente 3.2.5_3.2.6'!H804=Basisblatt!$A$64)=TRUE,5,VLOOKUP('EMob_Segmente 3.2.5_3.2.6'!$E804,Basisblatt!$A$22:$B$35,2,FALSE)),"")</f>
        <v/>
      </c>
    </row>
    <row r="805" spans="1:16" ht="15.75" thickBot="1" x14ac:dyDescent="0.3">
      <c r="A805" s="121" t="str">
        <f t="shared" si="26"/>
        <v/>
      </c>
      <c r="B805" s="95"/>
      <c r="C805" s="148"/>
      <c r="D805" s="149"/>
      <c r="E805" s="149"/>
      <c r="F805" s="149"/>
      <c r="G805" s="149"/>
      <c r="H805" s="149"/>
      <c r="I805" s="153"/>
      <c r="J805" s="95"/>
      <c r="K805" s="108" t="str">
        <f t="shared" si="27"/>
        <v>x2</v>
      </c>
      <c r="L805" s="113"/>
      <c r="M805" s="95"/>
      <c r="N805" s="121" t="str">
        <f>IFERROR(VLOOKUP($G805,Basisblatt!$A$10:$B$17,2,FALSE),"")</f>
        <v/>
      </c>
      <c r="O805" s="95"/>
      <c r="P805" s="138" t="str">
        <f>IF($K805="x1",IF(OR($F805&lt;&gt;Basisblatt!$A$2,'EMob_Segmente 3.2.5_3.2.6'!H805=Basisblatt!$A$64)=TRUE,5,VLOOKUP('EMob_Segmente 3.2.5_3.2.6'!$E805,Basisblatt!$A$22:$B$35,2,FALSE)),"")</f>
        <v/>
      </c>
    </row>
    <row r="806" spans="1:16" ht="15.75" thickBot="1" x14ac:dyDescent="0.3">
      <c r="A806" s="121" t="str">
        <f t="shared" si="26"/>
        <v/>
      </c>
      <c r="B806" s="95"/>
      <c r="C806" s="148"/>
      <c r="D806" s="149"/>
      <c r="E806" s="149"/>
      <c r="F806" s="149"/>
      <c r="G806" s="149"/>
      <c r="H806" s="149"/>
      <c r="I806" s="153"/>
      <c r="J806" s="95"/>
      <c r="K806" s="108" t="str">
        <f t="shared" si="27"/>
        <v>x2</v>
      </c>
      <c r="L806" s="113"/>
      <c r="M806" s="95"/>
      <c r="N806" s="121" t="str">
        <f>IFERROR(VLOOKUP($G806,Basisblatt!$A$10:$B$17,2,FALSE),"")</f>
        <v/>
      </c>
      <c r="O806" s="95"/>
      <c r="P806" s="138" t="str">
        <f>IF($K806="x1",IF(OR($F806&lt;&gt;Basisblatt!$A$2,'EMob_Segmente 3.2.5_3.2.6'!H806=Basisblatt!$A$64)=TRUE,5,VLOOKUP('EMob_Segmente 3.2.5_3.2.6'!$E806,Basisblatt!$A$22:$B$35,2,FALSE)),"")</f>
        <v/>
      </c>
    </row>
    <row r="807" spans="1:16" ht="15.75" thickBot="1" x14ac:dyDescent="0.3">
      <c r="A807" s="121" t="str">
        <f t="shared" si="26"/>
        <v/>
      </c>
      <c r="B807" s="95"/>
      <c r="C807" s="148"/>
      <c r="D807" s="149"/>
      <c r="E807" s="149"/>
      <c r="F807" s="149"/>
      <c r="G807" s="149"/>
      <c r="H807" s="149"/>
      <c r="I807" s="153"/>
      <c r="J807" s="95"/>
      <c r="K807" s="108" t="str">
        <f t="shared" si="27"/>
        <v>x2</v>
      </c>
      <c r="L807" s="113"/>
      <c r="M807" s="95"/>
      <c r="N807" s="121" t="str">
        <f>IFERROR(VLOOKUP($G807,Basisblatt!$A$10:$B$17,2,FALSE),"")</f>
        <v/>
      </c>
      <c r="O807" s="95"/>
      <c r="P807" s="138" t="str">
        <f>IF($K807="x1",IF(OR($F807&lt;&gt;Basisblatt!$A$2,'EMob_Segmente 3.2.5_3.2.6'!H807=Basisblatt!$A$64)=TRUE,5,VLOOKUP('EMob_Segmente 3.2.5_3.2.6'!$E807,Basisblatt!$A$22:$B$35,2,FALSE)),"")</f>
        <v/>
      </c>
    </row>
    <row r="808" spans="1:16" ht="15.75" thickBot="1" x14ac:dyDescent="0.3">
      <c r="A808" s="121" t="str">
        <f t="shared" si="26"/>
        <v/>
      </c>
      <c r="B808" s="95"/>
      <c r="C808" s="148"/>
      <c r="D808" s="149"/>
      <c r="E808" s="149"/>
      <c r="F808" s="149"/>
      <c r="G808" s="149"/>
      <c r="H808" s="149"/>
      <c r="I808" s="153"/>
      <c r="J808" s="95"/>
      <c r="K808" s="108" t="str">
        <f t="shared" si="27"/>
        <v>x2</v>
      </c>
      <c r="L808" s="113"/>
      <c r="M808" s="95"/>
      <c r="N808" s="121" t="str">
        <f>IFERROR(VLOOKUP($G808,Basisblatt!$A$10:$B$17,2,FALSE),"")</f>
        <v/>
      </c>
      <c r="O808" s="95"/>
      <c r="P808" s="138" t="str">
        <f>IF($K808="x1",IF(OR($F808&lt;&gt;Basisblatt!$A$2,'EMob_Segmente 3.2.5_3.2.6'!H808=Basisblatt!$A$64)=TRUE,5,VLOOKUP('EMob_Segmente 3.2.5_3.2.6'!$E808,Basisblatt!$A$22:$B$35,2,FALSE)),"")</f>
        <v/>
      </c>
    </row>
    <row r="809" spans="1:16" ht="15.75" thickBot="1" x14ac:dyDescent="0.3">
      <c r="A809" s="121" t="str">
        <f t="shared" si="26"/>
        <v/>
      </c>
      <c r="B809" s="95"/>
      <c r="C809" s="148"/>
      <c r="D809" s="149"/>
      <c r="E809" s="149"/>
      <c r="F809" s="149"/>
      <c r="G809" s="149"/>
      <c r="H809" s="149"/>
      <c r="I809" s="153"/>
      <c r="J809" s="95"/>
      <c r="K809" s="108" t="str">
        <f t="shared" si="27"/>
        <v>x2</v>
      </c>
      <c r="L809" s="113"/>
      <c r="M809" s="95"/>
      <c r="N809" s="121" t="str">
        <f>IFERROR(VLOOKUP($G809,Basisblatt!$A$10:$B$17,2,FALSE),"")</f>
        <v/>
      </c>
      <c r="O809" s="95"/>
      <c r="P809" s="138" t="str">
        <f>IF($K809="x1",IF(OR($F809&lt;&gt;Basisblatt!$A$2,'EMob_Segmente 3.2.5_3.2.6'!H809=Basisblatt!$A$64)=TRUE,5,VLOOKUP('EMob_Segmente 3.2.5_3.2.6'!$E809,Basisblatt!$A$22:$B$35,2,FALSE)),"")</f>
        <v/>
      </c>
    </row>
    <row r="810" spans="1:16" ht="15.75" thickBot="1" x14ac:dyDescent="0.3">
      <c r="A810" s="121" t="str">
        <f t="shared" si="26"/>
        <v/>
      </c>
      <c r="B810" s="95"/>
      <c r="C810" s="148"/>
      <c r="D810" s="149"/>
      <c r="E810" s="149"/>
      <c r="F810" s="149"/>
      <c r="G810" s="149"/>
      <c r="H810" s="149"/>
      <c r="I810" s="153"/>
      <c r="J810" s="95"/>
      <c r="K810" s="108" t="str">
        <f t="shared" si="27"/>
        <v>x2</v>
      </c>
      <c r="L810" s="113"/>
      <c r="M810" s="95"/>
      <c r="N810" s="121" t="str">
        <f>IFERROR(VLOOKUP($G810,Basisblatt!$A$10:$B$17,2,FALSE),"")</f>
        <v/>
      </c>
      <c r="O810" s="95"/>
      <c r="P810" s="138" t="str">
        <f>IF($K810="x1",IF(OR($F810&lt;&gt;Basisblatt!$A$2,'EMob_Segmente 3.2.5_3.2.6'!H810=Basisblatt!$A$64)=TRUE,5,VLOOKUP('EMob_Segmente 3.2.5_3.2.6'!$E810,Basisblatt!$A$22:$B$35,2,FALSE)),"")</f>
        <v/>
      </c>
    </row>
    <row r="811" spans="1:16" ht="15.75" thickBot="1" x14ac:dyDescent="0.3">
      <c r="A811" s="121" t="str">
        <f t="shared" si="26"/>
        <v/>
      </c>
      <c r="B811" s="95"/>
      <c r="C811" s="148"/>
      <c r="D811" s="149"/>
      <c r="E811" s="149"/>
      <c r="F811" s="149"/>
      <c r="G811" s="149"/>
      <c r="H811" s="149"/>
      <c r="I811" s="153"/>
      <c r="J811" s="95"/>
      <c r="K811" s="108" t="str">
        <f t="shared" si="27"/>
        <v>x2</v>
      </c>
      <c r="L811" s="113"/>
      <c r="M811" s="95"/>
      <c r="N811" s="121" t="str">
        <f>IFERROR(VLOOKUP($G811,Basisblatt!$A$10:$B$17,2,FALSE),"")</f>
        <v/>
      </c>
      <c r="O811" s="95"/>
      <c r="P811" s="138" t="str">
        <f>IF($K811="x1",IF(OR($F811&lt;&gt;Basisblatt!$A$2,'EMob_Segmente 3.2.5_3.2.6'!H811=Basisblatt!$A$64)=TRUE,5,VLOOKUP('EMob_Segmente 3.2.5_3.2.6'!$E811,Basisblatt!$A$22:$B$35,2,FALSE)),"")</f>
        <v/>
      </c>
    </row>
    <row r="812" spans="1:16" ht="15.75" thickBot="1" x14ac:dyDescent="0.3">
      <c r="A812" s="121" t="str">
        <f t="shared" si="26"/>
        <v/>
      </c>
      <c r="B812" s="95"/>
      <c r="C812" s="148"/>
      <c r="D812" s="149"/>
      <c r="E812" s="149"/>
      <c r="F812" s="149"/>
      <c r="G812" s="149"/>
      <c r="H812" s="149"/>
      <c r="I812" s="153"/>
      <c r="J812" s="95"/>
      <c r="K812" s="108" t="str">
        <f t="shared" si="27"/>
        <v>x2</v>
      </c>
      <c r="L812" s="113"/>
      <c r="M812" s="95"/>
      <c r="N812" s="121" t="str">
        <f>IFERROR(VLOOKUP($G812,Basisblatt!$A$10:$B$17,2,FALSE),"")</f>
        <v/>
      </c>
      <c r="O812" s="95"/>
      <c r="P812" s="138" t="str">
        <f>IF($K812="x1",IF(OR($F812&lt;&gt;Basisblatt!$A$2,'EMob_Segmente 3.2.5_3.2.6'!H812=Basisblatt!$A$64)=TRUE,5,VLOOKUP('EMob_Segmente 3.2.5_3.2.6'!$E812,Basisblatt!$A$22:$B$35,2,FALSE)),"")</f>
        <v/>
      </c>
    </row>
    <row r="813" spans="1:16" ht="15.75" thickBot="1" x14ac:dyDescent="0.3">
      <c r="A813" s="121" t="str">
        <f t="shared" si="26"/>
        <v/>
      </c>
      <c r="B813" s="95"/>
      <c r="C813" s="148"/>
      <c r="D813" s="149"/>
      <c r="E813" s="149"/>
      <c r="F813" s="149"/>
      <c r="G813" s="149"/>
      <c r="H813" s="149"/>
      <c r="I813" s="153"/>
      <c r="J813" s="95"/>
      <c r="K813" s="108" t="str">
        <f t="shared" si="27"/>
        <v>x2</v>
      </c>
      <c r="L813" s="113"/>
      <c r="M813" s="95"/>
      <c r="N813" s="121" t="str">
        <f>IFERROR(VLOOKUP($G813,Basisblatt!$A$10:$B$17,2,FALSE),"")</f>
        <v/>
      </c>
      <c r="O813" s="95"/>
      <c r="P813" s="138" t="str">
        <f>IF($K813="x1",IF(OR($F813&lt;&gt;Basisblatt!$A$2,'EMob_Segmente 3.2.5_3.2.6'!H813=Basisblatt!$A$64)=TRUE,5,VLOOKUP('EMob_Segmente 3.2.5_3.2.6'!$E813,Basisblatt!$A$22:$B$35,2,FALSE)),"")</f>
        <v/>
      </c>
    </row>
    <row r="814" spans="1:16" ht="15.75" thickBot="1" x14ac:dyDescent="0.3">
      <c r="A814" s="121" t="str">
        <f t="shared" si="26"/>
        <v/>
      </c>
      <c r="B814" s="95"/>
      <c r="C814" s="148"/>
      <c r="D814" s="149"/>
      <c r="E814" s="149"/>
      <c r="F814" s="149"/>
      <c r="G814" s="149"/>
      <c r="H814" s="149"/>
      <c r="I814" s="153"/>
      <c r="J814" s="95"/>
      <c r="K814" s="108" t="str">
        <f t="shared" si="27"/>
        <v>x2</v>
      </c>
      <c r="L814" s="113"/>
      <c r="M814" s="95"/>
      <c r="N814" s="121" t="str">
        <f>IFERROR(VLOOKUP($G814,Basisblatt!$A$10:$B$17,2,FALSE),"")</f>
        <v/>
      </c>
      <c r="O814" s="95"/>
      <c r="P814" s="138" t="str">
        <f>IF($K814="x1",IF(OR($F814&lt;&gt;Basisblatt!$A$2,'EMob_Segmente 3.2.5_3.2.6'!H814=Basisblatt!$A$64)=TRUE,5,VLOOKUP('EMob_Segmente 3.2.5_3.2.6'!$E814,Basisblatt!$A$22:$B$35,2,FALSE)),"")</f>
        <v/>
      </c>
    </row>
    <row r="815" spans="1:16" ht="15.75" thickBot="1" x14ac:dyDescent="0.3">
      <c r="A815" s="121" t="str">
        <f t="shared" si="26"/>
        <v/>
      </c>
      <c r="B815" s="95"/>
      <c r="C815" s="148"/>
      <c r="D815" s="149"/>
      <c r="E815" s="149"/>
      <c r="F815" s="149"/>
      <c r="G815" s="149"/>
      <c r="H815" s="149"/>
      <c r="I815" s="153"/>
      <c r="J815" s="95"/>
      <c r="K815" s="108" t="str">
        <f t="shared" si="27"/>
        <v>x2</v>
      </c>
      <c r="L815" s="113"/>
      <c r="M815" s="95"/>
      <c r="N815" s="121" t="str">
        <f>IFERROR(VLOOKUP($G815,Basisblatt!$A$10:$B$17,2,FALSE),"")</f>
        <v/>
      </c>
      <c r="O815" s="95"/>
      <c r="P815" s="138" t="str">
        <f>IF($K815="x1",IF(OR($F815&lt;&gt;Basisblatt!$A$2,'EMob_Segmente 3.2.5_3.2.6'!H815=Basisblatt!$A$64)=TRUE,5,VLOOKUP('EMob_Segmente 3.2.5_3.2.6'!$E815,Basisblatt!$A$22:$B$35,2,FALSE)),"")</f>
        <v/>
      </c>
    </row>
    <row r="816" spans="1:16" ht="15.75" thickBot="1" x14ac:dyDescent="0.3">
      <c r="A816" s="121" t="str">
        <f t="shared" si="26"/>
        <v/>
      </c>
      <c r="B816" s="95"/>
      <c r="C816" s="148"/>
      <c r="D816" s="149"/>
      <c r="E816" s="149"/>
      <c r="F816" s="149"/>
      <c r="G816" s="149"/>
      <c r="H816" s="149"/>
      <c r="I816" s="153"/>
      <c r="J816" s="95"/>
      <c r="K816" s="108" t="str">
        <f t="shared" si="27"/>
        <v>x2</v>
      </c>
      <c r="L816" s="113"/>
      <c r="M816" s="95"/>
      <c r="N816" s="121" t="str">
        <f>IFERROR(VLOOKUP($G816,Basisblatt!$A$10:$B$17,2,FALSE),"")</f>
        <v/>
      </c>
      <c r="O816" s="95"/>
      <c r="P816" s="138" t="str">
        <f>IF($K816="x1",IF(OR($F816&lt;&gt;Basisblatt!$A$2,'EMob_Segmente 3.2.5_3.2.6'!H816=Basisblatt!$A$64)=TRUE,5,VLOOKUP('EMob_Segmente 3.2.5_3.2.6'!$E816,Basisblatt!$A$22:$B$35,2,FALSE)),"")</f>
        <v/>
      </c>
    </row>
    <row r="817" spans="1:16" ht="15.75" thickBot="1" x14ac:dyDescent="0.3">
      <c r="A817" s="121" t="str">
        <f t="shared" si="26"/>
        <v/>
      </c>
      <c r="B817" s="95"/>
      <c r="C817" s="148"/>
      <c r="D817" s="149"/>
      <c r="E817" s="149"/>
      <c r="F817" s="149"/>
      <c r="G817" s="149"/>
      <c r="H817" s="149"/>
      <c r="I817" s="153"/>
      <c r="J817" s="95"/>
      <c r="K817" s="108" t="str">
        <f t="shared" si="27"/>
        <v>x2</v>
      </c>
      <c r="L817" s="113"/>
      <c r="M817" s="95"/>
      <c r="N817" s="121" t="str">
        <f>IFERROR(VLOOKUP($G817,Basisblatt!$A$10:$B$17,2,FALSE),"")</f>
        <v/>
      </c>
      <c r="O817" s="95"/>
      <c r="P817" s="138" t="str">
        <f>IF($K817="x1",IF(OR($F817&lt;&gt;Basisblatt!$A$2,'EMob_Segmente 3.2.5_3.2.6'!H817=Basisblatt!$A$64)=TRUE,5,VLOOKUP('EMob_Segmente 3.2.5_3.2.6'!$E817,Basisblatt!$A$22:$B$35,2,FALSE)),"")</f>
        <v/>
      </c>
    </row>
    <row r="818" spans="1:16" ht="15.75" thickBot="1" x14ac:dyDescent="0.3">
      <c r="A818" s="121" t="str">
        <f t="shared" si="26"/>
        <v/>
      </c>
      <c r="B818" s="95"/>
      <c r="C818" s="148"/>
      <c r="D818" s="149"/>
      <c r="E818" s="149"/>
      <c r="F818" s="149"/>
      <c r="G818" s="149"/>
      <c r="H818" s="149"/>
      <c r="I818" s="153"/>
      <c r="J818" s="95"/>
      <c r="K818" s="108" t="str">
        <f t="shared" si="27"/>
        <v>x2</v>
      </c>
      <c r="L818" s="113"/>
      <c r="M818" s="95"/>
      <c r="N818" s="121" t="str">
        <f>IFERROR(VLOOKUP($G818,Basisblatt!$A$10:$B$17,2,FALSE),"")</f>
        <v/>
      </c>
      <c r="O818" s="95"/>
      <c r="P818" s="138" t="str">
        <f>IF($K818="x1",IF(OR($F818&lt;&gt;Basisblatt!$A$2,'EMob_Segmente 3.2.5_3.2.6'!H818=Basisblatt!$A$64)=TRUE,5,VLOOKUP('EMob_Segmente 3.2.5_3.2.6'!$E818,Basisblatt!$A$22:$B$35,2,FALSE)),"")</f>
        <v/>
      </c>
    </row>
    <row r="819" spans="1:16" ht="15.75" thickBot="1" x14ac:dyDescent="0.3">
      <c r="A819" s="121" t="str">
        <f t="shared" si="26"/>
        <v/>
      </c>
      <c r="B819" s="95"/>
      <c r="C819" s="148"/>
      <c r="D819" s="149"/>
      <c r="E819" s="149"/>
      <c r="F819" s="149"/>
      <c r="G819" s="149"/>
      <c r="H819" s="149"/>
      <c r="I819" s="153"/>
      <c r="J819" s="95"/>
      <c r="K819" s="108" t="str">
        <f t="shared" si="27"/>
        <v>x2</v>
      </c>
      <c r="L819" s="113"/>
      <c r="M819" s="95"/>
      <c r="N819" s="121" t="str">
        <f>IFERROR(VLOOKUP($G819,Basisblatt!$A$10:$B$17,2,FALSE),"")</f>
        <v/>
      </c>
      <c r="O819" s="95"/>
      <c r="P819" s="138" t="str">
        <f>IF($K819="x1",IF(OR($F819&lt;&gt;Basisblatt!$A$2,'EMob_Segmente 3.2.5_3.2.6'!H819=Basisblatt!$A$64)=TRUE,5,VLOOKUP('EMob_Segmente 3.2.5_3.2.6'!$E819,Basisblatt!$A$22:$B$35,2,FALSE)),"")</f>
        <v/>
      </c>
    </row>
    <row r="820" spans="1:16" ht="15.75" thickBot="1" x14ac:dyDescent="0.3">
      <c r="A820" s="121" t="str">
        <f t="shared" si="26"/>
        <v/>
      </c>
      <c r="B820" s="95"/>
      <c r="C820" s="148"/>
      <c r="D820" s="149"/>
      <c r="E820" s="149"/>
      <c r="F820" s="149"/>
      <c r="G820" s="149"/>
      <c r="H820" s="149"/>
      <c r="I820" s="153"/>
      <c r="J820" s="95"/>
      <c r="K820" s="108" t="str">
        <f t="shared" si="27"/>
        <v>x2</v>
      </c>
      <c r="L820" s="113"/>
      <c r="M820" s="95"/>
      <c r="N820" s="121" t="str">
        <f>IFERROR(VLOOKUP($G820,Basisblatt!$A$10:$B$17,2,FALSE),"")</f>
        <v/>
      </c>
      <c r="O820" s="95"/>
      <c r="P820" s="138" t="str">
        <f>IF($K820="x1",IF(OR($F820&lt;&gt;Basisblatt!$A$2,'EMob_Segmente 3.2.5_3.2.6'!H820=Basisblatt!$A$64)=TRUE,5,VLOOKUP('EMob_Segmente 3.2.5_3.2.6'!$E820,Basisblatt!$A$22:$B$35,2,FALSE)),"")</f>
        <v/>
      </c>
    </row>
    <row r="821" spans="1:16" ht="15.75" thickBot="1" x14ac:dyDescent="0.3">
      <c r="A821" s="121" t="str">
        <f t="shared" si="26"/>
        <v/>
      </c>
      <c r="B821" s="95"/>
      <c r="C821" s="148"/>
      <c r="D821" s="149"/>
      <c r="E821" s="149"/>
      <c r="F821" s="149"/>
      <c r="G821" s="149"/>
      <c r="H821" s="149"/>
      <c r="I821" s="153"/>
      <c r="J821" s="95"/>
      <c r="K821" s="108" t="str">
        <f t="shared" si="27"/>
        <v>x2</v>
      </c>
      <c r="L821" s="113"/>
      <c r="M821" s="95"/>
      <c r="N821" s="121" t="str">
        <f>IFERROR(VLOOKUP($G821,Basisblatt!$A$10:$B$17,2,FALSE),"")</f>
        <v/>
      </c>
      <c r="O821" s="95"/>
      <c r="P821" s="138" t="str">
        <f>IF($K821="x1",IF(OR($F821&lt;&gt;Basisblatt!$A$2,'EMob_Segmente 3.2.5_3.2.6'!H821=Basisblatt!$A$64)=TRUE,5,VLOOKUP('EMob_Segmente 3.2.5_3.2.6'!$E821,Basisblatt!$A$22:$B$35,2,FALSE)),"")</f>
        <v/>
      </c>
    </row>
    <row r="822" spans="1:16" ht="15.75" thickBot="1" x14ac:dyDescent="0.3">
      <c r="A822" s="121" t="str">
        <f t="shared" si="26"/>
        <v/>
      </c>
      <c r="B822" s="95"/>
      <c r="C822" s="148"/>
      <c r="D822" s="149"/>
      <c r="E822" s="149"/>
      <c r="F822" s="149"/>
      <c r="G822" s="149"/>
      <c r="H822" s="149"/>
      <c r="I822" s="153"/>
      <c r="J822" s="95"/>
      <c r="K822" s="108" t="str">
        <f t="shared" si="27"/>
        <v>x2</v>
      </c>
      <c r="L822" s="113"/>
      <c r="M822" s="95"/>
      <c r="N822" s="121" t="str">
        <f>IFERROR(VLOOKUP($G822,Basisblatt!$A$10:$B$17,2,FALSE),"")</f>
        <v/>
      </c>
      <c r="O822" s="95"/>
      <c r="P822" s="138" t="str">
        <f>IF($K822="x1",IF(OR($F822&lt;&gt;Basisblatt!$A$2,'EMob_Segmente 3.2.5_3.2.6'!H822=Basisblatt!$A$64)=TRUE,5,VLOOKUP('EMob_Segmente 3.2.5_3.2.6'!$E822,Basisblatt!$A$22:$B$35,2,FALSE)),"")</f>
        <v/>
      </c>
    </row>
    <row r="823" spans="1:16" ht="15.75" thickBot="1" x14ac:dyDescent="0.3">
      <c r="A823" s="121" t="str">
        <f t="shared" si="26"/>
        <v/>
      </c>
      <c r="B823" s="95"/>
      <c r="C823" s="148"/>
      <c r="D823" s="149"/>
      <c r="E823" s="149"/>
      <c r="F823" s="149"/>
      <c r="G823" s="149"/>
      <c r="H823" s="149"/>
      <c r="I823" s="153"/>
      <c r="J823" s="95"/>
      <c r="K823" s="108" t="str">
        <f t="shared" si="27"/>
        <v>x2</v>
      </c>
      <c r="L823" s="113"/>
      <c r="M823" s="95"/>
      <c r="N823" s="121" t="str">
        <f>IFERROR(VLOOKUP($G823,Basisblatt!$A$10:$B$17,2,FALSE),"")</f>
        <v/>
      </c>
      <c r="O823" s="95"/>
      <c r="P823" s="138" t="str">
        <f>IF($K823="x1",IF(OR($F823&lt;&gt;Basisblatt!$A$2,'EMob_Segmente 3.2.5_3.2.6'!H823=Basisblatt!$A$64)=TRUE,5,VLOOKUP('EMob_Segmente 3.2.5_3.2.6'!$E823,Basisblatt!$A$22:$B$35,2,FALSE)),"")</f>
        <v/>
      </c>
    </row>
    <row r="824" spans="1:16" ht="15.75" thickBot="1" x14ac:dyDescent="0.3">
      <c r="A824" s="121" t="str">
        <f t="shared" si="26"/>
        <v/>
      </c>
      <c r="B824" s="95"/>
      <c r="C824" s="148"/>
      <c r="D824" s="149"/>
      <c r="E824" s="149"/>
      <c r="F824" s="149"/>
      <c r="G824" s="149"/>
      <c r="H824" s="149"/>
      <c r="I824" s="153"/>
      <c r="J824" s="95"/>
      <c r="K824" s="108" t="str">
        <f t="shared" si="27"/>
        <v>x2</v>
      </c>
      <c r="L824" s="113"/>
      <c r="M824" s="95"/>
      <c r="N824" s="121" t="str">
        <f>IFERROR(VLOOKUP($G824,Basisblatt!$A$10:$B$17,2,FALSE),"")</f>
        <v/>
      </c>
      <c r="O824" s="95"/>
      <c r="P824" s="138" t="str">
        <f>IF($K824="x1",IF(OR($F824&lt;&gt;Basisblatt!$A$2,'EMob_Segmente 3.2.5_3.2.6'!H824=Basisblatt!$A$64)=TRUE,5,VLOOKUP('EMob_Segmente 3.2.5_3.2.6'!$E824,Basisblatt!$A$22:$B$35,2,FALSE)),"")</f>
        <v/>
      </c>
    </row>
    <row r="825" spans="1:16" ht="15.75" thickBot="1" x14ac:dyDescent="0.3">
      <c r="A825" s="121" t="str">
        <f t="shared" si="26"/>
        <v/>
      </c>
      <c r="B825" s="95"/>
      <c r="C825" s="148"/>
      <c r="D825" s="149"/>
      <c r="E825" s="149"/>
      <c r="F825" s="149"/>
      <c r="G825" s="149"/>
      <c r="H825" s="149"/>
      <c r="I825" s="153"/>
      <c r="J825" s="95"/>
      <c r="K825" s="108" t="str">
        <f t="shared" si="27"/>
        <v>x2</v>
      </c>
      <c r="L825" s="113"/>
      <c r="M825" s="95"/>
      <c r="N825" s="121" t="str">
        <f>IFERROR(VLOOKUP($G825,Basisblatt!$A$10:$B$17,2,FALSE),"")</f>
        <v/>
      </c>
      <c r="O825" s="95"/>
      <c r="P825" s="138" t="str">
        <f>IF($K825="x1",IF(OR($F825&lt;&gt;Basisblatt!$A$2,'EMob_Segmente 3.2.5_3.2.6'!H825=Basisblatt!$A$64)=TRUE,5,VLOOKUP('EMob_Segmente 3.2.5_3.2.6'!$E825,Basisblatt!$A$22:$B$35,2,FALSE)),"")</f>
        <v/>
      </c>
    </row>
    <row r="826" spans="1:16" ht="15.75" thickBot="1" x14ac:dyDescent="0.3">
      <c r="A826" s="121" t="str">
        <f t="shared" si="26"/>
        <v/>
      </c>
      <c r="B826" s="95"/>
      <c r="C826" s="148"/>
      <c r="D826" s="149"/>
      <c r="E826" s="149"/>
      <c r="F826" s="149"/>
      <c r="G826" s="149"/>
      <c r="H826" s="149"/>
      <c r="I826" s="153"/>
      <c r="J826" s="95"/>
      <c r="K826" s="108" t="str">
        <f t="shared" si="27"/>
        <v>x2</v>
      </c>
      <c r="L826" s="113"/>
      <c r="M826" s="95"/>
      <c r="N826" s="121" t="str">
        <f>IFERROR(VLOOKUP($G826,Basisblatt!$A$10:$B$17,2,FALSE),"")</f>
        <v/>
      </c>
      <c r="O826" s="95"/>
      <c r="P826" s="138" t="str">
        <f>IF($K826="x1",IF(OR($F826&lt;&gt;Basisblatt!$A$2,'EMob_Segmente 3.2.5_3.2.6'!H826=Basisblatt!$A$64)=TRUE,5,VLOOKUP('EMob_Segmente 3.2.5_3.2.6'!$E826,Basisblatt!$A$22:$B$35,2,FALSE)),"")</f>
        <v/>
      </c>
    </row>
    <row r="827" spans="1:16" ht="15.75" thickBot="1" x14ac:dyDescent="0.3">
      <c r="A827" s="121" t="str">
        <f t="shared" si="26"/>
        <v/>
      </c>
      <c r="B827" s="95"/>
      <c r="C827" s="148"/>
      <c r="D827" s="149"/>
      <c r="E827" s="149"/>
      <c r="F827" s="149"/>
      <c r="G827" s="149"/>
      <c r="H827" s="149"/>
      <c r="I827" s="153"/>
      <c r="J827" s="95"/>
      <c r="K827" s="108" t="str">
        <f t="shared" si="27"/>
        <v>x2</v>
      </c>
      <c r="L827" s="113"/>
      <c r="M827" s="95"/>
      <c r="N827" s="121" t="str">
        <f>IFERROR(VLOOKUP($G827,Basisblatt!$A$10:$B$17,2,FALSE),"")</f>
        <v/>
      </c>
      <c r="O827" s="95"/>
      <c r="P827" s="138" t="str">
        <f>IF($K827="x1",IF(OR($F827&lt;&gt;Basisblatt!$A$2,'EMob_Segmente 3.2.5_3.2.6'!H827=Basisblatt!$A$64)=TRUE,5,VLOOKUP('EMob_Segmente 3.2.5_3.2.6'!$E827,Basisblatt!$A$22:$B$35,2,FALSE)),"")</f>
        <v/>
      </c>
    </row>
    <row r="828" spans="1:16" ht="15.75" thickBot="1" x14ac:dyDescent="0.3">
      <c r="A828" s="121" t="str">
        <f t="shared" si="26"/>
        <v/>
      </c>
      <c r="B828" s="95"/>
      <c r="C828" s="148"/>
      <c r="D828" s="149"/>
      <c r="E828" s="149"/>
      <c r="F828" s="149"/>
      <c r="G828" s="149"/>
      <c r="H828" s="149"/>
      <c r="I828" s="153"/>
      <c r="J828" s="95"/>
      <c r="K828" s="108" t="str">
        <f t="shared" si="27"/>
        <v>x2</v>
      </c>
      <c r="L828" s="113"/>
      <c r="M828" s="95"/>
      <c r="N828" s="121" t="str">
        <f>IFERROR(VLOOKUP($G828,Basisblatt!$A$10:$B$17,2,FALSE),"")</f>
        <v/>
      </c>
      <c r="O828" s="95"/>
      <c r="P828" s="138" t="str">
        <f>IF($K828="x1",IF(OR($F828&lt;&gt;Basisblatt!$A$2,'EMob_Segmente 3.2.5_3.2.6'!H828=Basisblatt!$A$64)=TRUE,5,VLOOKUP('EMob_Segmente 3.2.5_3.2.6'!$E828,Basisblatt!$A$22:$B$35,2,FALSE)),"")</f>
        <v/>
      </c>
    </row>
    <row r="829" spans="1:16" ht="15.75" thickBot="1" x14ac:dyDescent="0.3">
      <c r="A829" s="121" t="str">
        <f t="shared" si="26"/>
        <v/>
      </c>
      <c r="B829" s="95"/>
      <c r="C829" s="148"/>
      <c r="D829" s="149"/>
      <c r="E829" s="149"/>
      <c r="F829" s="149"/>
      <c r="G829" s="149"/>
      <c r="H829" s="149"/>
      <c r="I829" s="153"/>
      <c r="J829" s="95"/>
      <c r="K829" s="108" t="str">
        <f t="shared" si="27"/>
        <v>x2</v>
      </c>
      <c r="L829" s="113"/>
      <c r="M829" s="95"/>
      <c r="N829" s="121" t="str">
        <f>IFERROR(VLOOKUP($G829,Basisblatt!$A$10:$B$17,2,FALSE),"")</f>
        <v/>
      </c>
      <c r="O829" s="95"/>
      <c r="P829" s="138" t="str">
        <f>IF($K829="x1",IF(OR($F829&lt;&gt;Basisblatt!$A$2,'EMob_Segmente 3.2.5_3.2.6'!H829=Basisblatt!$A$64)=TRUE,5,VLOOKUP('EMob_Segmente 3.2.5_3.2.6'!$E829,Basisblatt!$A$22:$B$35,2,FALSE)),"")</f>
        <v/>
      </c>
    </row>
    <row r="830" spans="1:16" ht="15.75" thickBot="1" x14ac:dyDescent="0.3">
      <c r="A830" s="121" t="str">
        <f t="shared" si="26"/>
        <v/>
      </c>
      <c r="B830" s="95"/>
      <c r="C830" s="148"/>
      <c r="D830" s="149"/>
      <c r="E830" s="149"/>
      <c r="F830" s="149"/>
      <c r="G830" s="149"/>
      <c r="H830" s="149"/>
      <c r="I830" s="153"/>
      <c r="J830" s="95"/>
      <c r="K830" s="108" t="str">
        <f t="shared" si="27"/>
        <v>x2</v>
      </c>
      <c r="L830" s="113"/>
      <c r="M830" s="95"/>
      <c r="N830" s="121" t="str">
        <f>IFERROR(VLOOKUP($G830,Basisblatt!$A$10:$B$17,2,FALSE),"")</f>
        <v/>
      </c>
      <c r="O830" s="95"/>
      <c r="P830" s="138" t="str">
        <f>IF($K830="x1",IF(OR($F830&lt;&gt;Basisblatt!$A$2,'EMob_Segmente 3.2.5_3.2.6'!H830=Basisblatt!$A$64)=TRUE,5,VLOOKUP('EMob_Segmente 3.2.5_3.2.6'!$E830,Basisblatt!$A$22:$B$35,2,FALSE)),"")</f>
        <v/>
      </c>
    </row>
    <row r="831" spans="1:16" ht="15.75" thickBot="1" x14ac:dyDescent="0.3">
      <c r="A831" s="121" t="str">
        <f t="shared" si="26"/>
        <v/>
      </c>
      <c r="B831" s="95"/>
      <c r="C831" s="148"/>
      <c r="D831" s="149"/>
      <c r="E831" s="149"/>
      <c r="F831" s="149"/>
      <c r="G831" s="149"/>
      <c r="H831" s="149"/>
      <c r="I831" s="153"/>
      <c r="J831" s="95"/>
      <c r="K831" s="108" t="str">
        <f t="shared" si="27"/>
        <v>x2</v>
      </c>
      <c r="L831" s="113"/>
      <c r="M831" s="95"/>
      <c r="N831" s="121" t="str">
        <f>IFERROR(VLOOKUP($G831,Basisblatt!$A$10:$B$17,2,FALSE),"")</f>
        <v/>
      </c>
      <c r="O831" s="95"/>
      <c r="P831" s="138" t="str">
        <f>IF($K831="x1",IF(OR($F831&lt;&gt;Basisblatt!$A$2,'EMob_Segmente 3.2.5_3.2.6'!H831=Basisblatt!$A$64)=TRUE,5,VLOOKUP('EMob_Segmente 3.2.5_3.2.6'!$E831,Basisblatt!$A$22:$B$35,2,FALSE)),"")</f>
        <v/>
      </c>
    </row>
    <row r="832" spans="1:16" ht="15.75" thickBot="1" x14ac:dyDescent="0.3">
      <c r="A832" s="121" t="str">
        <f t="shared" si="26"/>
        <v/>
      </c>
      <c r="B832" s="95"/>
      <c r="C832" s="148"/>
      <c r="D832" s="149"/>
      <c r="E832" s="149"/>
      <c r="F832" s="149"/>
      <c r="G832" s="149"/>
      <c r="H832" s="149"/>
      <c r="I832" s="153"/>
      <c r="J832" s="95"/>
      <c r="K832" s="108" t="str">
        <f t="shared" si="27"/>
        <v>x2</v>
      </c>
      <c r="L832" s="113"/>
      <c r="M832" s="95"/>
      <c r="N832" s="121" t="str">
        <f>IFERROR(VLOOKUP($G832,Basisblatt!$A$10:$B$17,2,FALSE),"")</f>
        <v/>
      </c>
      <c r="O832" s="95"/>
      <c r="P832" s="138" t="str">
        <f>IF($K832="x1",IF(OR($F832&lt;&gt;Basisblatt!$A$2,'EMob_Segmente 3.2.5_3.2.6'!H832=Basisblatt!$A$64)=TRUE,5,VLOOKUP('EMob_Segmente 3.2.5_3.2.6'!$E832,Basisblatt!$A$22:$B$35,2,FALSE)),"")</f>
        <v/>
      </c>
    </row>
    <row r="833" spans="1:16" ht="15.75" thickBot="1" x14ac:dyDescent="0.3">
      <c r="A833" s="121" t="str">
        <f t="shared" si="26"/>
        <v/>
      </c>
      <c r="B833" s="95"/>
      <c r="C833" s="148"/>
      <c r="D833" s="149"/>
      <c r="E833" s="149"/>
      <c r="F833" s="149"/>
      <c r="G833" s="149"/>
      <c r="H833" s="149"/>
      <c r="I833" s="153"/>
      <c r="J833" s="95"/>
      <c r="K833" s="108" t="str">
        <f t="shared" si="27"/>
        <v>x2</v>
      </c>
      <c r="L833" s="113"/>
      <c r="M833" s="95"/>
      <c r="N833" s="121" t="str">
        <f>IFERROR(VLOOKUP($G833,Basisblatt!$A$10:$B$17,2,FALSE),"")</f>
        <v/>
      </c>
      <c r="O833" s="95"/>
      <c r="P833" s="138" t="str">
        <f>IF($K833="x1",IF(OR($F833&lt;&gt;Basisblatt!$A$2,'EMob_Segmente 3.2.5_3.2.6'!H833=Basisblatt!$A$64)=TRUE,5,VLOOKUP('EMob_Segmente 3.2.5_3.2.6'!$E833,Basisblatt!$A$22:$B$35,2,FALSE)),"")</f>
        <v/>
      </c>
    </row>
    <row r="834" spans="1:16" ht="15.75" thickBot="1" x14ac:dyDescent="0.3">
      <c r="A834" s="121" t="str">
        <f t="shared" si="26"/>
        <v/>
      </c>
      <c r="B834" s="95"/>
      <c r="C834" s="148"/>
      <c r="D834" s="149"/>
      <c r="E834" s="149"/>
      <c r="F834" s="149"/>
      <c r="G834" s="149"/>
      <c r="H834" s="149"/>
      <c r="I834" s="153"/>
      <c r="J834" s="95"/>
      <c r="K834" s="108" t="str">
        <f t="shared" si="27"/>
        <v>x2</v>
      </c>
      <c r="L834" s="113"/>
      <c r="M834" s="95"/>
      <c r="N834" s="121" t="str">
        <f>IFERROR(VLOOKUP($G834,Basisblatt!$A$10:$B$17,2,FALSE),"")</f>
        <v/>
      </c>
      <c r="O834" s="95"/>
      <c r="P834" s="138" t="str">
        <f>IF($K834="x1",IF(OR($F834&lt;&gt;Basisblatt!$A$2,'EMob_Segmente 3.2.5_3.2.6'!H834=Basisblatt!$A$64)=TRUE,5,VLOOKUP('EMob_Segmente 3.2.5_3.2.6'!$E834,Basisblatt!$A$22:$B$35,2,FALSE)),"")</f>
        <v/>
      </c>
    </row>
    <row r="835" spans="1:16" ht="15.75" thickBot="1" x14ac:dyDescent="0.3">
      <c r="A835" s="121" t="str">
        <f t="shared" si="26"/>
        <v/>
      </c>
      <c r="B835" s="95"/>
      <c r="C835" s="148"/>
      <c r="D835" s="149"/>
      <c r="E835" s="149"/>
      <c r="F835" s="149"/>
      <c r="G835" s="149"/>
      <c r="H835" s="149"/>
      <c r="I835" s="153"/>
      <c r="J835" s="95"/>
      <c r="K835" s="108" t="str">
        <f t="shared" si="27"/>
        <v>x2</v>
      </c>
      <c r="L835" s="113"/>
      <c r="M835" s="95"/>
      <c r="N835" s="121" t="str">
        <f>IFERROR(VLOOKUP($G835,Basisblatt!$A$10:$B$17,2,FALSE),"")</f>
        <v/>
      </c>
      <c r="O835" s="95"/>
      <c r="P835" s="138" t="str">
        <f>IF($K835="x1",IF(OR($F835&lt;&gt;Basisblatt!$A$2,'EMob_Segmente 3.2.5_3.2.6'!H835=Basisblatt!$A$64)=TRUE,5,VLOOKUP('EMob_Segmente 3.2.5_3.2.6'!$E835,Basisblatt!$A$22:$B$35,2,FALSE)),"")</f>
        <v/>
      </c>
    </row>
    <row r="836" spans="1:16" ht="15.75" thickBot="1" x14ac:dyDescent="0.3">
      <c r="A836" s="121" t="str">
        <f t="shared" si="26"/>
        <v/>
      </c>
      <c r="B836" s="95"/>
      <c r="C836" s="148"/>
      <c r="D836" s="149"/>
      <c r="E836" s="149"/>
      <c r="F836" s="149"/>
      <c r="G836" s="149"/>
      <c r="H836" s="149"/>
      <c r="I836" s="153"/>
      <c r="J836" s="95"/>
      <c r="K836" s="108" t="str">
        <f t="shared" si="27"/>
        <v>x2</v>
      </c>
      <c r="L836" s="113"/>
      <c r="M836" s="95"/>
      <c r="N836" s="121" t="str">
        <f>IFERROR(VLOOKUP($G836,Basisblatt!$A$10:$B$17,2,FALSE),"")</f>
        <v/>
      </c>
      <c r="O836" s="95"/>
      <c r="P836" s="138" t="str">
        <f>IF($K836="x1",IF(OR($F836&lt;&gt;Basisblatt!$A$2,'EMob_Segmente 3.2.5_3.2.6'!H836=Basisblatt!$A$64)=TRUE,5,VLOOKUP('EMob_Segmente 3.2.5_3.2.6'!$E836,Basisblatt!$A$22:$B$35,2,FALSE)),"")</f>
        <v/>
      </c>
    </row>
    <row r="837" spans="1:16" ht="15.75" thickBot="1" x14ac:dyDescent="0.3">
      <c r="A837" s="121" t="str">
        <f t="shared" si="26"/>
        <v/>
      </c>
      <c r="B837" s="95"/>
      <c r="C837" s="148"/>
      <c r="D837" s="149"/>
      <c r="E837" s="149"/>
      <c r="F837" s="149"/>
      <c r="G837" s="149"/>
      <c r="H837" s="149"/>
      <c r="I837" s="153"/>
      <c r="J837" s="95"/>
      <c r="K837" s="108" t="str">
        <f t="shared" si="27"/>
        <v>x2</v>
      </c>
      <c r="L837" s="113"/>
      <c r="M837" s="95"/>
      <c r="N837" s="121" t="str">
        <f>IFERROR(VLOOKUP($G837,Basisblatt!$A$10:$B$17,2,FALSE),"")</f>
        <v/>
      </c>
      <c r="O837" s="95"/>
      <c r="P837" s="138" t="str">
        <f>IF($K837="x1",IF(OR($F837&lt;&gt;Basisblatt!$A$2,'EMob_Segmente 3.2.5_3.2.6'!H837=Basisblatt!$A$64)=TRUE,5,VLOOKUP('EMob_Segmente 3.2.5_3.2.6'!$E837,Basisblatt!$A$22:$B$35,2,FALSE)),"")</f>
        <v/>
      </c>
    </row>
    <row r="838" spans="1:16" ht="15.75" thickBot="1" x14ac:dyDescent="0.3">
      <c r="A838" s="121" t="str">
        <f t="shared" si="26"/>
        <v/>
      </c>
      <c r="B838" s="95"/>
      <c r="C838" s="148"/>
      <c r="D838" s="149"/>
      <c r="E838" s="149"/>
      <c r="F838" s="149"/>
      <c r="G838" s="149"/>
      <c r="H838" s="149"/>
      <c r="I838" s="153"/>
      <c r="J838" s="95"/>
      <c r="K838" s="108" t="str">
        <f t="shared" si="27"/>
        <v>x2</v>
      </c>
      <c r="L838" s="113"/>
      <c r="M838" s="95"/>
      <c r="N838" s="121" t="str">
        <f>IFERROR(VLOOKUP($G838,Basisblatt!$A$10:$B$17,2,FALSE),"")</f>
        <v/>
      </c>
      <c r="O838" s="95"/>
      <c r="P838" s="138" t="str">
        <f>IF($K838="x1",IF(OR($F838&lt;&gt;Basisblatt!$A$2,'EMob_Segmente 3.2.5_3.2.6'!H838=Basisblatt!$A$64)=TRUE,5,VLOOKUP('EMob_Segmente 3.2.5_3.2.6'!$E838,Basisblatt!$A$22:$B$35,2,FALSE)),"")</f>
        <v/>
      </c>
    </row>
    <row r="839" spans="1:16" ht="15.75" thickBot="1" x14ac:dyDescent="0.3">
      <c r="A839" s="121" t="str">
        <f t="shared" si="26"/>
        <v/>
      </c>
      <c r="B839" s="95"/>
      <c r="C839" s="148"/>
      <c r="D839" s="149"/>
      <c r="E839" s="149"/>
      <c r="F839" s="149"/>
      <c r="G839" s="149"/>
      <c r="H839" s="149"/>
      <c r="I839" s="153"/>
      <c r="J839" s="95"/>
      <c r="K839" s="108" t="str">
        <f t="shared" si="27"/>
        <v>x2</v>
      </c>
      <c r="L839" s="113"/>
      <c r="M839" s="95"/>
      <c r="N839" s="121" t="str">
        <f>IFERROR(VLOOKUP($G839,Basisblatt!$A$10:$B$17,2,FALSE),"")</f>
        <v/>
      </c>
      <c r="O839" s="95"/>
      <c r="P839" s="138" t="str">
        <f>IF($K839="x1",IF(OR($F839&lt;&gt;Basisblatt!$A$2,'EMob_Segmente 3.2.5_3.2.6'!H839=Basisblatt!$A$64)=TRUE,5,VLOOKUP('EMob_Segmente 3.2.5_3.2.6'!$E839,Basisblatt!$A$22:$B$35,2,FALSE)),"")</f>
        <v/>
      </c>
    </row>
    <row r="840" spans="1:16" ht="15.75" thickBot="1" x14ac:dyDescent="0.3">
      <c r="A840" s="121" t="str">
        <f t="shared" si="26"/>
        <v/>
      </c>
      <c r="B840" s="95"/>
      <c r="C840" s="148"/>
      <c r="D840" s="149"/>
      <c r="E840" s="149"/>
      <c r="F840" s="149"/>
      <c r="G840" s="149"/>
      <c r="H840" s="149"/>
      <c r="I840" s="153"/>
      <c r="J840" s="95"/>
      <c r="K840" s="108" t="str">
        <f t="shared" si="27"/>
        <v>x2</v>
      </c>
      <c r="L840" s="113"/>
      <c r="M840" s="95"/>
      <c r="N840" s="121" t="str">
        <f>IFERROR(VLOOKUP($G840,Basisblatt!$A$10:$B$17,2,FALSE),"")</f>
        <v/>
      </c>
      <c r="O840" s="95"/>
      <c r="P840" s="138" t="str">
        <f>IF($K840="x1",IF(OR($F840&lt;&gt;Basisblatt!$A$2,'EMob_Segmente 3.2.5_3.2.6'!H840=Basisblatt!$A$64)=TRUE,5,VLOOKUP('EMob_Segmente 3.2.5_3.2.6'!$E840,Basisblatt!$A$22:$B$35,2,FALSE)),"")</f>
        <v/>
      </c>
    </row>
    <row r="841" spans="1:16" ht="15.75" thickBot="1" x14ac:dyDescent="0.3">
      <c r="A841" s="121" t="str">
        <f t="shared" si="26"/>
        <v/>
      </c>
      <c r="B841" s="95"/>
      <c r="C841" s="148"/>
      <c r="D841" s="149"/>
      <c r="E841" s="149"/>
      <c r="F841" s="149"/>
      <c r="G841" s="149"/>
      <c r="H841" s="149"/>
      <c r="I841" s="153"/>
      <c r="J841" s="95"/>
      <c r="K841" s="108" t="str">
        <f t="shared" si="27"/>
        <v>x2</v>
      </c>
      <c r="L841" s="113"/>
      <c r="M841" s="95"/>
      <c r="N841" s="121" t="str">
        <f>IFERROR(VLOOKUP($G841,Basisblatt!$A$10:$B$17,2,FALSE),"")</f>
        <v/>
      </c>
      <c r="O841" s="95"/>
      <c r="P841" s="138" t="str">
        <f>IF($K841="x1",IF(OR($F841&lt;&gt;Basisblatt!$A$2,'EMob_Segmente 3.2.5_3.2.6'!H841=Basisblatt!$A$64)=TRUE,5,VLOOKUP('EMob_Segmente 3.2.5_3.2.6'!$E841,Basisblatt!$A$22:$B$35,2,FALSE)),"")</f>
        <v/>
      </c>
    </row>
    <row r="842" spans="1:16" ht="15.75" thickBot="1" x14ac:dyDescent="0.3">
      <c r="A842" s="121" t="str">
        <f t="shared" si="26"/>
        <v/>
      </c>
      <c r="B842" s="95"/>
      <c r="C842" s="148"/>
      <c r="D842" s="149"/>
      <c r="E842" s="149"/>
      <c r="F842" s="149"/>
      <c r="G842" s="149"/>
      <c r="H842" s="149"/>
      <c r="I842" s="153"/>
      <c r="J842" s="95"/>
      <c r="K842" s="108" t="str">
        <f t="shared" si="27"/>
        <v>x2</v>
      </c>
      <c r="L842" s="113"/>
      <c r="M842" s="95"/>
      <c r="N842" s="121" t="str">
        <f>IFERROR(VLOOKUP($G842,Basisblatt!$A$10:$B$17,2,FALSE),"")</f>
        <v/>
      </c>
      <c r="O842" s="95"/>
      <c r="P842" s="138" t="str">
        <f>IF($K842="x1",IF(OR($F842&lt;&gt;Basisblatt!$A$2,'EMob_Segmente 3.2.5_3.2.6'!H842=Basisblatt!$A$64)=TRUE,5,VLOOKUP('EMob_Segmente 3.2.5_3.2.6'!$E842,Basisblatt!$A$22:$B$35,2,FALSE)),"")</f>
        <v/>
      </c>
    </row>
    <row r="843" spans="1:16" ht="15.75" thickBot="1" x14ac:dyDescent="0.3">
      <c r="A843" s="121" t="str">
        <f t="shared" si="26"/>
        <v/>
      </c>
      <c r="B843" s="95"/>
      <c r="C843" s="148"/>
      <c r="D843" s="149"/>
      <c r="E843" s="149"/>
      <c r="F843" s="149"/>
      <c r="G843" s="149"/>
      <c r="H843" s="149"/>
      <c r="I843" s="153"/>
      <c r="J843" s="95"/>
      <c r="K843" s="108" t="str">
        <f t="shared" si="27"/>
        <v>x2</v>
      </c>
      <c r="L843" s="113"/>
      <c r="M843" s="95"/>
      <c r="N843" s="121" t="str">
        <f>IFERROR(VLOOKUP($G843,Basisblatt!$A$10:$B$17,2,FALSE),"")</f>
        <v/>
      </c>
      <c r="O843" s="95"/>
      <c r="P843" s="138" t="str">
        <f>IF($K843="x1",IF(OR($F843&lt;&gt;Basisblatt!$A$2,'EMob_Segmente 3.2.5_3.2.6'!H843=Basisblatt!$A$64)=TRUE,5,VLOOKUP('EMob_Segmente 3.2.5_3.2.6'!$E843,Basisblatt!$A$22:$B$35,2,FALSE)),"")</f>
        <v/>
      </c>
    </row>
    <row r="844" spans="1:16" ht="15.75" thickBot="1" x14ac:dyDescent="0.3">
      <c r="A844" s="121" t="str">
        <f t="shared" si="26"/>
        <v/>
      </c>
      <c r="B844" s="95"/>
      <c r="C844" s="148"/>
      <c r="D844" s="149"/>
      <c r="E844" s="149"/>
      <c r="F844" s="149"/>
      <c r="G844" s="149"/>
      <c r="H844" s="149"/>
      <c r="I844" s="153"/>
      <c r="J844" s="95"/>
      <c r="K844" s="108" t="str">
        <f t="shared" si="27"/>
        <v>x2</v>
      </c>
      <c r="L844" s="113"/>
      <c r="M844" s="95"/>
      <c r="N844" s="121" t="str">
        <f>IFERROR(VLOOKUP($G844,Basisblatt!$A$10:$B$17,2,FALSE),"")</f>
        <v/>
      </c>
      <c r="O844" s="95"/>
      <c r="P844" s="138" t="str">
        <f>IF($K844="x1",IF(OR($F844&lt;&gt;Basisblatt!$A$2,'EMob_Segmente 3.2.5_3.2.6'!H844=Basisblatt!$A$64)=TRUE,5,VLOOKUP('EMob_Segmente 3.2.5_3.2.6'!$E844,Basisblatt!$A$22:$B$35,2,FALSE)),"")</f>
        <v/>
      </c>
    </row>
    <row r="845" spans="1:16" ht="15.75" thickBot="1" x14ac:dyDescent="0.3">
      <c r="A845" s="121" t="str">
        <f t="shared" si="26"/>
        <v/>
      </c>
      <c r="B845" s="95"/>
      <c r="C845" s="148"/>
      <c r="D845" s="149"/>
      <c r="E845" s="149"/>
      <c r="F845" s="149"/>
      <c r="G845" s="149"/>
      <c r="H845" s="149"/>
      <c r="I845" s="153"/>
      <c r="J845" s="95"/>
      <c r="K845" s="108" t="str">
        <f t="shared" si="27"/>
        <v>x2</v>
      </c>
      <c r="L845" s="113"/>
      <c r="M845" s="95"/>
      <c r="N845" s="121" t="str">
        <f>IFERROR(VLOOKUP($G845,Basisblatt!$A$10:$B$17,2,FALSE),"")</f>
        <v/>
      </c>
      <c r="O845" s="95"/>
      <c r="P845" s="138" t="str">
        <f>IF($K845="x1",IF(OR($F845&lt;&gt;Basisblatt!$A$2,'EMob_Segmente 3.2.5_3.2.6'!H845=Basisblatt!$A$64)=TRUE,5,VLOOKUP('EMob_Segmente 3.2.5_3.2.6'!$E845,Basisblatt!$A$22:$B$35,2,FALSE)),"")</f>
        <v/>
      </c>
    </row>
    <row r="846" spans="1:16" ht="15.75" thickBot="1" x14ac:dyDescent="0.3">
      <c r="A846" s="121" t="str">
        <f t="shared" si="26"/>
        <v/>
      </c>
      <c r="B846" s="95"/>
      <c r="C846" s="148"/>
      <c r="D846" s="149"/>
      <c r="E846" s="149"/>
      <c r="F846" s="149"/>
      <c r="G846" s="149"/>
      <c r="H846" s="149"/>
      <c r="I846" s="153"/>
      <c r="J846" s="95"/>
      <c r="K846" s="108" t="str">
        <f t="shared" si="27"/>
        <v>x2</v>
      </c>
      <c r="L846" s="113"/>
      <c r="M846" s="95"/>
      <c r="N846" s="121" t="str">
        <f>IFERROR(VLOOKUP($G846,Basisblatt!$A$10:$B$17,2,FALSE),"")</f>
        <v/>
      </c>
      <c r="O846" s="95"/>
      <c r="P846" s="138" t="str">
        <f>IF($K846="x1",IF(OR($F846&lt;&gt;Basisblatt!$A$2,'EMob_Segmente 3.2.5_3.2.6'!H846=Basisblatt!$A$64)=TRUE,5,VLOOKUP('EMob_Segmente 3.2.5_3.2.6'!$E846,Basisblatt!$A$22:$B$35,2,FALSE)),"")</f>
        <v/>
      </c>
    </row>
    <row r="847" spans="1:16" ht="15.75" thickBot="1" x14ac:dyDescent="0.3">
      <c r="A847" s="121" t="str">
        <f t="shared" si="26"/>
        <v/>
      </c>
      <c r="B847" s="95"/>
      <c r="C847" s="148"/>
      <c r="D847" s="149"/>
      <c r="E847" s="149"/>
      <c r="F847" s="149"/>
      <c r="G847" s="149"/>
      <c r="H847" s="149"/>
      <c r="I847" s="153"/>
      <c r="J847" s="95"/>
      <c r="K847" s="108" t="str">
        <f t="shared" si="27"/>
        <v>x2</v>
      </c>
      <c r="L847" s="113"/>
      <c r="M847" s="95"/>
      <c r="N847" s="121" t="str">
        <f>IFERROR(VLOOKUP($G847,Basisblatt!$A$10:$B$17,2,FALSE),"")</f>
        <v/>
      </c>
      <c r="O847" s="95"/>
      <c r="P847" s="138" t="str">
        <f>IF($K847="x1",IF(OR($F847&lt;&gt;Basisblatt!$A$2,'EMob_Segmente 3.2.5_3.2.6'!H847=Basisblatt!$A$64)=TRUE,5,VLOOKUP('EMob_Segmente 3.2.5_3.2.6'!$E847,Basisblatt!$A$22:$B$35,2,FALSE)),"")</f>
        <v/>
      </c>
    </row>
    <row r="848" spans="1:16" ht="15.75" thickBot="1" x14ac:dyDescent="0.3">
      <c r="A848" s="121" t="str">
        <f t="shared" si="26"/>
        <v/>
      </c>
      <c r="B848" s="95"/>
      <c r="C848" s="148"/>
      <c r="D848" s="149"/>
      <c r="E848" s="149"/>
      <c r="F848" s="149"/>
      <c r="G848" s="149"/>
      <c r="H848" s="149"/>
      <c r="I848" s="153"/>
      <c r="J848" s="95"/>
      <c r="K848" s="108" t="str">
        <f t="shared" si="27"/>
        <v>x2</v>
      </c>
      <c r="L848" s="113"/>
      <c r="M848" s="95"/>
      <c r="N848" s="121" t="str">
        <f>IFERROR(VLOOKUP($G848,Basisblatt!$A$10:$B$17,2,FALSE),"")</f>
        <v/>
      </c>
      <c r="O848" s="95"/>
      <c r="P848" s="138" t="str">
        <f>IF($K848="x1",IF(OR($F848&lt;&gt;Basisblatt!$A$2,'EMob_Segmente 3.2.5_3.2.6'!H848=Basisblatt!$A$64)=TRUE,5,VLOOKUP('EMob_Segmente 3.2.5_3.2.6'!$E848,Basisblatt!$A$22:$B$35,2,FALSE)),"")</f>
        <v/>
      </c>
    </row>
    <row r="849" spans="1:16" ht="15.75" thickBot="1" x14ac:dyDescent="0.3">
      <c r="A849" s="121" t="str">
        <f t="shared" si="26"/>
        <v/>
      </c>
      <c r="B849" s="95"/>
      <c r="C849" s="148"/>
      <c r="D849" s="149"/>
      <c r="E849" s="149"/>
      <c r="F849" s="149"/>
      <c r="G849" s="149"/>
      <c r="H849" s="149"/>
      <c r="I849" s="153"/>
      <c r="J849" s="95"/>
      <c r="K849" s="108" t="str">
        <f t="shared" si="27"/>
        <v>x2</v>
      </c>
      <c r="L849" s="113"/>
      <c r="M849" s="95"/>
      <c r="N849" s="121" t="str">
        <f>IFERROR(VLOOKUP($G849,Basisblatt!$A$10:$B$17,2,FALSE),"")</f>
        <v/>
      </c>
      <c r="O849" s="95"/>
      <c r="P849" s="138" t="str">
        <f>IF($K849="x1",IF(OR($F849&lt;&gt;Basisblatt!$A$2,'EMob_Segmente 3.2.5_3.2.6'!H849=Basisblatt!$A$64)=TRUE,5,VLOOKUP('EMob_Segmente 3.2.5_3.2.6'!$E849,Basisblatt!$A$22:$B$35,2,FALSE)),"")</f>
        <v/>
      </c>
    </row>
    <row r="850" spans="1:16" ht="15.75" thickBot="1" x14ac:dyDescent="0.3">
      <c r="A850" s="121" t="str">
        <f t="shared" si="26"/>
        <v/>
      </c>
      <c r="B850" s="95"/>
      <c r="C850" s="148"/>
      <c r="D850" s="149"/>
      <c r="E850" s="149"/>
      <c r="F850" s="149"/>
      <c r="G850" s="149"/>
      <c r="H850" s="149"/>
      <c r="I850" s="153"/>
      <c r="J850" s="95"/>
      <c r="K850" s="108" t="str">
        <f t="shared" si="27"/>
        <v>x2</v>
      </c>
      <c r="L850" s="113"/>
      <c r="M850" s="95"/>
      <c r="N850" s="121" t="str">
        <f>IFERROR(VLOOKUP($G850,Basisblatt!$A$10:$B$17,2,FALSE),"")</f>
        <v/>
      </c>
      <c r="O850" s="95"/>
      <c r="P850" s="138" t="str">
        <f>IF($K850="x1",IF(OR($F850&lt;&gt;Basisblatt!$A$2,'EMob_Segmente 3.2.5_3.2.6'!H850=Basisblatt!$A$64)=TRUE,5,VLOOKUP('EMob_Segmente 3.2.5_3.2.6'!$E850,Basisblatt!$A$22:$B$35,2,FALSE)),"")</f>
        <v/>
      </c>
    </row>
    <row r="851" spans="1:16" ht="15.75" thickBot="1" x14ac:dyDescent="0.3">
      <c r="A851" s="121" t="str">
        <f t="shared" si="26"/>
        <v/>
      </c>
      <c r="B851" s="95"/>
      <c r="C851" s="148"/>
      <c r="D851" s="149"/>
      <c r="E851" s="149"/>
      <c r="F851" s="149"/>
      <c r="G851" s="149"/>
      <c r="H851" s="149"/>
      <c r="I851" s="153"/>
      <c r="J851" s="95"/>
      <c r="K851" s="108" t="str">
        <f t="shared" si="27"/>
        <v>x2</v>
      </c>
      <c r="L851" s="113"/>
      <c r="M851" s="95"/>
      <c r="N851" s="121" t="str">
        <f>IFERROR(VLOOKUP($G851,Basisblatt!$A$10:$B$17,2,FALSE),"")</f>
        <v/>
      </c>
      <c r="O851" s="95"/>
      <c r="P851" s="138" t="str">
        <f>IF($K851="x1",IF(OR($F851&lt;&gt;Basisblatt!$A$2,'EMob_Segmente 3.2.5_3.2.6'!H851=Basisblatt!$A$64)=TRUE,5,VLOOKUP('EMob_Segmente 3.2.5_3.2.6'!$E851,Basisblatt!$A$22:$B$35,2,FALSE)),"")</f>
        <v/>
      </c>
    </row>
    <row r="852" spans="1:16" ht="15.75" thickBot="1" x14ac:dyDescent="0.3">
      <c r="A852" s="121" t="str">
        <f t="shared" si="26"/>
        <v/>
      </c>
      <c r="B852" s="95"/>
      <c r="C852" s="148"/>
      <c r="D852" s="149"/>
      <c r="E852" s="149"/>
      <c r="F852" s="149"/>
      <c r="G852" s="149"/>
      <c r="H852" s="149"/>
      <c r="I852" s="153"/>
      <c r="J852" s="95"/>
      <c r="K852" s="108" t="str">
        <f t="shared" si="27"/>
        <v>x2</v>
      </c>
      <c r="L852" s="113"/>
      <c r="M852" s="95"/>
      <c r="N852" s="121" t="str">
        <f>IFERROR(VLOOKUP($G852,Basisblatt!$A$10:$B$17,2,FALSE),"")</f>
        <v/>
      </c>
      <c r="O852" s="95"/>
      <c r="P852" s="138" t="str">
        <f>IF($K852="x1",IF(OR($F852&lt;&gt;Basisblatt!$A$2,'EMob_Segmente 3.2.5_3.2.6'!H852=Basisblatt!$A$64)=TRUE,5,VLOOKUP('EMob_Segmente 3.2.5_3.2.6'!$E852,Basisblatt!$A$22:$B$35,2,FALSE)),"")</f>
        <v/>
      </c>
    </row>
    <row r="853" spans="1:16" ht="15.75" thickBot="1" x14ac:dyDescent="0.3">
      <c r="A853" s="121" t="str">
        <f t="shared" si="26"/>
        <v/>
      </c>
      <c r="B853" s="95"/>
      <c r="C853" s="148"/>
      <c r="D853" s="149"/>
      <c r="E853" s="149"/>
      <c r="F853" s="149"/>
      <c r="G853" s="149"/>
      <c r="H853" s="149"/>
      <c r="I853" s="153"/>
      <c r="J853" s="95"/>
      <c r="K853" s="108" t="str">
        <f t="shared" si="27"/>
        <v>x2</v>
      </c>
      <c r="L853" s="113"/>
      <c r="M853" s="95"/>
      <c r="N853" s="121" t="str">
        <f>IFERROR(VLOOKUP($G853,Basisblatt!$A$10:$B$17,2,FALSE),"")</f>
        <v/>
      </c>
      <c r="O853" s="95"/>
      <c r="P853" s="138" t="str">
        <f>IF($K853="x1",IF(OR($F853&lt;&gt;Basisblatt!$A$2,'EMob_Segmente 3.2.5_3.2.6'!H853=Basisblatt!$A$64)=TRUE,5,VLOOKUP('EMob_Segmente 3.2.5_3.2.6'!$E853,Basisblatt!$A$22:$B$35,2,FALSE)),"")</f>
        <v/>
      </c>
    </row>
    <row r="854" spans="1:16" ht="15.75" thickBot="1" x14ac:dyDescent="0.3">
      <c r="A854" s="121" t="str">
        <f t="shared" si="26"/>
        <v/>
      </c>
      <c r="B854" s="95"/>
      <c r="C854" s="148"/>
      <c r="D854" s="149"/>
      <c r="E854" s="149"/>
      <c r="F854" s="149"/>
      <c r="G854" s="149"/>
      <c r="H854" s="149"/>
      <c r="I854" s="153"/>
      <c r="J854" s="95"/>
      <c r="K854" s="108" t="str">
        <f t="shared" si="27"/>
        <v>x2</v>
      </c>
      <c r="L854" s="113"/>
      <c r="M854" s="95"/>
      <c r="N854" s="121" t="str">
        <f>IFERROR(VLOOKUP($G854,Basisblatt!$A$10:$B$17,2,FALSE),"")</f>
        <v/>
      </c>
      <c r="O854" s="95"/>
      <c r="P854" s="138" t="str">
        <f>IF($K854="x1",IF(OR($F854&lt;&gt;Basisblatt!$A$2,'EMob_Segmente 3.2.5_3.2.6'!H854=Basisblatt!$A$64)=TRUE,5,VLOOKUP('EMob_Segmente 3.2.5_3.2.6'!$E854,Basisblatt!$A$22:$B$35,2,FALSE)),"")</f>
        <v/>
      </c>
    </row>
    <row r="855" spans="1:16" ht="15.75" thickBot="1" x14ac:dyDescent="0.3">
      <c r="A855" s="121" t="str">
        <f t="shared" si="26"/>
        <v/>
      </c>
      <c r="B855" s="95"/>
      <c r="C855" s="148"/>
      <c r="D855" s="149"/>
      <c r="E855" s="149"/>
      <c r="F855" s="149"/>
      <c r="G855" s="149"/>
      <c r="H855" s="149"/>
      <c r="I855" s="153"/>
      <c r="J855" s="95"/>
      <c r="K855" s="108" t="str">
        <f t="shared" si="27"/>
        <v>x2</v>
      </c>
      <c r="L855" s="113"/>
      <c r="M855" s="95"/>
      <c r="N855" s="121" t="str">
        <f>IFERROR(VLOOKUP($G855,Basisblatt!$A$10:$B$17,2,FALSE),"")</f>
        <v/>
      </c>
      <c r="O855" s="95"/>
      <c r="P855" s="138" t="str">
        <f>IF($K855="x1",IF(OR($F855&lt;&gt;Basisblatt!$A$2,'EMob_Segmente 3.2.5_3.2.6'!H855=Basisblatt!$A$64)=TRUE,5,VLOOKUP('EMob_Segmente 3.2.5_3.2.6'!$E855,Basisblatt!$A$22:$B$35,2,FALSE)),"")</f>
        <v/>
      </c>
    </row>
    <row r="856" spans="1:16" ht="15.75" thickBot="1" x14ac:dyDescent="0.3">
      <c r="A856" s="121" t="str">
        <f t="shared" si="26"/>
        <v/>
      </c>
      <c r="B856" s="95"/>
      <c r="C856" s="148"/>
      <c r="D856" s="149"/>
      <c r="E856" s="149"/>
      <c r="F856" s="149"/>
      <c r="G856" s="149"/>
      <c r="H856" s="149"/>
      <c r="I856" s="153"/>
      <c r="J856" s="95"/>
      <c r="K856" s="108" t="str">
        <f t="shared" si="27"/>
        <v>x2</v>
      </c>
      <c r="L856" s="113"/>
      <c r="M856" s="95"/>
      <c r="N856" s="121" t="str">
        <f>IFERROR(VLOOKUP($G856,Basisblatt!$A$10:$B$17,2,FALSE),"")</f>
        <v/>
      </c>
      <c r="O856" s="95"/>
      <c r="P856" s="138" t="str">
        <f>IF($K856="x1",IF(OR($F856&lt;&gt;Basisblatt!$A$2,'EMob_Segmente 3.2.5_3.2.6'!H856=Basisblatt!$A$64)=TRUE,5,VLOOKUP('EMob_Segmente 3.2.5_3.2.6'!$E856,Basisblatt!$A$22:$B$35,2,FALSE)),"")</f>
        <v/>
      </c>
    </row>
    <row r="857" spans="1:16" ht="15.75" thickBot="1" x14ac:dyDescent="0.3">
      <c r="A857" s="121" t="str">
        <f t="shared" si="26"/>
        <v/>
      </c>
      <c r="B857" s="95"/>
      <c r="C857" s="148"/>
      <c r="D857" s="149"/>
      <c r="E857" s="149"/>
      <c r="F857" s="149"/>
      <c r="G857" s="149"/>
      <c r="H857" s="149"/>
      <c r="I857" s="153"/>
      <c r="J857" s="95"/>
      <c r="K857" s="108" t="str">
        <f t="shared" si="27"/>
        <v>x2</v>
      </c>
      <c r="L857" s="113"/>
      <c r="M857" s="95"/>
      <c r="N857" s="121" t="str">
        <f>IFERROR(VLOOKUP($G857,Basisblatt!$A$10:$B$17,2,FALSE),"")</f>
        <v/>
      </c>
      <c r="O857" s="95"/>
      <c r="P857" s="138" t="str">
        <f>IF($K857="x1",IF(OR($F857&lt;&gt;Basisblatt!$A$2,'EMob_Segmente 3.2.5_3.2.6'!H857=Basisblatt!$A$64)=TRUE,5,VLOOKUP('EMob_Segmente 3.2.5_3.2.6'!$E857,Basisblatt!$A$22:$B$35,2,FALSE)),"")</f>
        <v/>
      </c>
    </row>
    <row r="858" spans="1:16" ht="15.75" thickBot="1" x14ac:dyDescent="0.3">
      <c r="A858" s="121" t="str">
        <f t="shared" ref="A858:A921" si="28">IF($K858="x2","",IF($K858="x1","ja","N/A"))</f>
        <v/>
      </c>
      <c r="B858" s="95"/>
      <c r="C858" s="148"/>
      <c r="D858" s="149"/>
      <c r="E858" s="149"/>
      <c r="F858" s="149"/>
      <c r="G858" s="149"/>
      <c r="H858" s="149"/>
      <c r="I858" s="153"/>
      <c r="J858" s="95"/>
      <c r="K858" s="108" t="str">
        <f t="shared" si="27"/>
        <v>x2</v>
      </c>
      <c r="L858" s="113"/>
      <c r="M858" s="95"/>
      <c r="N858" s="121" t="str">
        <f>IFERROR(VLOOKUP($G858,Basisblatt!$A$10:$B$17,2,FALSE),"")</f>
        <v/>
      </c>
      <c r="O858" s="95"/>
      <c r="P858" s="138" t="str">
        <f>IF($K858="x1",IF(OR($F858&lt;&gt;Basisblatt!$A$2,'EMob_Segmente 3.2.5_3.2.6'!H858=Basisblatt!$A$64)=TRUE,5,VLOOKUP('EMob_Segmente 3.2.5_3.2.6'!$E858,Basisblatt!$A$22:$B$35,2,FALSE)),"")</f>
        <v/>
      </c>
    </row>
    <row r="859" spans="1:16" ht="15.75" thickBot="1" x14ac:dyDescent="0.3">
      <c r="A859" s="121" t="str">
        <f t="shared" si="28"/>
        <v/>
      </c>
      <c r="B859" s="95"/>
      <c r="C859" s="148"/>
      <c r="D859" s="149"/>
      <c r="E859" s="149"/>
      <c r="F859" s="149"/>
      <c r="G859" s="149"/>
      <c r="H859" s="149"/>
      <c r="I859" s="153"/>
      <c r="J859" s="95"/>
      <c r="K859" s="108" t="str">
        <f t="shared" ref="K859:K922" si="29">IF(COUNTA($C859:$I859)=7,"x1",IF(COUNTA($C859:$I859)=0,"x2","o"))</f>
        <v>x2</v>
      </c>
      <c r="L859" s="113"/>
      <c r="M859" s="95"/>
      <c r="N859" s="121" t="str">
        <f>IFERROR(VLOOKUP($G859,Basisblatt!$A$10:$B$17,2,FALSE),"")</f>
        <v/>
      </c>
      <c r="O859" s="95"/>
      <c r="P859" s="138" t="str">
        <f>IF($K859="x1",IF(OR($F859&lt;&gt;Basisblatt!$A$2,'EMob_Segmente 3.2.5_3.2.6'!H859=Basisblatt!$A$64)=TRUE,5,VLOOKUP('EMob_Segmente 3.2.5_3.2.6'!$E859,Basisblatt!$A$22:$B$35,2,FALSE)),"")</f>
        <v/>
      </c>
    </row>
    <row r="860" spans="1:16" ht="15.75" thickBot="1" x14ac:dyDescent="0.3">
      <c r="A860" s="121" t="str">
        <f t="shared" si="28"/>
        <v/>
      </c>
      <c r="B860" s="95"/>
      <c r="C860" s="148"/>
      <c r="D860" s="149"/>
      <c r="E860" s="149"/>
      <c r="F860" s="149"/>
      <c r="G860" s="149"/>
      <c r="H860" s="149"/>
      <c r="I860" s="153"/>
      <c r="J860" s="95"/>
      <c r="K860" s="108" t="str">
        <f t="shared" si="29"/>
        <v>x2</v>
      </c>
      <c r="L860" s="113"/>
      <c r="M860" s="95"/>
      <c r="N860" s="121" t="str">
        <f>IFERROR(VLOOKUP($G860,Basisblatt!$A$10:$B$17,2,FALSE),"")</f>
        <v/>
      </c>
      <c r="O860" s="95"/>
      <c r="P860" s="138" t="str">
        <f>IF($K860="x1",IF(OR($F860&lt;&gt;Basisblatt!$A$2,'EMob_Segmente 3.2.5_3.2.6'!H860=Basisblatt!$A$64)=TRUE,5,VLOOKUP('EMob_Segmente 3.2.5_3.2.6'!$E860,Basisblatt!$A$22:$B$35,2,FALSE)),"")</f>
        <v/>
      </c>
    </row>
    <row r="861" spans="1:16" ht="15.75" thickBot="1" x14ac:dyDescent="0.3">
      <c r="A861" s="121" t="str">
        <f t="shared" si="28"/>
        <v/>
      </c>
      <c r="B861" s="95"/>
      <c r="C861" s="148"/>
      <c r="D861" s="149"/>
      <c r="E861" s="149"/>
      <c r="F861" s="149"/>
      <c r="G861" s="149"/>
      <c r="H861" s="149"/>
      <c r="I861" s="153"/>
      <c r="J861" s="95"/>
      <c r="K861" s="108" t="str">
        <f t="shared" si="29"/>
        <v>x2</v>
      </c>
      <c r="L861" s="113"/>
      <c r="M861" s="95"/>
      <c r="N861" s="121" t="str">
        <f>IFERROR(VLOOKUP($G861,Basisblatt!$A$10:$B$17,2,FALSE),"")</f>
        <v/>
      </c>
      <c r="O861" s="95"/>
      <c r="P861" s="138" t="str">
        <f>IF($K861="x1",IF(OR($F861&lt;&gt;Basisblatt!$A$2,'EMob_Segmente 3.2.5_3.2.6'!H861=Basisblatt!$A$64)=TRUE,5,VLOOKUP('EMob_Segmente 3.2.5_3.2.6'!$E861,Basisblatt!$A$22:$B$35,2,FALSE)),"")</f>
        <v/>
      </c>
    </row>
    <row r="862" spans="1:16" ht="15.75" thickBot="1" x14ac:dyDescent="0.3">
      <c r="A862" s="121" t="str">
        <f t="shared" si="28"/>
        <v/>
      </c>
      <c r="B862" s="95"/>
      <c r="C862" s="148"/>
      <c r="D862" s="149"/>
      <c r="E862" s="149"/>
      <c r="F862" s="149"/>
      <c r="G862" s="149"/>
      <c r="H862" s="149"/>
      <c r="I862" s="153"/>
      <c r="J862" s="95"/>
      <c r="K862" s="108" t="str">
        <f t="shared" si="29"/>
        <v>x2</v>
      </c>
      <c r="L862" s="113"/>
      <c r="M862" s="95"/>
      <c r="N862" s="121" t="str">
        <f>IFERROR(VLOOKUP($G862,Basisblatt!$A$10:$B$17,2,FALSE),"")</f>
        <v/>
      </c>
      <c r="O862" s="95"/>
      <c r="P862" s="138" t="str">
        <f>IF($K862="x1",IF(OR($F862&lt;&gt;Basisblatt!$A$2,'EMob_Segmente 3.2.5_3.2.6'!H862=Basisblatt!$A$64)=TRUE,5,VLOOKUP('EMob_Segmente 3.2.5_3.2.6'!$E862,Basisblatt!$A$22:$B$35,2,FALSE)),"")</f>
        <v/>
      </c>
    </row>
    <row r="863" spans="1:16" ht="15.75" thickBot="1" x14ac:dyDescent="0.3">
      <c r="A863" s="121" t="str">
        <f t="shared" si="28"/>
        <v/>
      </c>
      <c r="B863" s="95"/>
      <c r="C863" s="148"/>
      <c r="D863" s="149"/>
      <c r="E863" s="149"/>
      <c r="F863" s="149"/>
      <c r="G863" s="149"/>
      <c r="H863" s="149"/>
      <c r="I863" s="153"/>
      <c r="J863" s="95"/>
      <c r="K863" s="108" t="str">
        <f t="shared" si="29"/>
        <v>x2</v>
      </c>
      <c r="L863" s="113"/>
      <c r="M863" s="95"/>
      <c r="N863" s="121" t="str">
        <f>IFERROR(VLOOKUP($G863,Basisblatt!$A$10:$B$17,2,FALSE),"")</f>
        <v/>
      </c>
      <c r="O863" s="95"/>
      <c r="P863" s="138" t="str">
        <f>IF($K863="x1",IF(OR($F863&lt;&gt;Basisblatt!$A$2,'EMob_Segmente 3.2.5_3.2.6'!H863=Basisblatt!$A$64)=TRUE,5,VLOOKUP('EMob_Segmente 3.2.5_3.2.6'!$E863,Basisblatt!$A$22:$B$35,2,FALSE)),"")</f>
        <v/>
      </c>
    </row>
    <row r="864" spans="1:16" ht="15.75" thickBot="1" x14ac:dyDescent="0.3">
      <c r="A864" s="121" t="str">
        <f t="shared" si="28"/>
        <v/>
      </c>
      <c r="B864" s="95"/>
      <c r="C864" s="148"/>
      <c r="D864" s="149"/>
      <c r="E864" s="149"/>
      <c r="F864" s="149"/>
      <c r="G864" s="149"/>
      <c r="H864" s="149"/>
      <c r="I864" s="153"/>
      <c r="J864" s="95"/>
      <c r="K864" s="108" t="str">
        <f t="shared" si="29"/>
        <v>x2</v>
      </c>
      <c r="L864" s="113"/>
      <c r="M864" s="95"/>
      <c r="N864" s="121" t="str">
        <f>IFERROR(VLOOKUP($G864,Basisblatt!$A$10:$B$17,2,FALSE),"")</f>
        <v/>
      </c>
      <c r="O864" s="95"/>
      <c r="P864" s="138" t="str">
        <f>IF($K864="x1",IF(OR($F864&lt;&gt;Basisblatt!$A$2,'EMob_Segmente 3.2.5_3.2.6'!H864=Basisblatt!$A$64)=TRUE,5,VLOOKUP('EMob_Segmente 3.2.5_3.2.6'!$E864,Basisblatt!$A$22:$B$35,2,FALSE)),"")</f>
        <v/>
      </c>
    </row>
    <row r="865" spans="1:16" ht="15.75" thickBot="1" x14ac:dyDescent="0.3">
      <c r="A865" s="121" t="str">
        <f t="shared" si="28"/>
        <v/>
      </c>
      <c r="B865" s="95"/>
      <c r="C865" s="148"/>
      <c r="D865" s="149"/>
      <c r="E865" s="149"/>
      <c r="F865" s="149"/>
      <c r="G865" s="149"/>
      <c r="H865" s="149"/>
      <c r="I865" s="153"/>
      <c r="J865" s="95"/>
      <c r="K865" s="108" t="str">
        <f t="shared" si="29"/>
        <v>x2</v>
      </c>
      <c r="L865" s="113"/>
      <c r="M865" s="95"/>
      <c r="N865" s="121" t="str">
        <f>IFERROR(VLOOKUP($G865,Basisblatt!$A$10:$B$17,2,FALSE),"")</f>
        <v/>
      </c>
      <c r="O865" s="95"/>
      <c r="P865" s="138" t="str">
        <f>IF($K865="x1",IF(OR($F865&lt;&gt;Basisblatt!$A$2,'EMob_Segmente 3.2.5_3.2.6'!H865=Basisblatt!$A$64)=TRUE,5,VLOOKUP('EMob_Segmente 3.2.5_3.2.6'!$E865,Basisblatt!$A$22:$B$35,2,FALSE)),"")</f>
        <v/>
      </c>
    </row>
    <row r="866" spans="1:16" ht="15.75" thickBot="1" x14ac:dyDescent="0.3">
      <c r="A866" s="121" t="str">
        <f t="shared" si="28"/>
        <v/>
      </c>
      <c r="B866" s="95"/>
      <c r="C866" s="148"/>
      <c r="D866" s="149"/>
      <c r="E866" s="149"/>
      <c r="F866" s="149"/>
      <c r="G866" s="149"/>
      <c r="H866" s="149"/>
      <c r="I866" s="153"/>
      <c r="J866" s="95"/>
      <c r="K866" s="108" t="str">
        <f t="shared" si="29"/>
        <v>x2</v>
      </c>
      <c r="L866" s="113"/>
      <c r="M866" s="95"/>
      <c r="N866" s="121" t="str">
        <f>IFERROR(VLOOKUP($G866,Basisblatt!$A$10:$B$17,2,FALSE),"")</f>
        <v/>
      </c>
      <c r="O866" s="95"/>
      <c r="P866" s="138" t="str">
        <f>IF($K866="x1",IF(OR($F866&lt;&gt;Basisblatt!$A$2,'EMob_Segmente 3.2.5_3.2.6'!H866=Basisblatt!$A$64)=TRUE,5,VLOOKUP('EMob_Segmente 3.2.5_3.2.6'!$E866,Basisblatt!$A$22:$B$35,2,FALSE)),"")</f>
        <v/>
      </c>
    </row>
    <row r="867" spans="1:16" ht="15.75" thickBot="1" x14ac:dyDescent="0.3">
      <c r="A867" s="121" t="str">
        <f t="shared" si="28"/>
        <v/>
      </c>
      <c r="B867" s="95"/>
      <c r="C867" s="148"/>
      <c r="D867" s="149"/>
      <c r="E867" s="149"/>
      <c r="F867" s="149"/>
      <c r="G867" s="149"/>
      <c r="H867" s="149"/>
      <c r="I867" s="153"/>
      <c r="J867" s="95"/>
      <c r="K867" s="108" t="str">
        <f t="shared" si="29"/>
        <v>x2</v>
      </c>
      <c r="L867" s="113"/>
      <c r="M867" s="95"/>
      <c r="N867" s="121" t="str">
        <f>IFERROR(VLOOKUP($G867,Basisblatt!$A$10:$B$17,2,FALSE),"")</f>
        <v/>
      </c>
      <c r="O867" s="95"/>
      <c r="P867" s="138" t="str">
        <f>IF($K867="x1",IF(OR($F867&lt;&gt;Basisblatt!$A$2,'EMob_Segmente 3.2.5_3.2.6'!H867=Basisblatt!$A$64)=TRUE,5,VLOOKUP('EMob_Segmente 3.2.5_3.2.6'!$E867,Basisblatt!$A$22:$B$35,2,FALSE)),"")</f>
        <v/>
      </c>
    </row>
    <row r="868" spans="1:16" ht="15.75" thickBot="1" x14ac:dyDescent="0.3">
      <c r="A868" s="121" t="str">
        <f t="shared" si="28"/>
        <v/>
      </c>
      <c r="B868" s="95"/>
      <c r="C868" s="148"/>
      <c r="D868" s="149"/>
      <c r="E868" s="149"/>
      <c r="F868" s="149"/>
      <c r="G868" s="149"/>
      <c r="H868" s="149"/>
      <c r="I868" s="153"/>
      <c r="J868" s="95"/>
      <c r="K868" s="108" t="str">
        <f t="shared" si="29"/>
        <v>x2</v>
      </c>
      <c r="L868" s="113"/>
      <c r="M868" s="95"/>
      <c r="N868" s="121" t="str">
        <f>IFERROR(VLOOKUP($G868,Basisblatt!$A$10:$B$17,2,FALSE),"")</f>
        <v/>
      </c>
      <c r="O868" s="95"/>
      <c r="P868" s="138" t="str">
        <f>IF($K868="x1",IF(OR($F868&lt;&gt;Basisblatt!$A$2,'EMob_Segmente 3.2.5_3.2.6'!H868=Basisblatt!$A$64)=TRUE,5,VLOOKUP('EMob_Segmente 3.2.5_3.2.6'!$E868,Basisblatt!$A$22:$B$35,2,FALSE)),"")</f>
        <v/>
      </c>
    </row>
    <row r="869" spans="1:16" ht="15.75" thickBot="1" x14ac:dyDescent="0.3">
      <c r="A869" s="121" t="str">
        <f t="shared" si="28"/>
        <v/>
      </c>
      <c r="B869" s="95"/>
      <c r="C869" s="148"/>
      <c r="D869" s="149"/>
      <c r="E869" s="149"/>
      <c r="F869" s="149"/>
      <c r="G869" s="149"/>
      <c r="H869" s="149"/>
      <c r="I869" s="153"/>
      <c r="J869" s="95"/>
      <c r="K869" s="108" t="str">
        <f t="shared" si="29"/>
        <v>x2</v>
      </c>
      <c r="L869" s="113"/>
      <c r="M869" s="95"/>
      <c r="N869" s="121" t="str">
        <f>IFERROR(VLOOKUP($G869,Basisblatt!$A$10:$B$17,2,FALSE),"")</f>
        <v/>
      </c>
      <c r="O869" s="95"/>
      <c r="P869" s="138" t="str">
        <f>IF($K869="x1",IF(OR($F869&lt;&gt;Basisblatt!$A$2,'EMob_Segmente 3.2.5_3.2.6'!H869=Basisblatt!$A$64)=TRUE,5,VLOOKUP('EMob_Segmente 3.2.5_3.2.6'!$E869,Basisblatt!$A$22:$B$35,2,FALSE)),"")</f>
        <v/>
      </c>
    </row>
    <row r="870" spans="1:16" ht="15.75" thickBot="1" x14ac:dyDescent="0.3">
      <c r="A870" s="121" t="str">
        <f t="shared" si="28"/>
        <v/>
      </c>
      <c r="B870" s="95"/>
      <c r="C870" s="148"/>
      <c r="D870" s="149"/>
      <c r="E870" s="149"/>
      <c r="F870" s="149"/>
      <c r="G870" s="149"/>
      <c r="H870" s="149"/>
      <c r="I870" s="153"/>
      <c r="J870" s="95"/>
      <c r="K870" s="108" t="str">
        <f t="shared" si="29"/>
        <v>x2</v>
      </c>
      <c r="L870" s="113"/>
      <c r="M870" s="95"/>
      <c r="N870" s="121" t="str">
        <f>IFERROR(VLOOKUP($G870,Basisblatt!$A$10:$B$17,2,FALSE),"")</f>
        <v/>
      </c>
      <c r="O870" s="95"/>
      <c r="P870" s="138" t="str">
        <f>IF($K870="x1",IF(OR($F870&lt;&gt;Basisblatt!$A$2,'EMob_Segmente 3.2.5_3.2.6'!H870=Basisblatt!$A$64)=TRUE,5,VLOOKUP('EMob_Segmente 3.2.5_3.2.6'!$E870,Basisblatt!$A$22:$B$35,2,FALSE)),"")</f>
        <v/>
      </c>
    </row>
    <row r="871" spans="1:16" ht="15.75" thickBot="1" x14ac:dyDescent="0.3">
      <c r="A871" s="121" t="str">
        <f t="shared" si="28"/>
        <v/>
      </c>
      <c r="B871" s="95"/>
      <c r="C871" s="148"/>
      <c r="D871" s="149"/>
      <c r="E871" s="149"/>
      <c r="F871" s="149"/>
      <c r="G871" s="149"/>
      <c r="H871" s="149"/>
      <c r="I871" s="153"/>
      <c r="J871" s="95"/>
      <c r="K871" s="108" t="str">
        <f t="shared" si="29"/>
        <v>x2</v>
      </c>
      <c r="L871" s="113"/>
      <c r="M871" s="95"/>
      <c r="N871" s="121" t="str">
        <f>IFERROR(VLOOKUP($G871,Basisblatt!$A$10:$B$17,2,FALSE),"")</f>
        <v/>
      </c>
      <c r="O871" s="95"/>
      <c r="P871" s="138" t="str">
        <f>IF($K871="x1",IF(OR($F871&lt;&gt;Basisblatt!$A$2,'EMob_Segmente 3.2.5_3.2.6'!H871=Basisblatt!$A$64)=TRUE,5,VLOOKUP('EMob_Segmente 3.2.5_3.2.6'!$E871,Basisblatt!$A$22:$B$35,2,FALSE)),"")</f>
        <v/>
      </c>
    </row>
    <row r="872" spans="1:16" ht="15.75" thickBot="1" x14ac:dyDescent="0.3">
      <c r="A872" s="121" t="str">
        <f t="shared" si="28"/>
        <v/>
      </c>
      <c r="B872" s="95"/>
      <c r="C872" s="148"/>
      <c r="D872" s="149"/>
      <c r="E872" s="149"/>
      <c r="F872" s="149"/>
      <c r="G872" s="149"/>
      <c r="H872" s="149"/>
      <c r="I872" s="153"/>
      <c r="J872" s="95"/>
      <c r="K872" s="108" t="str">
        <f t="shared" si="29"/>
        <v>x2</v>
      </c>
      <c r="L872" s="113"/>
      <c r="M872" s="95"/>
      <c r="N872" s="121" t="str">
        <f>IFERROR(VLOOKUP($G872,Basisblatt!$A$10:$B$17,2,FALSE),"")</f>
        <v/>
      </c>
      <c r="O872" s="95"/>
      <c r="P872" s="138" t="str">
        <f>IF($K872="x1",IF(OR($F872&lt;&gt;Basisblatt!$A$2,'EMob_Segmente 3.2.5_3.2.6'!H872=Basisblatt!$A$64)=TRUE,5,VLOOKUP('EMob_Segmente 3.2.5_3.2.6'!$E872,Basisblatt!$A$22:$B$35,2,FALSE)),"")</f>
        <v/>
      </c>
    </row>
    <row r="873" spans="1:16" ht="15.75" thickBot="1" x14ac:dyDescent="0.3">
      <c r="A873" s="121" t="str">
        <f t="shared" si="28"/>
        <v/>
      </c>
      <c r="B873" s="95"/>
      <c r="C873" s="148"/>
      <c r="D873" s="149"/>
      <c r="E873" s="149"/>
      <c r="F873" s="149"/>
      <c r="G873" s="149"/>
      <c r="H873" s="149"/>
      <c r="I873" s="153"/>
      <c r="J873" s="95"/>
      <c r="K873" s="108" t="str">
        <f t="shared" si="29"/>
        <v>x2</v>
      </c>
      <c r="L873" s="113"/>
      <c r="M873" s="95"/>
      <c r="N873" s="121" t="str">
        <f>IFERROR(VLOOKUP($G873,Basisblatt!$A$10:$B$17,2,FALSE),"")</f>
        <v/>
      </c>
      <c r="O873" s="95"/>
      <c r="P873" s="138" t="str">
        <f>IF($K873="x1",IF(OR($F873&lt;&gt;Basisblatt!$A$2,'EMob_Segmente 3.2.5_3.2.6'!H873=Basisblatt!$A$64)=TRUE,5,VLOOKUP('EMob_Segmente 3.2.5_3.2.6'!$E873,Basisblatt!$A$22:$B$35,2,FALSE)),"")</f>
        <v/>
      </c>
    </row>
    <row r="874" spans="1:16" ht="15.75" thickBot="1" x14ac:dyDescent="0.3">
      <c r="A874" s="121" t="str">
        <f t="shared" si="28"/>
        <v/>
      </c>
      <c r="B874" s="95"/>
      <c r="C874" s="148"/>
      <c r="D874" s="149"/>
      <c r="E874" s="149"/>
      <c r="F874" s="149"/>
      <c r="G874" s="149"/>
      <c r="H874" s="149"/>
      <c r="I874" s="153"/>
      <c r="J874" s="95"/>
      <c r="K874" s="108" t="str">
        <f t="shared" si="29"/>
        <v>x2</v>
      </c>
      <c r="L874" s="113"/>
      <c r="M874" s="95"/>
      <c r="N874" s="121" t="str">
        <f>IFERROR(VLOOKUP($G874,Basisblatt!$A$10:$B$17,2,FALSE),"")</f>
        <v/>
      </c>
      <c r="O874" s="95"/>
      <c r="P874" s="138" t="str">
        <f>IF($K874="x1",IF(OR($F874&lt;&gt;Basisblatt!$A$2,'EMob_Segmente 3.2.5_3.2.6'!H874=Basisblatt!$A$64)=TRUE,5,VLOOKUP('EMob_Segmente 3.2.5_3.2.6'!$E874,Basisblatt!$A$22:$B$35,2,FALSE)),"")</f>
        <v/>
      </c>
    </row>
    <row r="875" spans="1:16" ht="15.75" thickBot="1" x14ac:dyDescent="0.3">
      <c r="A875" s="121" t="str">
        <f t="shared" si="28"/>
        <v/>
      </c>
      <c r="B875" s="95"/>
      <c r="C875" s="148"/>
      <c r="D875" s="149"/>
      <c r="E875" s="149"/>
      <c r="F875" s="149"/>
      <c r="G875" s="149"/>
      <c r="H875" s="149"/>
      <c r="I875" s="153"/>
      <c r="J875" s="95"/>
      <c r="K875" s="108" t="str">
        <f t="shared" si="29"/>
        <v>x2</v>
      </c>
      <c r="L875" s="113"/>
      <c r="M875" s="95"/>
      <c r="N875" s="121" t="str">
        <f>IFERROR(VLOOKUP($G875,Basisblatt!$A$10:$B$17,2,FALSE),"")</f>
        <v/>
      </c>
      <c r="O875" s="95"/>
      <c r="P875" s="138" t="str">
        <f>IF($K875="x1",IF(OR($F875&lt;&gt;Basisblatt!$A$2,'EMob_Segmente 3.2.5_3.2.6'!H875=Basisblatt!$A$64)=TRUE,5,VLOOKUP('EMob_Segmente 3.2.5_3.2.6'!$E875,Basisblatt!$A$22:$B$35,2,FALSE)),"")</f>
        <v/>
      </c>
    </row>
    <row r="876" spans="1:16" ht="15.75" thickBot="1" x14ac:dyDescent="0.3">
      <c r="A876" s="121" t="str">
        <f t="shared" si="28"/>
        <v/>
      </c>
      <c r="B876" s="95"/>
      <c r="C876" s="148"/>
      <c r="D876" s="149"/>
      <c r="E876" s="149"/>
      <c r="F876" s="149"/>
      <c r="G876" s="149"/>
      <c r="H876" s="149"/>
      <c r="I876" s="153"/>
      <c r="J876" s="95"/>
      <c r="K876" s="108" t="str">
        <f t="shared" si="29"/>
        <v>x2</v>
      </c>
      <c r="L876" s="113"/>
      <c r="M876" s="95"/>
      <c r="N876" s="121" t="str">
        <f>IFERROR(VLOOKUP($G876,Basisblatt!$A$10:$B$17,2,FALSE),"")</f>
        <v/>
      </c>
      <c r="O876" s="95"/>
      <c r="P876" s="138" t="str">
        <f>IF($K876="x1",IF(OR($F876&lt;&gt;Basisblatt!$A$2,'EMob_Segmente 3.2.5_3.2.6'!H876=Basisblatt!$A$64)=TRUE,5,VLOOKUP('EMob_Segmente 3.2.5_3.2.6'!$E876,Basisblatt!$A$22:$B$35,2,FALSE)),"")</f>
        <v/>
      </c>
    </row>
    <row r="877" spans="1:16" ht="15.75" thickBot="1" x14ac:dyDescent="0.3">
      <c r="A877" s="121" t="str">
        <f t="shared" si="28"/>
        <v/>
      </c>
      <c r="B877" s="95"/>
      <c r="C877" s="148"/>
      <c r="D877" s="149"/>
      <c r="E877" s="149"/>
      <c r="F877" s="149"/>
      <c r="G877" s="149"/>
      <c r="H877" s="149"/>
      <c r="I877" s="153"/>
      <c r="J877" s="95"/>
      <c r="K877" s="108" t="str">
        <f t="shared" si="29"/>
        <v>x2</v>
      </c>
      <c r="L877" s="113"/>
      <c r="M877" s="95"/>
      <c r="N877" s="121" t="str">
        <f>IFERROR(VLOOKUP($G877,Basisblatt!$A$10:$B$17,2,FALSE),"")</f>
        <v/>
      </c>
      <c r="O877" s="95"/>
      <c r="P877" s="138" t="str">
        <f>IF($K877="x1",IF(OR($F877&lt;&gt;Basisblatt!$A$2,'EMob_Segmente 3.2.5_3.2.6'!H877=Basisblatt!$A$64)=TRUE,5,VLOOKUP('EMob_Segmente 3.2.5_3.2.6'!$E877,Basisblatt!$A$22:$B$35,2,FALSE)),"")</f>
        <v/>
      </c>
    </row>
    <row r="878" spans="1:16" ht="15.75" thickBot="1" x14ac:dyDescent="0.3">
      <c r="A878" s="121" t="str">
        <f t="shared" si="28"/>
        <v/>
      </c>
      <c r="B878" s="95"/>
      <c r="C878" s="148"/>
      <c r="D878" s="149"/>
      <c r="E878" s="149"/>
      <c r="F878" s="149"/>
      <c r="G878" s="149"/>
      <c r="H878" s="149"/>
      <c r="I878" s="153"/>
      <c r="J878" s="95"/>
      <c r="K878" s="108" t="str">
        <f t="shared" si="29"/>
        <v>x2</v>
      </c>
      <c r="L878" s="113"/>
      <c r="M878" s="95"/>
      <c r="N878" s="121" t="str">
        <f>IFERROR(VLOOKUP($G878,Basisblatt!$A$10:$B$17,2,FALSE),"")</f>
        <v/>
      </c>
      <c r="O878" s="95"/>
      <c r="P878" s="138" t="str">
        <f>IF($K878="x1",IF(OR($F878&lt;&gt;Basisblatt!$A$2,'EMob_Segmente 3.2.5_3.2.6'!H878=Basisblatt!$A$64)=TRUE,5,VLOOKUP('EMob_Segmente 3.2.5_3.2.6'!$E878,Basisblatt!$A$22:$B$35,2,FALSE)),"")</f>
        <v/>
      </c>
    </row>
    <row r="879" spans="1:16" ht="15.75" thickBot="1" x14ac:dyDescent="0.3">
      <c r="A879" s="121" t="str">
        <f t="shared" si="28"/>
        <v/>
      </c>
      <c r="B879" s="95"/>
      <c r="C879" s="148"/>
      <c r="D879" s="149"/>
      <c r="E879" s="149"/>
      <c r="F879" s="149"/>
      <c r="G879" s="149"/>
      <c r="H879" s="149"/>
      <c r="I879" s="153"/>
      <c r="J879" s="95"/>
      <c r="K879" s="108" t="str">
        <f t="shared" si="29"/>
        <v>x2</v>
      </c>
      <c r="L879" s="113"/>
      <c r="M879" s="95"/>
      <c r="N879" s="121" t="str">
        <f>IFERROR(VLOOKUP($G879,Basisblatt!$A$10:$B$17,2,FALSE),"")</f>
        <v/>
      </c>
      <c r="O879" s="95"/>
      <c r="P879" s="138" t="str">
        <f>IF($K879="x1",IF(OR($F879&lt;&gt;Basisblatt!$A$2,'EMob_Segmente 3.2.5_3.2.6'!H879=Basisblatt!$A$64)=TRUE,5,VLOOKUP('EMob_Segmente 3.2.5_3.2.6'!$E879,Basisblatt!$A$22:$B$35,2,FALSE)),"")</f>
        <v/>
      </c>
    </row>
    <row r="880" spans="1:16" ht="15.75" thickBot="1" x14ac:dyDescent="0.3">
      <c r="A880" s="121" t="str">
        <f t="shared" si="28"/>
        <v/>
      </c>
      <c r="B880" s="95"/>
      <c r="C880" s="148"/>
      <c r="D880" s="149"/>
      <c r="E880" s="149"/>
      <c r="F880" s="149"/>
      <c r="G880" s="149"/>
      <c r="H880" s="149"/>
      <c r="I880" s="153"/>
      <c r="J880" s="95"/>
      <c r="K880" s="108" t="str">
        <f t="shared" si="29"/>
        <v>x2</v>
      </c>
      <c r="L880" s="113"/>
      <c r="M880" s="95"/>
      <c r="N880" s="121" t="str">
        <f>IFERROR(VLOOKUP($G880,Basisblatt!$A$10:$B$17,2,FALSE),"")</f>
        <v/>
      </c>
      <c r="O880" s="95"/>
      <c r="P880" s="138" t="str">
        <f>IF($K880="x1",IF(OR($F880&lt;&gt;Basisblatt!$A$2,'EMob_Segmente 3.2.5_3.2.6'!H880=Basisblatt!$A$64)=TRUE,5,VLOOKUP('EMob_Segmente 3.2.5_3.2.6'!$E880,Basisblatt!$A$22:$B$35,2,FALSE)),"")</f>
        <v/>
      </c>
    </row>
    <row r="881" spans="1:16" ht="15.75" thickBot="1" x14ac:dyDescent="0.3">
      <c r="A881" s="121" t="str">
        <f t="shared" si="28"/>
        <v/>
      </c>
      <c r="B881" s="95"/>
      <c r="C881" s="148"/>
      <c r="D881" s="149"/>
      <c r="E881" s="149"/>
      <c r="F881" s="149"/>
      <c r="G881" s="149"/>
      <c r="H881" s="149"/>
      <c r="I881" s="153"/>
      <c r="J881" s="95"/>
      <c r="K881" s="108" t="str">
        <f t="shared" si="29"/>
        <v>x2</v>
      </c>
      <c r="L881" s="113"/>
      <c r="M881" s="95"/>
      <c r="N881" s="121" t="str">
        <f>IFERROR(VLOOKUP($G881,Basisblatt!$A$10:$B$17,2,FALSE),"")</f>
        <v/>
      </c>
      <c r="O881" s="95"/>
      <c r="P881" s="138" t="str">
        <f>IF($K881="x1",IF(OR($F881&lt;&gt;Basisblatt!$A$2,'EMob_Segmente 3.2.5_3.2.6'!H881=Basisblatt!$A$64)=TRUE,5,VLOOKUP('EMob_Segmente 3.2.5_3.2.6'!$E881,Basisblatt!$A$22:$B$35,2,FALSE)),"")</f>
        <v/>
      </c>
    </row>
    <row r="882" spans="1:16" ht="15.75" thickBot="1" x14ac:dyDescent="0.3">
      <c r="A882" s="121" t="str">
        <f t="shared" si="28"/>
        <v/>
      </c>
      <c r="B882" s="95"/>
      <c r="C882" s="148"/>
      <c r="D882" s="149"/>
      <c r="E882" s="149"/>
      <c r="F882" s="149"/>
      <c r="G882" s="149"/>
      <c r="H882" s="149"/>
      <c r="I882" s="153"/>
      <c r="J882" s="95"/>
      <c r="K882" s="108" t="str">
        <f t="shared" si="29"/>
        <v>x2</v>
      </c>
      <c r="L882" s="113"/>
      <c r="M882" s="95"/>
      <c r="N882" s="121" t="str">
        <f>IFERROR(VLOOKUP($G882,Basisblatt!$A$10:$B$17,2,FALSE),"")</f>
        <v/>
      </c>
      <c r="O882" s="95"/>
      <c r="P882" s="138" t="str">
        <f>IF($K882="x1",IF(OR($F882&lt;&gt;Basisblatt!$A$2,'EMob_Segmente 3.2.5_3.2.6'!H882=Basisblatt!$A$64)=TRUE,5,VLOOKUP('EMob_Segmente 3.2.5_3.2.6'!$E882,Basisblatt!$A$22:$B$35,2,FALSE)),"")</f>
        <v/>
      </c>
    </row>
    <row r="883" spans="1:16" ht="15.75" thickBot="1" x14ac:dyDescent="0.3">
      <c r="A883" s="121" t="str">
        <f t="shared" si="28"/>
        <v/>
      </c>
      <c r="B883" s="95"/>
      <c r="C883" s="148"/>
      <c r="D883" s="149"/>
      <c r="E883" s="149"/>
      <c r="F883" s="149"/>
      <c r="G883" s="149"/>
      <c r="H883" s="149"/>
      <c r="I883" s="153"/>
      <c r="J883" s="95"/>
      <c r="K883" s="108" t="str">
        <f t="shared" si="29"/>
        <v>x2</v>
      </c>
      <c r="L883" s="113"/>
      <c r="M883" s="95"/>
      <c r="N883" s="121" t="str">
        <f>IFERROR(VLOOKUP($G883,Basisblatt!$A$10:$B$17,2,FALSE),"")</f>
        <v/>
      </c>
      <c r="O883" s="95"/>
      <c r="P883" s="138" t="str">
        <f>IF($K883="x1",IF(OR($F883&lt;&gt;Basisblatt!$A$2,'EMob_Segmente 3.2.5_3.2.6'!H883=Basisblatt!$A$64)=TRUE,5,VLOOKUP('EMob_Segmente 3.2.5_3.2.6'!$E883,Basisblatt!$A$22:$B$35,2,FALSE)),"")</f>
        <v/>
      </c>
    </row>
    <row r="884" spans="1:16" ht="15.75" thickBot="1" x14ac:dyDescent="0.3">
      <c r="A884" s="121" t="str">
        <f t="shared" si="28"/>
        <v/>
      </c>
      <c r="B884" s="95"/>
      <c r="C884" s="148"/>
      <c r="D884" s="149"/>
      <c r="E884" s="149"/>
      <c r="F884" s="149"/>
      <c r="G884" s="149"/>
      <c r="H884" s="149"/>
      <c r="I884" s="153"/>
      <c r="J884" s="95"/>
      <c r="K884" s="108" t="str">
        <f t="shared" si="29"/>
        <v>x2</v>
      </c>
      <c r="L884" s="113"/>
      <c r="M884" s="95"/>
      <c r="N884" s="121" t="str">
        <f>IFERROR(VLOOKUP($G884,Basisblatt!$A$10:$B$17,2,FALSE),"")</f>
        <v/>
      </c>
      <c r="O884" s="95"/>
      <c r="P884" s="138" t="str">
        <f>IF($K884="x1",IF(OR($F884&lt;&gt;Basisblatt!$A$2,'EMob_Segmente 3.2.5_3.2.6'!H884=Basisblatt!$A$64)=TRUE,5,VLOOKUP('EMob_Segmente 3.2.5_3.2.6'!$E884,Basisblatt!$A$22:$B$35,2,FALSE)),"")</f>
        <v/>
      </c>
    </row>
    <row r="885" spans="1:16" ht="15.75" thickBot="1" x14ac:dyDescent="0.3">
      <c r="A885" s="121" t="str">
        <f t="shared" si="28"/>
        <v/>
      </c>
      <c r="B885" s="95"/>
      <c r="C885" s="148"/>
      <c r="D885" s="149"/>
      <c r="E885" s="149"/>
      <c r="F885" s="149"/>
      <c r="G885" s="149"/>
      <c r="H885" s="149"/>
      <c r="I885" s="153"/>
      <c r="J885" s="95"/>
      <c r="K885" s="108" t="str">
        <f t="shared" si="29"/>
        <v>x2</v>
      </c>
      <c r="L885" s="113"/>
      <c r="M885" s="95"/>
      <c r="N885" s="121" t="str">
        <f>IFERROR(VLOOKUP($G885,Basisblatt!$A$10:$B$17,2,FALSE),"")</f>
        <v/>
      </c>
      <c r="O885" s="95"/>
      <c r="P885" s="138" t="str">
        <f>IF($K885="x1",IF(OR($F885&lt;&gt;Basisblatt!$A$2,'EMob_Segmente 3.2.5_3.2.6'!H885=Basisblatt!$A$64)=TRUE,5,VLOOKUP('EMob_Segmente 3.2.5_3.2.6'!$E885,Basisblatt!$A$22:$B$35,2,FALSE)),"")</f>
        <v/>
      </c>
    </row>
    <row r="886" spans="1:16" ht="15.75" thickBot="1" x14ac:dyDescent="0.3">
      <c r="A886" s="121" t="str">
        <f t="shared" si="28"/>
        <v/>
      </c>
      <c r="B886" s="95"/>
      <c r="C886" s="148"/>
      <c r="D886" s="149"/>
      <c r="E886" s="149"/>
      <c r="F886" s="149"/>
      <c r="G886" s="149"/>
      <c r="H886" s="149"/>
      <c r="I886" s="153"/>
      <c r="J886" s="95"/>
      <c r="K886" s="108" t="str">
        <f t="shared" si="29"/>
        <v>x2</v>
      </c>
      <c r="L886" s="113"/>
      <c r="M886" s="95"/>
      <c r="N886" s="121" t="str">
        <f>IFERROR(VLOOKUP($G886,Basisblatt!$A$10:$B$17,2,FALSE),"")</f>
        <v/>
      </c>
      <c r="O886" s="95"/>
      <c r="P886" s="138" t="str">
        <f>IF($K886="x1",IF(OR($F886&lt;&gt;Basisblatt!$A$2,'EMob_Segmente 3.2.5_3.2.6'!H886=Basisblatt!$A$64)=TRUE,5,VLOOKUP('EMob_Segmente 3.2.5_3.2.6'!$E886,Basisblatt!$A$22:$B$35,2,FALSE)),"")</f>
        <v/>
      </c>
    </row>
    <row r="887" spans="1:16" ht="15.75" thickBot="1" x14ac:dyDescent="0.3">
      <c r="A887" s="121" t="str">
        <f t="shared" si="28"/>
        <v/>
      </c>
      <c r="B887" s="95"/>
      <c r="C887" s="148"/>
      <c r="D887" s="149"/>
      <c r="E887" s="149"/>
      <c r="F887" s="149"/>
      <c r="G887" s="149"/>
      <c r="H887" s="149"/>
      <c r="I887" s="153"/>
      <c r="J887" s="95"/>
      <c r="K887" s="108" t="str">
        <f t="shared" si="29"/>
        <v>x2</v>
      </c>
      <c r="L887" s="113"/>
      <c r="M887" s="95"/>
      <c r="N887" s="121" t="str">
        <f>IFERROR(VLOOKUP($G887,Basisblatt!$A$10:$B$17,2,FALSE),"")</f>
        <v/>
      </c>
      <c r="O887" s="95"/>
      <c r="P887" s="138" t="str">
        <f>IF($K887="x1",IF(OR($F887&lt;&gt;Basisblatt!$A$2,'EMob_Segmente 3.2.5_3.2.6'!H887=Basisblatt!$A$64)=TRUE,5,VLOOKUP('EMob_Segmente 3.2.5_3.2.6'!$E887,Basisblatt!$A$22:$B$35,2,FALSE)),"")</f>
        <v/>
      </c>
    </row>
    <row r="888" spans="1:16" ht="15.75" thickBot="1" x14ac:dyDescent="0.3">
      <c r="A888" s="121" t="str">
        <f t="shared" si="28"/>
        <v/>
      </c>
      <c r="B888" s="95"/>
      <c r="C888" s="148"/>
      <c r="D888" s="149"/>
      <c r="E888" s="149"/>
      <c r="F888" s="149"/>
      <c r="G888" s="149"/>
      <c r="H888" s="149"/>
      <c r="I888" s="153"/>
      <c r="J888" s="95"/>
      <c r="K888" s="108" t="str">
        <f t="shared" si="29"/>
        <v>x2</v>
      </c>
      <c r="L888" s="113"/>
      <c r="M888" s="95"/>
      <c r="N888" s="121" t="str">
        <f>IFERROR(VLOOKUP($G888,Basisblatt!$A$10:$B$17,2,FALSE),"")</f>
        <v/>
      </c>
      <c r="O888" s="95"/>
      <c r="P888" s="138" t="str">
        <f>IF($K888="x1",IF(OR($F888&lt;&gt;Basisblatt!$A$2,'EMob_Segmente 3.2.5_3.2.6'!H888=Basisblatt!$A$64)=TRUE,5,VLOOKUP('EMob_Segmente 3.2.5_3.2.6'!$E888,Basisblatt!$A$22:$B$35,2,FALSE)),"")</f>
        <v/>
      </c>
    </row>
    <row r="889" spans="1:16" ht="15.75" thickBot="1" x14ac:dyDescent="0.3">
      <c r="A889" s="121" t="str">
        <f t="shared" si="28"/>
        <v/>
      </c>
      <c r="B889" s="95"/>
      <c r="C889" s="148"/>
      <c r="D889" s="149"/>
      <c r="E889" s="149"/>
      <c r="F889" s="149"/>
      <c r="G889" s="149"/>
      <c r="H889" s="149"/>
      <c r="I889" s="153"/>
      <c r="J889" s="95"/>
      <c r="K889" s="108" t="str">
        <f t="shared" si="29"/>
        <v>x2</v>
      </c>
      <c r="L889" s="113"/>
      <c r="M889" s="95"/>
      <c r="N889" s="121" t="str">
        <f>IFERROR(VLOOKUP($G889,Basisblatt!$A$10:$B$17,2,FALSE),"")</f>
        <v/>
      </c>
      <c r="O889" s="95"/>
      <c r="P889" s="138" t="str">
        <f>IF($K889="x1",IF(OR($F889&lt;&gt;Basisblatt!$A$2,'EMob_Segmente 3.2.5_3.2.6'!H889=Basisblatt!$A$64)=TRUE,5,VLOOKUP('EMob_Segmente 3.2.5_3.2.6'!$E889,Basisblatt!$A$22:$B$35,2,FALSE)),"")</f>
        <v/>
      </c>
    </row>
    <row r="890" spans="1:16" ht="15.75" thickBot="1" x14ac:dyDescent="0.3">
      <c r="A890" s="121" t="str">
        <f t="shared" si="28"/>
        <v/>
      </c>
      <c r="B890" s="95"/>
      <c r="C890" s="148"/>
      <c r="D890" s="149"/>
      <c r="E890" s="149"/>
      <c r="F890" s="149"/>
      <c r="G890" s="149"/>
      <c r="H890" s="149"/>
      <c r="I890" s="153"/>
      <c r="J890" s="95"/>
      <c r="K890" s="108" t="str">
        <f t="shared" si="29"/>
        <v>x2</v>
      </c>
      <c r="L890" s="113"/>
      <c r="M890" s="95"/>
      <c r="N890" s="121" t="str">
        <f>IFERROR(VLOOKUP($G890,Basisblatt!$A$10:$B$17,2,FALSE),"")</f>
        <v/>
      </c>
      <c r="O890" s="95"/>
      <c r="P890" s="138" t="str">
        <f>IF($K890="x1",IF(OR($F890&lt;&gt;Basisblatt!$A$2,'EMob_Segmente 3.2.5_3.2.6'!H890=Basisblatt!$A$64)=TRUE,5,VLOOKUP('EMob_Segmente 3.2.5_3.2.6'!$E890,Basisblatt!$A$22:$B$35,2,FALSE)),"")</f>
        <v/>
      </c>
    </row>
    <row r="891" spans="1:16" ht="15.75" thickBot="1" x14ac:dyDescent="0.3">
      <c r="A891" s="121" t="str">
        <f t="shared" si="28"/>
        <v/>
      </c>
      <c r="B891" s="95"/>
      <c r="C891" s="148"/>
      <c r="D891" s="149"/>
      <c r="E891" s="149"/>
      <c r="F891" s="149"/>
      <c r="G891" s="149"/>
      <c r="H891" s="149"/>
      <c r="I891" s="153"/>
      <c r="J891" s="95"/>
      <c r="K891" s="108" t="str">
        <f t="shared" si="29"/>
        <v>x2</v>
      </c>
      <c r="L891" s="113"/>
      <c r="M891" s="95"/>
      <c r="N891" s="121" t="str">
        <f>IFERROR(VLOOKUP($G891,Basisblatt!$A$10:$B$17,2,FALSE),"")</f>
        <v/>
      </c>
      <c r="O891" s="95"/>
      <c r="P891" s="138" t="str">
        <f>IF($K891="x1",IF(OR($F891&lt;&gt;Basisblatt!$A$2,'EMob_Segmente 3.2.5_3.2.6'!H891=Basisblatt!$A$64)=TRUE,5,VLOOKUP('EMob_Segmente 3.2.5_3.2.6'!$E891,Basisblatt!$A$22:$B$35,2,FALSE)),"")</f>
        <v/>
      </c>
    </row>
    <row r="892" spans="1:16" ht="15.75" thickBot="1" x14ac:dyDescent="0.3">
      <c r="A892" s="121" t="str">
        <f t="shared" si="28"/>
        <v/>
      </c>
      <c r="B892" s="95"/>
      <c r="C892" s="148"/>
      <c r="D892" s="149"/>
      <c r="E892" s="149"/>
      <c r="F892" s="149"/>
      <c r="G892" s="149"/>
      <c r="H892" s="149"/>
      <c r="I892" s="153"/>
      <c r="J892" s="95"/>
      <c r="K892" s="108" t="str">
        <f t="shared" si="29"/>
        <v>x2</v>
      </c>
      <c r="L892" s="113"/>
      <c r="M892" s="95"/>
      <c r="N892" s="121" t="str">
        <f>IFERROR(VLOOKUP($G892,Basisblatt!$A$10:$B$17,2,FALSE),"")</f>
        <v/>
      </c>
      <c r="O892" s="95"/>
      <c r="P892" s="138" t="str">
        <f>IF($K892="x1",IF(OR($F892&lt;&gt;Basisblatt!$A$2,'EMob_Segmente 3.2.5_3.2.6'!H892=Basisblatt!$A$64)=TRUE,5,VLOOKUP('EMob_Segmente 3.2.5_3.2.6'!$E892,Basisblatt!$A$22:$B$35,2,FALSE)),"")</f>
        <v/>
      </c>
    </row>
    <row r="893" spans="1:16" ht="15.75" thickBot="1" x14ac:dyDescent="0.3">
      <c r="A893" s="121" t="str">
        <f t="shared" si="28"/>
        <v/>
      </c>
      <c r="B893" s="95"/>
      <c r="C893" s="148"/>
      <c r="D893" s="149"/>
      <c r="E893" s="149"/>
      <c r="F893" s="149"/>
      <c r="G893" s="149"/>
      <c r="H893" s="149"/>
      <c r="I893" s="153"/>
      <c r="J893" s="95"/>
      <c r="K893" s="108" t="str">
        <f t="shared" si="29"/>
        <v>x2</v>
      </c>
      <c r="L893" s="113"/>
      <c r="M893" s="95"/>
      <c r="N893" s="121" t="str">
        <f>IFERROR(VLOOKUP($G893,Basisblatt!$A$10:$B$17,2,FALSE),"")</f>
        <v/>
      </c>
      <c r="O893" s="95"/>
      <c r="P893" s="138" t="str">
        <f>IF($K893="x1",IF(OR($F893&lt;&gt;Basisblatt!$A$2,'EMob_Segmente 3.2.5_3.2.6'!H893=Basisblatt!$A$64)=TRUE,5,VLOOKUP('EMob_Segmente 3.2.5_3.2.6'!$E893,Basisblatt!$A$22:$B$35,2,FALSE)),"")</f>
        <v/>
      </c>
    </row>
    <row r="894" spans="1:16" ht="15.75" thickBot="1" x14ac:dyDescent="0.3">
      <c r="A894" s="121" t="str">
        <f t="shared" si="28"/>
        <v/>
      </c>
      <c r="B894" s="95"/>
      <c r="C894" s="148"/>
      <c r="D894" s="149"/>
      <c r="E894" s="149"/>
      <c r="F894" s="149"/>
      <c r="G894" s="149"/>
      <c r="H894" s="149"/>
      <c r="I894" s="153"/>
      <c r="J894" s="95"/>
      <c r="K894" s="108" t="str">
        <f t="shared" si="29"/>
        <v>x2</v>
      </c>
      <c r="L894" s="113"/>
      <c r="M894" s="95"/>
      <c r="N894" s="121" t="str">
        <f>IFERROR(VLOOKUP($G894,Basisblatt!$A$10:$B$17,2,FALSE),"")</f>
        <v/>
      </c>
      <c r="O894" s="95"/>
      <c r="P894" s="138" t="str">
        <f>IF($K894="x1",IF(OR($F894&lt;&gt;Basisblatt!$A$2,'EMob_Segmente 3.2.5_3.2.6'!H894=Basisblatt!$A$64)=TRUE,5,VLOOKUP('EMob_Segmente 3.2.5_3.2.6'!$E894,Basisblatt!$A$22:$B$35,2,FALSE)),"")</f>
        <v/>
      </c>
    </row>
    <row r="895" spans="1:16" ht="15.75" thickBot="1" x14ac:dyDescent="0.3">
      <c r="A895" s="121" t="str">
        <f t="shared" si="28"/>
        <v/>
      </c>
      <c r="B895" s="95"/>
      <c r="C895" s="148"/>
      <c r="D895" s="149"/>
      <c r="E895" s="149"/>
      <c r="F895" s="149"/>
      <c r="G895" s="149"/>
      <c r="H895" s="149"/>
      <c r="I895" s="153"/>
      <c r="J895" s="95"/>
      <c r="K895" s="108" t="str">
        <f t="shared" si="29"/>
        <v>x2</v>
      </c>
      <c r="L895" s="113"/>
      <c r="M895" s="95"/>
      <c r="N895" s="121" t="str">
        <f>IFERROR(VLOOKUP($G895,Basisblatt!$A$10:$B$17,2,FALSE),"")</f>
        <v/>
      </c>
      <c r="O895" s="95"/>
      <c r="P895" s="138" t="str">
        <f>IF($K895="x1",IF(OR($F895&lt;&gt;Basisblatt!$A$2,'EMob_Segmente 3.2.5_3.2.6'!H895=Basisblatt!$A$64)=TRUE,5,VLOOKUP('EMob_Segmente 3.2.5_3.2.6'!$E895,Basisblatt!$A$22:$B$35,2,FALSE)),"")</f>
        <v/>
      </c>
    </row>
    <row r="896" spans="1:16" ht="15.75" thickBot="1" x14ac:dyDescent="0.3">
      <c r="A896" s="121" t="str">
        <f t="shared" si="28"/>
        <v/>
      </c>
      <c r="B896" s="95"/>
      <c r="C896" s="148"/>
      <c r="D896" s="149"/>
      <c r="E896" s="149"/>
      <c r="F896" s="149"/>
      <c r="G896" s="149"/>
      <c r="H896" s="149"/>
      <c r="I896" s="153"/>
      <c r="J896" s="95"/>
      <c r="K896" s="108" t="str">
        <f t="shared" si="29"/>
        <v>x2</v>
      </c>
      <c r="L896" s="113"/>
      <c r="M896" s="95"/>
      <c r="N896" s="121" t="str">
        <f>IFERROR(VLOOKUP($G896,Basisblatt!$A$10:$B$17,2,FALSE),"")</f>
        <v/>
      </c>
      <c r="O896" s="95"/>
      <c r="P896" s="138" t="str">
        <f>IF($K896="x1",IF(OR($F896&lt;&gt;Basisblatt!$A$2,'EMob_Segmente 3.2.5_3.2.6'!H896=Basisblatt!$A$64)=TRUE,5,VLOOKUP('EMob_Segmente 3.2.5_3.2.6'!$E896,Basisblatt!$A$22:$B$35,2,FALSE)),"")</f>
        <v/>
      </c>
    </row>
    <row r="897" spans="1:16" ht="15.75" thickBot="1" x14ac:dyDescent="0.3">
      <c r="A897" s="121" t="str">
        <f t="shared" si="28"/>
        <v/>
      </c>
      <c r="B897" s="95"/>
      <c r="C897" s="148"/>
      <c r="D897" s="149"/>
      <c r="E897" s="149"/>
      <c r="F897" s="149"/>
      <c r="G897" s="149"/>
      <c r="H897" s="149"/>
      <c r="I897" s="153"/>
      <c r="J897" s="95"/>
      <c r="K897" s="108" t="str">
        <f t="shared" si="29"/>
        <v>x2</v>
      </c>
      <c r="L897" s="113"/>
      <c r="M897" s="95"/>
      <c r="N897" s="121" t="str">
        <f>IFERROR(VLOOKUP($G897,Basisblatt!$A$10:$B$17,2,FALSE),"")</f>
        <v/>
      </c>
      <c r="O897" s="95"/>
      <c r="P897" s="138" t="str">
        <f>IF($K897="x1",IF(OR($F897&lt;&gt;Basisblatt!$A$2,'EMob_Segmente 3.2.5_3.2.6'!H897=Basisblatt!$A$64)=TRUE,5,VLOOKUP('EMob_Segmente 3.2.5_3.2.6'!$E897,Basisblatt!$A$22:$B$35,2,FALSE)),"")</f>
        <v/>
      </c>
    </row>
    <row r="898" spans="1:16" ht="15.75" thickBot="1" x14ac:dyDescent="0.3">
      <c r="A898" s="121" t="str">
        <f t="shared" si="28"/>
        <v/>
      </c>
      <c r="B898" s="95"/>
      <c r="C898" s="148"/>
      <c r="D898" s="149"/>
      <c r="E898" s="149"/>
      <c r="F898" s="149"/>
      <c r="G898" s="149"/>
      <c r="H898" s="149"/>
      <c r="I898" s="153"/>
      <c r="J898" s="95"/>
      <c r="K898" s="108" t="str">
        <f t="shared" si="29"/>
        <v>x2</v>
      </c>
      <c r="L898" s="113"/>
      <c r="M898" s="95"/>
      <c r="N898" s="121" t="str">
        <f>IFERROR(VLOOKUP($G898,Basisblatt!$A$10:$B$17,2,FALSE),"")</f>
        <v/>
      </c>
      <c r="O898" s="95"/>
      <c r="P898" s="138" t="str">
        <f>IF($K898="x1",IF(OR($F898&lt;&gt;Basisblatt!$A$2,'EMob_Segmente 3.2.5_3.2.6'!H898=Basisblatt!$A$64)=TRUE,5,VLOOKUP('EMob_Segmente 3.2.5_3.2.6'!$E898,Basisblatt!$A$22:$B$35,2,FALSE)),"")</f>
        <v/>
      </c>
    </row>
    <row r="899" spans="1:16" ht="15.75" thickBot="1" x14ac:dyDescent="0.3">
      <c r="A899" s="121" t="str">
        <f t="shared" si="28"/>
        <v/>
      </c>
      <c r="B899" s="95"/>
      <c r="C899" s="148"/>
      <c r="D899" s="149"/>
      <c r="E899" s="149"/>
      <c r="F899" s="149"/>
      <c r="G899" s="149"/>
      <c r="H899" s="149"/>
      <c r="I899" s="153"/>
      <c r="J899" s="95"/>
      <c r="K899" s="108" t="str">
        <f t="shared" si="29"/>
        <v>x2</v>
      </c>
      <c r="L899" s="113"/>
      <c r="M899" s="95"/>
      <c r="N899" s="121" t="str">
        <f>IFERROR(VLOOKUP($G899,Basisblatt!$A$10:$B$17,2,FALSE),"")</f>
        <v/>
      </c>
      <c r="O899" s="95"/>
      <c r="P899" s="138" t="str">
        <f>IF($K899="x1",IF(OR($F899&lt;&gt;Basisblatt!$A$2,'EMob_Segmente 3.2.5_3.2.6'!H899=Basisblatt!$A$64)=TRUE,5,VLOOKUP('EMob_Segmente 3.2.5_3.2.6'!$E899,Basisblatt!$A$22:$B$35,2,FALSE)),"")</f>
        <v/>
      </c>
    </row>
    <row r="900" spans="1:16" ht="15.75" thickBot="1" x14ac:dyDescent="0.3">
      <c r="A900" s="121" t="str">
        <f t="shared" si="28"/>
        <v/>
      </c>
      <c r="B900" s="95"/>
      <c r="C900" s="148"/>
      <c r="D900" s="149"/>
      <c r="E900" s="149"/>
      <c r="F900" s="149"/>
      <c r="G900" s="149"/>
      <c r="H900" s="149"/>
      <c r="I900" s="153"/>
      <c r="J900" s="95"/>
      <c r="K900" s="108" t="str">
        <f t="shared" si="29"/>
        <v>x2</v>
      </c>
      <c r="L900" s="113"/>
      <c r="M900" s="95"/>
      <c r="N900" s="121" t="str">
        <f>IFERROR(VLOOKUP($G900,Basisblatt!$A$10:$B$17,2,FALSE),"")</f>
        <v/>
      </c>
      <c r="O900" s="95"/>
      <c r="P900" s="138" t="str">
        <f>IF($K900="x1",IF(OR($F900&lt;&gt;Basisblatt!$A$2,'EMob_Segmente 3.2.5_3.2.6'!H900=Basisblatt!$A$64)=TRUE,5,VLOOKUP('EMob_Segmente 3.2.5_3.2.6'!$E900,Basisblatt!$A$22:$B$35,2,FALSE)),"")</f>
        <v/>
      </c>
    </row>
    <row r="901" spans="1:16" ht="15.75" thickBot="1" x14ac:dyDescent="0.3">
      <c r="A901" s="121" t="str">
        <f t="shared" si="28"/>
        <v/>
      </c>
      <c r="B901" s="95"/>
      <c r="C901" s="148"/>
      <c r="D901" s="149"/>
      <c r="E901" s="149"/>
      <c r="F901" s="149"/>
      <c r="G901" s="149"/>
      <c r="H901" s="149"/>
      <c r="I901" s="153"/>
      <c r="J901" s="95"/>
      <c r="K901" s="108" t="str">
        <f t="shared" si="29"/>
        <v>x2</v>
      </c>
      <c r="L901" s="113"/>
      <c r="M901" s="95"/>
      <c r="N901" s="121" t="str">
        <f>IFERROR(VLOOKUP($G901,Basisblatt!$A$10:$B$17,2,FALSE),"")</f>
        <v/>
      </c>
      <c r="O901" s="95"/>
      <c r="P901" s="138" t="str">
        <f>IF($K901="x1",IF(OR($F901&lt;&gt;Basisblatt!$A$2,'EMob_Segmente 3.2.5_3.2.6'!H901=Basisblatt!$A$64)=TRUE,5,VLOOKUP('EMob_Segmente 3.2.5_3.2.6'!$E901,Basisblatt!$A$22:$B$35,2,FALSE)),"")</f>
        <v/>
      </c>
    </row>
    <row r="902" spans="1:16" ht="15.75" thickBot="1" x14ac:dyDescent="0.3">
      <c r="A902" s="121" t="str">
        <f t="shared" si="28"/>
        <v/>
      </c>
      <c r="B902" s="95"/>
      <c r="C902" s="148"/>
      <c r="D902" s="149"/>
      <c r="E902" s="149"/>
      <c r="F902" s="149"/>
      <c r="G902" s="149"/>
      <c r="H902" s="149"/>
      <c r="I902" s="153"/>
      <c r="J902" s="95"/>
      <c r="K902" s="108" t="str">
        <f t="shared" si="29"/>
        <v>x2</v>
      </c>
      <c r="L902" s="113"/>
      <c r="M902" s="95"/>
      <c r="N902" s="121" t="str">
        <f>IFERROR(VLOOKUP($G902,Basisblatt!$A$10:$B$17,2,FALSE),"")</f>
        <v/>
      </c>
      <c r="O902" s="95"/>
      <c r="P902" s="138" t="str">
        <f>IF($K902="x1",IF(OR($F902&lt;&gt;Basisblatt!$A$2,'EMob_Segmente 3.2.5_3.2.6'!H902=Basisblatt!$A$64)=TRUE,5,VLOOKUP('EMob_Segmente 3.2.5_3.2.6'!$E902,Basisblatt!$A$22:$B$35,2,FALSE)),"")</f>
        <v/>
      </c>
    </row>
    <row r="903" spans="1:16" ht="15.75" thickBot="1" x14ac:dyDescent="0.3">
      <c r="A903" s="121" t="str">
        <f t="shared" si="28"/>
        <v/>
      </c>
      <c r="B903" s="95"/>
      <c r="C903" s="148"/>
      <c r="D903" s="149"/>
      <c r="E903" s="149"/>
      <c r="F903" s="149"/>
      <c r="G903" s="149"/>
      <c r="H903" s="149"/>
      <c r="I903" s="153"/>
      <c r="J903" s="95"/>
      <c r="K903" s="108" t="str">
        <f t="shared" si="29"/>
        <v>x2</v>
      </c>
      <c r="L903" s="113"/>
      <c r="M903" s="95"/>
      <c r="N903" s="121" t="str">
        <f>IFERROR(VLOOKUP($G903,Basisblatt!$A$10:$B$17,2,FALSE),"")</f>
        <v/>
      </c>
      <c r="O903" s="95"/>
      <c r="P903" s="138" t="str">
        <f>IF($K903="x1",IF(OR($F903&lt;&gt;Basisblatt!$A$2,'EMob_Segmente 3.2.5_3.2.6'!H903=Basisblatt!$A$64)=TRUE,5,VLOOKUP('EMob_Segmente 3.2.5_3.2.6'!$E903,Basisblatt!$A$22:$B$35,2,FALSE)),"")</f>
        <v/>
      </c>
    </row>
    <row r="904" spans="1:16" ht="15.75" thickBot="1" x14ac:dyDescent="0.3">
      <c r="A904" s="121" t="str">
        <f t="shared" si="28"/>
        <v/>
      </c>
      <c r="B904" s="95"/>
      <c r="C904" s="148"/>
      <c r="D904" s="149"/>
      <c r="E904" s="149"/>
      <c r="F904" s="149"/>
      <c r="G904" s="149"/>
      <c r="H904" s="149"/>
      <c r="I904" s="153"/>
      <c r="J904" s="95"/>
      <c r="K904" s="108" t="str">
        <f t="shared" si="29"/>
        <v>x2</v>
      </c>
      <c r="L904" s="113"/>
      <c r="M904" s="95"/>
      <c r="N904" s="121" t="str">
        <f>IFERROR(VLOOKUP($G904,Basisblatt!$A$10:$B$17,2,FALSE),"")</f>
        <v/>
      </c>
      <c r="O904" s="95"/>
      <c r="P904" s="138" t="str">
        <f>IF($K904="x1",IF(OR($F904&lt;&gt;Basisblatt!$A$2,'EMob_Segmente 3.2.5_3.2.6'!H904=Basisblatt!$A$64)=TRUE,5,VLOOKUP('EMob_Segmente 3.2.5_3.2.6'!$E904,Basisblatt!$A$22:$B$35,2,FALSE)),"")</f>
        <v/>
      </c>
    </row>
    <row r="905" spans="1:16" ht="15.75" thickBot="1" x14ac:dyDescent="0.3">
      <c r="A905" s="121" t="str">
        <f t="shared" si="28"/>
        <v/>
      </c>
      <c r="B905" s="95"/>
      <c r="C905" s="148"/>
      <c r="D905" s="149"/>
      <c r="E905" s="149"/>
      <c r="F905" s="149"/>
      <c r="G905" s="149"/>
      <c r="H905" s="149"/>
      <c r="I905" s="153"/>
      <c r="J905" s="95"/>
      <c r="K905" s="108" t="str">
        <f t="shared" si="29"/>
        <v>x2</v>
      </c>
      <c r="L905" s="113"/>
      <c r="M905" s="95"/>
      <c r="N905" s="121" t="str">
        <f>IFERROR(VLOOKUP($G905,Basisblatt!$A$10:$B$17,2,FALSE),"")</f>
        <v/>
      </c>
      <c r="O905" s="95"/>
      <c r="P905" s="138" t="str">
        <f>IF($K905="x1",IF(OR($F905&lt;&gt;Basisblatt!$A$2,'EMob_Segmente 3.2.5_3.2.6'!H905=Basisblatt!$A$64)=TRUE,5,VLOOKUP('EMob_Segmente 3.2.5_3.2.6'!$E905,Basisblatt!$A$22:$B$35,2,FALSE)),"")</f>
        <v/>
      </c>
    </row>
    <row r="906" spans="1:16" ht="15.75" thickBot="1" x14ac:dyDescent="0.3">
      <c r="A906" s="121" t="str">
        <f t="shared" si="28"/>
        <v/>
      </c>
      <c r="B906" s="95"/>
      <c r="C906" s="148"/>
      <c r="D906" s="149"/>
      <c r="E906" s="149"/>
      <c r="F906" s="149"/>
      <c r="G906" s="149"/>
      <c r="H906" s="149"/>
      <c r="I906" s="153"/>
      <c r="J906" s="95"/>
      <c r="K906" s="108" t="str">
        <f t="shared" si="29"/>
        <v>x2</v>
      </c>
      <c r="L906" s="113"/>
      <c r="M906" s="95"/>
      <c r="N906" s="121" t="str">
        <f>IFERROR(VLOOKUP($G906,Basisblatt!$A$10:$B$17,2,FALSE),"")</f>
        <v/>
      </c>
      <c r="O906" s="95"/>
      <c r="P906" s="138" t="str">
        <f>IF($K906="x1",IF(OR($F906&lt;&gt;Basisblatt!$A$2,'EMob_Segmente 3.2.5_3.2.6'!H906=Basisblatt!$A$64)=TRUE,5,VLOOKUP('EMob_Segmente 3.2.5_3.2.6'!$E906,Basisblatt!$A$22:$B$35,2,FALSE)),"")</f>
        <v/>
      </c>
    </row>
    <row r="907" spans="1:16" ht="15.75" thickBot="1" x14ac:dyDescent="0.3">
      <c r="A907" s="121" t="str">
        <f t="shared" si="28"/>
        <v/>
      </c>
      <c r="B907" s="95"/>
      <c r="C907" s="148"/>
      <c r="D907" s="149"/>
      <c r="E907" s="149"/>
      <c r="F907" s="149"/>
      <c r="G907" s="149"/>
      <c r="H907" s="149"/>
      <c r="I907" s="153"/>
      <c r="J907" s="95"/>
      <c r="K907" s="108" t="str">
        <f t="shared" si="29"/>
        <v>x2</v>
      </c>
      <c r="L907" s="113"/>
      <c r="M907" s="95"/>
      <c r="N907" s="121" t="str">
        <f>IFERROR(VLOOKUP($G907,Basisblatt!$A$10:$B$17,2,FALSE),"")</f>
        <v/>
      </c>
      <c r="O907" s="95"/>
      <c r="P907" s="138" t="str">
        <f>IF($K907="x1",IF(OR($F907&lt;&gt;Basisblatt!$A$2,'EMob_Segmente 3.2.5_3.2.6'!H907=Basisblatt!$A$64)=TRUE,5,VLOOKUP('EMob_Segmente 3.2.5_3.2.6'!$E907,Basisblatt!$A$22:$B$35,2,FALSE)),"")</f>
        <v/>
      </c>
    </row>
    <row r="908" spans="1:16" ht="15.75" thickBot="1" x14ac:dyDescent="0.3">
      <c r="A908" s="121" t="str">
        <f t="shared" si="28"/>
        <v/>
      </c>
      <c r="B908" s="95"/>
      <c r="C908" s="148"/>
      <c r="D908" s="149"/>
      <c r="E908" s="149"/>
      <c r="F908" s="149"/>
      <c r="G908" s="149"/>
      <c r="H908" s="149"/>
      <c r="I908" s="153"/>
      <c r="J908" s="95"/>
      <c r="K908" s="108" t="str">
        <f t="shared" si="29"/>
        <v>x2</v>
      </c>
      <c r="L908" s="113"/>
      <c r="M908" s="95"/>
      <c r="N908" s="121" t="str">
        <f>IFERROR(VLOOKUP($G908,Basisblatt!$A$10:$B$17,2,FALSE),"")</f>
        <v/>
      </c>
      <c r="O908" s="95"/>
      <c r="P908" s="138" t="str">
        <f>IF($K908="x1",IF(OR($F908&lt;&gt;Basisblatt!$A$2,'EMob_Segmente 3.2.5_3.2.6'!H908=Basisblatt!$A$64)=TRUE,5,VLOOKUP('EMob_Segmente 3.2.5_3.2.6'!$E908,Basisblatt!$A$22:$B$35,2,FALSE)),"")</f>
        <v/>
      </c>
    </row>
    <row r="909" spans="1:16" ht="15.75" thickBot="1" x14ac:dyDescent="0.3">
      <c r="A909" s="121" t="str">
        <f t="shared" si="28"/>
        <v/>
      </c>
      <c r="B909" s="95"/>
      <c r="C909" s="148"/>
      <c r="D909" s="149"/>
      <c r="E909" s="149"/>
      <c r="F909" s="149"/>
      <c r="G909" s="149"/>
      <c r="H909" s="149"/>
      <c r="I909" s="153"/>
      <c r="J909" s="95"/>
      <c r="K909" s="108" t="str">
        <f t="shared" si="29"/>
        <v>x2</v>
      </c>
      <c r="L909" s="113"/>
      <c r="M909" s="95"/>
      <c r="N909" s="121" t="str">
        <f>IFERROR(VLOOKUP($G909,Basisblatt!$A$10:$B$17,2,FALSE),"")</f>
        <v/>
      </c>
      <c r="O909" s="95"/>
      <c r="P909" s="138" t="str">
        <f>IF($K909="x1",IF(OR($F909&lt;&gt;Basisblatt!$A$2,'EMob_Segmente 3.2.5_3.2.6'!H909=Basisblatt!$A$64)=TRUE,5,VLOOKUP('EMob_Segmente 3.2.5_3.2.6'!$E909,Basisblatt!$A$22:$B$35,2,FALSE)),"")</f>
        <v/>
      </c>
    </row>
    <row r="910" spans="1:16" ht="15.75" thickBot="1" x14ac:dyDescent="0.3">
      <c r="A910" s="121" t="str">
        <f t="shared" si="28"/>
        <v/>
      </c>
      <c r="B910" s="95"/>
      <c r="C910" s="148"/>
      <c r="D910" s="149"/>
      <c r="E910" s="149"/>
      <c r="F910" s="149"/>
      <c r="G910" s="149"/>
      <c r="H910" s="149"/>
      <c r="I910" s="153"/>
      <c r="J910" s="95"/>
      <c r="K910" s="108" t="str">
        <f t="shared" si="29"/>
        <v>x2</v>
      </c>
      <c r="L910" s="113"/>
      <c r="M910" s="95"/>
      <c r="N910" s="121" t="str">
        <f>IFERROR(VLOOKUP($G910,Basisblatt!$A$10:$B$17,2,FALSE),"")</f>
        <v/>
      </c>
      <c r="O910" s="95"/>
      <c r="P910" s="138" t="str">
        <f>IF($K910="x1",IF(OR($F910&lt;&gt;Basisblatt!$A$2,'EMob_Segmente 3.2.5_3.2.6'!H910=Basisblatt!$A$64)=TRUE,5,VLOOKUP('EMob_Segmente 3.2.5_3.2.6'!$E910,Basisblatt!$A$22:$B$35,2,FALSE)),"")</f>
        <v/>
      </c>
    </row>
    <row r="911" spans="1:16" ht="15.75" thickBot="1" x14ac:dyDescent="0.3">
      <c r="A911" s="121" t="str">
        <f t="shared" si="28"/>
        <v/>
      </c>
      <c r="B911" s="95"/>
      <c r="C911" s="148"/>
      <c r="D911" s="149"/>
      <c r="E911" s="149"/>
      <c r="F911" s="149"/>
      <c r="G911" s="149"/>
      <c r="H911" s="149"/>
      <c r="I911" s="153"/>
      <c r="J911" s="95"/>
      <c r="K911" s="108" t="str">
        <f t="shared" si="29"/>
        <v>x2</v>
      </c>
      <c r="L911" s="113"/>
      <c r="M911" s="95"/>
      <c r="N911" s="121" t="str">
        <f>IFERROR(VLOOKUP($G911,Basisblatt!$A$10:$B$17,2,FALSE),"")</f>
        <v/>
      </c>
      <c r="O911" s="95"/>
      <c r="P911" s="138" t="str">
        <f>IF($K911="x1",IF(OR($F911&lt;&gt;Basisblatt!$A$2,'EMob_Segmente 3.2.5_3.2.6'!H911=Basisblatt!$A$64)=TRUE,5,VLOOKUP('EMob_Segmente 3.2.5_3.2.6'!$E911,Basisblatt!$A$22:$B$35,2,FALSE)),"")</f>
        <v/>
      </c>
    </row>
    <row r="912" spans="1:16" ht="15.75" thickBot="1" x14ac:dyDescent="0.3">
      <c r="A912" s="121" t="str">
        <f t="shared" si="28"/>
        <v/>
      </c>
      <c r="B912" s="95"/>
      <c r="C912" s="148"/>
      <c r="D912" s="149"/>
      <c r="E912" s="149"/>
      <c r="F912" s="149"/>
      <c r="G912" s="149"/>
      <c r="H912" s="149"/>
      <c r="I912" s="153"/>
      <c r="J912" s="95"/>
      <c r="K912" s="108" t="str">
        <f t="shared" si="29"/>
        <v>x2</v>
      </c>
      <c r="L912" s="113"/>
      <c r="M912" s="95"/>
      <c r="N912" s="121" t="str">
        <f>IFERROR(VLOOKUP($G912,Basisblatt!$A$10:$B$17,2,FALSE),"")</f>
        <v/>
      </c>
      <c r="O912" s="95"/>
      <c r="P912" s="138" t="str">
        <f>IF($K912="x1",IF(OR($F912&lt;&gt;Basisblatt!$A$2,'EMob_Segmente 3.2.5_3.2.6'!H912=Basisblatt!$A$64)=TRUE,5,VLOOKUP('EMob_Segmente 3.2.5_3.2.6'!$E912,Basisblatt!$A$22:$B$35,2,FALSE)),"")</f>
        <v/>
      </c>
    </row>
    <row r="913" spans="1:16" ht="15.75" thickBot="1" x14ac:dyDescent="0.3">
      <c r="A913" s="121" t="str">
        <f t="shared" si="28"/>
        <v/>
      </c>
      <c r="B913" s="95"/>
      <c r="C913" s="148"/>
      <c r="D913" s="149"/>
      <c r="E913" s="149"/>
      <c r="F913" s="149"/>
      <c r="G913" s="149"/>
      <c r="H913" s="149"/>
      <c r="I913" s="153"/>
      <c r="J913" s="95"/>
      <c r="K913" s="108" t="str">
        <f t="shared" si="29"/>
        <v>x2</v>
      </c>
      <c r="L913" s="113"/>
      <c r="M913" s="95"/>
      <c r="N913" s="121" t="str">
        <f>IFERROR(VLOOKUP($G913,Basisblatt!$A$10:$B$17,2,FALSE),"")</f>
        <v/>
      </c>
      <c r="O913" s="95"/>
      <c r="P913" s="138" t="str">
        <f>IF($K913="x1",IF(OR($F913&lt;&gt;Basisblatt!$A$2,'EMob_Segmente 3.2.5_3.2.6'!H913=Basisblatt!$A$64)=TRUE,5,VLOOKUP('EMob_Segmente 3.2.5_3.2.6'!$E913,Basisblatt!$A$22:$B$35,2,FALSE)),"")</f>
        <v/>
      </c>
    </row>
    <row r="914" spans="1:16" ht="15.75" thickBot="1" x14ac:dyDescent="0.3">
      <c r="A914" s="121" t="str">
        <f t="shared" si="28"/>
        <v/>
      </c>
      <c r="B914" s="95"/>
      <c r="C914" s="148"/>
      <c r="D914" s="149"/>
      <c r="E914" s="149"/>
      <c r="F914" s="149"/>
      <c r="G914" s="149"/>
      <c r="H914" s="149"/>
      <c r="I914" s="153"/>
      <c r="J914" s="95"/>
      <c r="K914" s="108" t="str">
        <f t="shared" si="29"/>
        <v>x2</v>
      </c>
      <c r="L914" s="113"/>
      <c r="M914" s="95"/>
      <c r="N914" s="121" t="str">
        <f>IFERROR(VLOOKUP($G914,Basisblatt!$A$10:$B$17,2,FALSE),"")</f>
        <v/>
      </c>
      <c r="O914" s="95"/>
      <c r="P914" s="138" t="str">
        <f>IF($K914="x1",IF(OR($F914&lt;&gt;Basisblatt!$A$2,'EMob_Segmente 3.2.5_3.2.6'!H914=Basisblatt!$A$64)=TRUE,5,VLOOKUP('EMob_Segmente 3.2.5_3.2.6'!$E914,Basisblatt!$A$22:$B$35,2,FALSE)),"")</f>
        <v/>
      </c>
    </row>
    <row r="915" spans="1:16" ht="15.75" thickBot="1" x14ac:dyDescent="0.3">
      <c r="A915" s="121" t="str">
        <f t="shared" si="28"/>
        <v/>
      </c>
      <c r="B915" s="95"/>
      <c r="C915" s="148"/>
      <c r="D915" s="149"/>
      <c r="E915" s="149"/>
      <c r="F915" s="149"/>
      <c r="G915" s="149"/>
      <c r="H915" s="149"/>
      <c r="I915" s="153"/>
      <c r="J915" s="95"/>
      <c r="K915" s="108" t="str">
        <f t="shared" si="29"/>
        <v>x2</v>
      </c>
      <c r="L915" s="113"/>
      <c r="M915" s="95"/>
      <c r="N915" s="121" t="str">
        <f>IFERROR(VLOOKUP($G915,Basisblatt!$A$10:$B$17,2,FALSE),"")</f>
        <v/>
      </c>
      <c r="O915" s="95"/>
      <c r="P915" s="138" t="str">
        <f>IF($K915="x1",IF(OR($F915&lt;&gt;Basisblatt!$A$2,'EMob_Segmente 3.2.5_3.2.6'!H915=Basisblatt!$A$64)=TRUE,5,VLOOKUP('EMob_Segmente 3.2.5_3.2.6'!$E915,Basisblatt!$A$22:$B$35,2,FALSE)),"")</f>
        <v/>
      </c>
    </row>
    <row r="916" spans="1:16" ht="15.75" thickBot="1" x14ac:dyDescent="0.3">
      <c r="A916" s="121" t="str">
        <f t="shared" si="28"/>
        <v/>
      </c>
      <c r="B916" s="95"/>
      <c r="C916" s="148"/>
      <c r="D916" s="149"/>
      <c r="E916" s="149"/>
      <c r="F916" s="149"/>
      <c r="G916" s="149"/>
      <c r="H916" s="149"/>
      <c r="I916" s="153"/>
      <c r="J916" s="95"/>
      <c r="K916" s="108" t="str">
        <f t="shared" si="29"/>
        <v>x2</v>
      </c>
      <c r="L916" s="113"/>
      <c r="M916" s="95"/>
      <c r="N916" s="121" t="str">
        <f>IFERROR(VLOOKUP($G916,Basisblatt!$A$10:$B$17,2,FALSE),"")</f>
        <v/>
      </c>
      <c r="O916" s="95"/>
      <c r="P916" s="138" t="str">
        <f>IF($K916="x1",IF(OR($F916&lt;&gt;Basisblatt!$A$2,'EMob_Segmente 3.2.5_3.2.6'!H916=Basisblatt!$A$64)=TRUE,5,VLOOKUP('EMob_Segmente 3.2.5_3.2.6'!$E916,Basisblatt!$A$22:$B$35,2,FALSE)),"")</f>
        <v/>
      </c>
    </row>
    <row r="917" spans="1:16" ht="15.75" thickBot="1" x14ac:dyDescent="0.3">
      <c r="A917" s="121" t="str">
        <f t="shared" si="28"/>
        <v/>
      </c>
      <c r="B917" s="95"/>
      <c r="C917" s="148"/>
      <c r="D917" s="149"/>
      <c r="E917" s="149"/>
      <c r="F917" s="149"/>
      <c r="G917" s="149"/>
      <c r="H917" s="149"/>
      <c r="I917" s="153"/>
      <c r="J917" s="95"/>
      <c r="K917" s="108" t="str">
        <f t="shared" si="29"/>
        <v>x2</v>
      </c>
      <c r="L917" s="113"/>
      <c r="M917" s="95"/>
      <c r="N917" s="121" t="str">
        <f>IFERROR(VLOOKUP($G917,Basisblatt!$A$10:$B$17,2,FALSE),"")</f>
        <v/>
      </c>
      <c r="O917" s="95"/>
      <c r="P917" s="138" t="str">
        <f>IF($K917="x1",IF(OR($F917&lt;&gt;Basisblatt!$A$2,'EMob_Segmente 3.2.5_3.2.6'!H917=Basisblatt!$A$64)=TRUE,5,VLOOKUP('EMob_Segmente 3.2.5_3.2.6'!$E917,Basisblatt!$A$22:$B$35,2,FALSE)),"")</f>
        <v/>
      </c>
    </row>
    <row r="918" spans="1:16" ht="15.75" thickBot="1" x14ac:dyDescent="0.3">
      <c r="A918" s="121" t="str">
        <f t="shared" si="28"/>
        <v/>
      </c>
      <c r="B918" s="95"/>
      <c r="C918" s="148"/>
      <c r="D918" s="149"/>
      <c r="E918" s="149"/>
      <c r="F918" s="149"/>
      <c r="G918" s="149"/>
      <c r="H918" s="149"/>
      <c r="I918" s="153"/>
      <c r="J918" s="95"/>
      <c r="K918" s="108" t="str">
        <f t="shared" si="29"/>
        <v>x2</v>
      </c>
      <c r="L918" s="113"/>
      <c r="M918" s="95"/>
      <c r="N918" s="121" t="str">
        <f>IFERROR(VLOOKUP($G918,Basisblatt!$A$10:$B$17,2,FALSE),"")</f>
        <v/>
      </c>
      <c r="O918" s="95"/>
      <c r="P918" s="138" t="str">
        <f>IF($K918="x1",IF(OR($F918&lt;&gt;Basisblatt!$A$2,'EMob_Segmente 3.2.5_3.2.6'!H918=Basisblatt!$A$64)=TRUE,5,VLOOKUP('EMob_Segmente 3.2.5_3.2.6'!$E918,Basisblatt!$A$22:$B$35,2,FALSE)),"")</f>
        <v/>
      </c>
    </row>
    <row r="919" spans="1:16" ht="15.75" thickBot="1" x14ac:dyDescent="0.3">
      <c r="A919" s="121" t="str">
        <f t="shared" si="28"/>
        <v/>
      </c>
      <c r="B919" s="95"/>
      <c r="C919" s="148"/>
      <c r="D919" s="149"/>
      <c r="E919" s="149"/>
      <c r="F919" s="149"/>
      <c r="G919" s="149"/>
      <c r="H919" s="149"/>
      <c r="I919" s="153"/>
      <c r="J919" s="95"/>
      <c r="K919" s="108" t="str">
        <f t="shared" si="29"/>
        <v>x2</v>
      </c>
      <c r="L919" s="113"/>
      <c r="M919" s="95"/>
      <c r="N919" s="121" t="str">
        <f>IFERROR(VLOOKUP($G919,Basisblatt!$A$10:$B$17,2,FALSE),"")</f>
        <v/>
      </c>
      <c r="O919" s="95"/>
      <c r="P919" s="138" t="str">
        <f>IF($K919="x1",IF(OR($F919&lt;&gt;Basisblatt!$A$2,'EMob_Segmente 3.2.5_3.2.6'!H919=Basisblatt!$A$64)=TRUE,5,VLOOKUP('EMob_Segmente 3.2.5_3.2.6'!$E919,Basisblatt!$A$22:$B$35,2,FALSE)),"")</f>
        <v/>
      </c>
    </row>
    <row r="920" spans="1:16" ht="15.75" thickBot="1" x14ac:dyDescent="0.3">
      <c r="A920" s="121" t="str">
        <f t="shared" si="28"/>
        <v/>
      </c>
      <c r="B920" s="95"/>
      <c r="C920" s="148"/>
      <c r="D920" s="149"/>
      <c r="E920" s="149"/>
      <c r="F920" s="149"/>
      <c r="G920" s="149"/>
      <c r="H920" s="149"/>
      <c r="I920" s="153"/>
      <c r="J920" s="95"/>
      <c r="K920" s="108" t="str">
        <f t="shared" si="29"/>
        <v>x2</v>
      </c>
      <c r="L920" s="113"/>
      <c r="M920" s="95"/>
      <c r="N920" s="121" t="str">
        <f>IFERROR(VLOOKUP($G920,Basisblatt!$A$10:$B$17,2,FALSE),"")</f>
        <v/>
      </c>
      <c r="O920" s="95"/>
      <c r="P920" s="138" t="str">
        <f>IF($K920="x1",IF(OR($F920&lt;&gt;Basisblatt!$A$2,'EMob_Segmente 3.2.5_3.2.6'!H920=Basisblatt!$A$64)=TRUE,5,VLOOKUP('EMob_Segmente 3.2.5_3.2.6'!$E920,Basisblatt!$A$22:$B$35,2,FALSE)),"")</f>
        <v/>
      </c>
    </row>
    <row r="921" spans="1:16" ht="15.75" thickBot="1" x14ac:dyDescent="0.3">
      <c r="A921" s="121" t="str">
        <f t="shared" si="28"/>
        <v/>
      </c>
      <c r="B921" s="95"/>
      <c r="C921" s="148"/>
      <c r="D921" s="149"/>
      <c r="E921" s="149"/>
      <c r="F921" s="149"/>
      <c r="G921" s="149"/>
      <c r="H921" s="149"/>
      <c r="I921" s="153"/>
      <c r="J921" s="95"/>
      <c r="K921" s="108" t="str">
        <f t="shared" si="29"/>
        <v>x2</v>
      </c>
      <c r="L921" s="113"/>
      <c r="M921" s="95"/>
      <c r="N921" s="121" t="str">
        <f>IFERROR(VLOOKUP($G921,Basisblatt!$A$10:$B$17,2,FALSE),"")</f>
        <v/>
      </c>
      <c r="O921" s="95"/>
      <c r="P921" s="138" t="str">
        <f>IF($K921="x1",IF(OR($F921&lt;&gt;Basisblatt!$A$2,'EMob_Segmente 3.2.5_3.2.6'!H921=Basisblatt!$A$64)=TRUE,5,VLOOKUP('EMob_Segmente 3.2.5_3.2.6'!$E921,Basisblatt!$A$22:$B$35,2,FALSE)),"")</f>
        <v/>
      </c>
    </row>
    <row r="922" spans="1:16" ht="15.75" thickBot="1" x14ac:dyDescent="0.3">
      <c r="A922" s="121" t="str">
        <f t="shared" ref="A922:A985" si="30">IF($K922="x2","",IF($K922="x1","ja","N/A"))</f>
        <v/>
      </c>
      <c r="B922" s="95"/>
      <c r="C922" s="148"/>
      <c r="D922" s="149"/>
      <c r="E922" s="149"/>
      <c r="F922" s="149"/>
      <c r="G922" s="149"/>
      <c r="H922" s="149"/>
      <c r="I922" s="153"/>
      <c r="J922" s="95"/>
      <c r="K922" s="108" t="str">
        <f t="shared" si="29"/>
        <v>x2</v>
      </c>
      <c r="L922" s="113"/>
      <c r="M922" s="95"/>
      <c r="N922" s="121" t="str">
        <f>IFERROR(VLOOKUP($G922,Basisblatt!$A$10:$B$17,2,FALSE),"")</f>
        <v/>
      </c>
      <c r="O922" s="95"/>
      <c r="P922" s="138" t="str">
        <f>IF($K922="x1",IF(OR($F922&lt;&gt;Basisblatt!$A$2,'EMob_Segmente 3.2.5_3.2.6'!H922=Basisblatt!$A$64)=TRUE,5,VLOOKUP('EMob_Segmente 3.2.5_3.2.6'!$E922,Basisblatt!$A$22:$B$35,2,FALSE)),"")</f>
        <v/>
      </c>
    </row>
    <row r="923" spans="1:16" ht="15.75" thickBot="1" x14ac:dyDescent="0.3">
      <c r="A923" s="121" t="str">
        <f t="shared" si="30"/>
        <v/>
      </c>
      <c r="B923" s="95"/>
      <c r="C923" s="148"/>
      <c r="D923" s="149"/>
      <c r="E923" s="149"/>
      <c r="F923" s="149"/>
      <c r="G923" s="149"/>
      <c r="H923" s="149"/>
      <c r="I923" s="153"/>
      <c r="J923" s="95"/>
      <c r="K923" s="108" t="str">
        <f t="shared" ref="K923:K986" si="31">IF(COUNTA($C923:$I923)=7,"x1",IF(COUNTA($C923:$I923)=0,"x2","o"))</f>
        <v>x2</v>
      </c>
      <c r="L923" s="113"/>
      <c r="M923" s="95"/>
      <c r="N923" s="121" t="str">
        <f>IFERROR(VLOOKUP($G923,Basisblatt!$A$10:$B$17,2,FALSE),"")</f>
        <v/>
      </c>
      <c r="O923" s="95"/>
      <c r="P923" s="138" t="str">
        <f>IF($K923="x1",IF(OR($F923&lt;&gt;Basisblatt!$A$2,'EMob_Segmente 3.2.5_3.2.6'!H923=Basisblatt!$A$64)=TRUE,5,VLOOKUP('EMob_Segmente 3.2.5_3.2.6'!$E923,Basisblatt!$A$22:$B$35,2,FALSE)),"")</f>
        <v/>
      </c>
    </row>
    <row r="924" spans="1:16" ht="15.75" thickBot="1" x14ac:dyDescent="0.3">
      <c r="A924" s="121" t="str">
        <f t="shared" si="30"/>
        <v/>
      </c>
      <c r="B924" s="95"/>
      <c r="C924" s="148"/>
      <c r="D924" s="149"/>
      <c r="E924" s="149"/>
      <c r="F924" s="149"/>
      <c r="G924" s="149"/>
      <c r="H924" s="149"/>
      <c r="I924" s="153"/>
      <c r="J924" s="95"/>
      <c r="K924" s="108" t="str">
        <f t="shared" si="31"/>
        <v>x2</v>
      </c>
      <c r="L924" s="113"/>
      <c r="M924" s="95"/>
      <c r="N924" s="121" t="str">
        <f>IFERROR(VLOOKUP($G924,Basisblatt!$A$10:$B$17,2,FALSE),"")</f>
        <v/>
      </c>
      <c r="O924" s="95"/>
      <c r="P924" s="138" t="str">
        <f>IF($K924="x1",IF(OR($F924&lt;&gt;Basisblatt!$A$2,'EMob_Segmente 3.2.5_3.2.6'!H924=Basisblatt!$A$64)=TRUE,5,VLOOKUP('EMob_Segmente 3.2.5_3.2.6'!$E924,Basisblatt!$A$22:$B$35,2,FALSE)),"")</f>
        <v/>
      </c>
    </row>
    <row r="925" spans="1:16" ht="15.75" thickBot="1" x14ac:dyDescent="0.3">
      <c r="A925" s="121" t="str">
        <f t="shared" si="30"/>
        <v/>
      </c>
      <c r="B925" s="95"/>
      <c r="C925" s="148"/>
      <c r="D925" s="149"/>
      <c r="E925" s="149"/>
      <c r="F925" s="149"/>
      <c r="G925" s="149"/>
      <c r="H925" s="149"/>
      <c r="I925" s="153"/>
      <c r="J925" s="95"/>
      <c r="K925" s="108" t="str">
        <f t="shared" si="31"/>
        <v>x2</v>
      </c>
      <c r="L925" s="113"/>
      <c r="M925" s="95"/>
      <c r="N925" s="121" t="str">
        <f>IFERROR(VLOOKUP($G925,Basisblatt!$A$10:$B$17,2,FALSE),"")</f>
        <v/>
      </c>
      <c r="O925" s="95"/>
      <c r="P925" s="138" t="str">
        <f>IF($K925="x1",IF(OR($F925&lt;&gt;Basisblatt!$A$2,'EMob_Segmente 3.2.5_3.2.6'!H925=Basisblatt!$A$64)=TRUE,5,VLOOKUP('EMob_Segmente 3.2.5_3.2.6'!$E925,Basisblatt!$A$22:$B$35,2,FALSE)),"")</f>
        <v/>
      </c>
    </row>
    <row r="926" spans="1:16" ht="15.75" thickBot="1" x14ac:dyDescent="0.3">
      <c r="A926" s="121" t="str">
        <f t="shared" si="30"/>
        <v/>
      </c>
      <c r="B926" s="95"/>
      <c r="C926" s="148"/>
      <c r="D926" s="149"/>
      <c r="E926" s="149"/>
      <c r="F926" s="149"/>
      <c r="G926" s="149"/>
      <c r="H926" s="149"/>
      <c r="I926" s="153"/>
      <c r="J926" s="95"/>
      <c r="K926" s="108" t="str">
        <f t="shared" si="31"/>
        <v>x2</v>
      </c>
      <c r="L926" s="113"/>
      <c r="M926" s="95"/>
      <c r="N926" s="121" t="str">
        <f>IFERROR(VLOOKUP($G926,Basisblatt!$A$10:$B$17,2,FALSE),"")</f>
        <v/>
      </c>
      <c r="O926" s="95"/>
      <c r="P926" s="138" t="str">
        <f>IF($K926="x1",IF(OR($F926&lt;&gt;Basisblatt!$A$2,'EMob_Segmente 3.2.5_3.2.6'!H926=Basisblatt!$A$64)=TRUE,5,VLOOKUP('EMob_Segmente 3.2.5_3.2.6'!$E926,Basisblatt!$A$22:$B$35,2,FALSE)),"")</f>
        <v/>
      </c>
    </row>
    <row r="927" spans="1:16" ht="15.75" thickBot="1" x14ac:dyDescent="0.3">
      <c r="A927" s="121" t="str">
        <f t="shared" si="30"/>
        <v/>
      </c>
      <c r="B927" s="95"/>
      <c r="C927" s="148"/>
      <c r="D927" s="149"/>
      <c r="E927" s="149"/>
      <c r="F927" s="149"/>
      <c r="G927" s="149"/>
      <c r="H927" s="149"/>
      <c r="I927" s="153"/>
      <c r="J927" s="95"/>
      <c r="K927" s="108" t="str">
        <f t="shared" si="31"/>
        <v>x2</v>
      </c>
      <c r="L927" s="113"/>
      <c r="M927" s="95"/>
      <c r="N927" s="121" t="str">
        <f>IFERROR(VLOOKUP($G927,Basisblatt!$A$10:$B$17,2,FALSE),"")</f>
        <v/>
      </c>
      <c r="O927" s="95"/>
      <c r="P927" s="138" t="str">
        <f>IF($K927="x1",IF(OR($F927&lt;&gt;Basisblatt!$A$2,'EMob_Segmente 3.2.5_3.2.6'!H927=Basisblatt!$A$64)=TRUE,5,VLOOKUP('EMob_Segmente 3.2.5_3.2.6'!$E927,Basisblatt!$A$22:$B$35,2,FALSE)),"")</f>
        <v/>
      </c>
    </row>
    <row r="928" spans="1:16" ht="15.75" thickBot="1" x14ac:dyDescent="0.3">
      <c r="A928" s="121" t="str">
        <f t="shared" si="30"/>
        <v/>
      </c>
      <c r="B928" s="95"/>
      <c r="C928" s="148"/>
      <c r="D928" s="149"/>
      <c r="E928" s="149"/>
      <c r="F928" s="149"/>
      <c r="G928" s="149"/>
      <c r="H928" s="149"/>
      <c r="I928" s="153"/>
      <c r="J928" s="95"/>
      <c r="K928" s="108" t="str">
        <f t="shared" si="31"/>
        <v>x2</v>
      </c>
      <c r="L928" s="113"/>
      <c r="M928" s="95"/>
      <c r="N928" s="121" t="str">
        <f>IFERROR(VLOOKUP($G928,Basisblatt!$A$10:$B$17,2,FALSE),"")</f>
        <v/>
      </c>
      <c r="O928" s="95"/>
      <c r="P928" s="138" t="str">
        <f>IF($K928="x1",IF(OR($F928&lt;&gt;Basisblatt!$A$2,'EMob_Segmente 3.2.5_3.2.6'!H928=Basisblatt!$A$64)=TRUE,5,VLOOKUP('EMob_Segmente 3.2.5_3.2.6'!$E928,Basisblatt!$A$22:$B$35,2,FALSE)),"")</f>
        <v/>
      </c>
    </row>
    <row r="929" spans="1:16" ht="15.75" thickBot="1" x14ac:dyDescent="0.3">
      <c r="A929" s="121" t="str">
        <f t="shared" si="30"/>
        <v/>
      </c>
      <c r="B929" s="95"/>
      <c r="C929" s="148"/>
      <c r="D929" s="149"/>
      <c r="E929" s="149"/>
      <c r="F929" s="149"/>
      <c r="G929" s="149"/>
      <c r="H929" s="149"/>
      <c r="I929" s="153"/>
      <c r="J929" s="95"/>
      <c r="K929" s="108" t="str">
        <f t="shared" si="31"/>
        <v>x2</v>
      </c>
      <c r="L929" s="113"/>
      <c r="M929" s="95"/>
      <c r="N929" s="121" t="str">
        <f>IFERROR(VLOOKUP($G929,Basisblatt!$A$10:$B$17,2,FALSE),"")</f>
        <v/>
      </c>
      <c r="O929" s="95"/>
      <c r="P929" s="138" t="str">
        <f>IF($K929="x1",IF(OR($F929&lt;&gt;Basisblatt!$A$2,'EMob_Segmente 3.2.5_3.2.6'!H929=Basisblatt!$A$64)=TRUE,5,VLOOKUP('EMob_Segmente 3.2.5_3.2.6'!$E929,Basisblatt!$A$22:$B$35,2,FALSE)),"")</f>
        <v/>
      </c>
    </row>
    <row r="930" spans="1:16" ht="15.75" thickBot="1" x14ac:dyDescent="0.3">
      <c r="A930" s="121" t="str">
        <f t="shared" si="30"/>
        <v/>
      </c>
      <c r="B930" s="95"/>
      <c r="C930" s="148"/>
      <c r="D930" s="149"/>
      <c r="E930" s="149"/>
      <c r="F930" s="149"/>
      <c r="G930" s="149"/>
      <c r="H930" s="149"/>
      <c r="I930" s="153"/>
      <c r="J930" s="95"/>
      <c r="K930" s="108" t="str">
        <f t="shared" si="31"/>
        <v>x2</v>
      </c>
      <c r="L930" s="113"/>
      <c r="M930" s="95"/>
      <c r="N930" s="121" t="str">
        <f>IFERROR(VLOOKUP($G930,Basisblatt!$A$10:$B$17,2,FALSE),"")</f>
        <v/>
      </c>
      <c r="O930" s="95"/>
      <c r="P930" s="138" t="str">
        <f>IF($K930="x1",IF(OR($F930&lt;&gt;Basisblatt!$A$2,'EMob_Segmente 3.2.5_3.2.6'!H930=Basisblatt!$A$64)=TRUE,5,VLOOKUP('EMob_Segmente 3.2.5_3.2.6'!$E930,Basisblatt!$A$22:$B$35,2,FALSE)),"")</f>
        <v/>
      </c>
    </row>
    <row r="931" spans="1:16" ht="15.75" thickBot="1" x14ac:dyDescent="0.3">
      <c r="A931" s="121" t="str">
        <f t="shared" si="30"/>
        <v/>
      </c>
      <c r="B931" s="95"/>
      <c r="C931" s="148"/>
      <c r="D931" s="149"/>
      <c r="E931" s="149"/>
      <c r="F931" s="149"/>
      <c r="G931" s="149"/>
      <c r="H931" s="149"/>
      <c r="I931" s="153"/>
      <c r="J931" s="95"/>
      <c r="K931" s="108" t="str">
        <f t="shared" si="31"/>
        <v>x2</v>
      </c>
      <c r="L931" s="113"/>
      <c r="M931" s="95"/>
      <c r="N931" s="121" t="str">
        <f>IFERROR(VLOOKUP($G931,Basisblatt!$A$10:$B$17,2,FALSE),"")</f>
        <v/>
      </c>
      <c r="O931" s="95"/>
      <c r="P931" s="138" t="str">
        <f>IF($K931="x1",IF(OR($F931&lt;&gt;Basisblatt!$A$2,'EMob_Segmente 3.2.5_3.2.6'!H931=Basisblatt!$A$64)=TRUE,5,VLOOKUP('EMob_Segmente 3.2.5_3.2.6'!$E931,Basisblatt!$A$22:$B$35,2,FALSE)),"")</f>
        <v/>
      </c>
    </row>
    <row r="932" spans="1:16" ht="15.75" thickBot="1" x14ac:dyDescent="0.3">
      <c r="A932" s="121" t="str">
        <f t="shared" si="30"/>
        <v/>
      </c>
      <c r="B932" s="95"/>
      <c r="C932" s="148"/>
      <c r="D932" s="149"/>
      <c r="E932" s="149"/>
      <c r="F932" s="149"/>
      <c r="G932" s="149"/>
      <c r="H932" s="149"/>
      <c r="I932" s="153"/>
      <c r="J932" s="95"/>
      <c r="K932" s="108" t="str">
        <f t="shared" si="31"/>
        <v>x2</v>
      </c>
      <c r="L932" s="113"/>
      <c r="M932" s="95"/>
      <c r="N932" s="121" t="str">
        <f>IFERROR(VLOOKUP($G932,Basisblatt!$A$10:$B$17,2,FALSE),"")</f>
        <v/>
      </c>
      <c r="O932" s="95"/>
      <c r="P932" s="138" t="str">
        <f>IF($K932="x1",IF(OR($F932&lt;&gt;Basisblatt!$A$2,'EMob_Segmente 3.2.5_3.2.6'!H932=Basisblatt!$A$64)=TRUE,5,VLOOKUP('EMob_Segmente 3.2.5_3.2.6'!$E932,Basisblatt!$A$22:$B$35,2,FALSE)),"")</f>
        <v/>
      </c>
    </row>
    <row r="933" spans="1:16" ht="15.75" thickBot="1" x14ac:dyDescent="0.3">
      <c r="A933" s="121" t="str">
        <f t="shared" si="30"/>
        <v/>
      </c>
      <c r="B933" s="95"/>
      <c r="C933" s="148"/>
      <c r="D933" s="149"/>
      <c r="E933" s="149"/>
      <c r="F933" s="149"/>
      <c r="G933" s="149"/>
      <c r="H933" s="149"/>
      <c r="I933" s="153"/>
      <c r="J933" s="95"/>
      <c r="K933" s="108" t="str">
        <f t="shared" si="31"/>
        <v>x2</v>
      </c>
      <c r="L933" s="113"/>
      <c r="M933" s="95"/>
      <c r="N933" s="121" t="str">
        <f>IFERROR(VLOOKUP($G933,Basisblatt!$A$10:$B$17,2,FALSE),"")</f>
        <v/>
      </c>
      <c r="O933" s="95"/>
      <c r="P933" s="138" t="str">
        <f>IF($K933="x1",IF(OR($F933&lt;&gt;Basisblatt!$A$2,'EMob_Segmente 3.2.5_3.2.6'!H933=Basisblatt!$A$64)=TRUE,5,VLOOKUP('EMob_Segmente 3.2.5_3.2.6'!$E933,Basisblatt!$A$22:$B$35,2,FALSE)),"")</f>
        <v/>
      </c>
    </row>
    <row r="934" spans="1:16" ht="15.75" thickBot="1" x14ac:dyDescent="0.3">
      <c r="A934" s="121" t="str">
        <f t="shared" si="30"/>
        <v/>
      </c>
      <c r="B934" s="95"/>
      <c r="C934" s="148"/>
      <c r="D934" s="149"/>
      <c r="E934" s="149"/>
      <c r="F934" s="149"/>
      <c r="G934" s="149"/>
      <c r="H934" s="149"/>
      <c r="I934" s="153"/>
      <c r="J934" s="95"/>
      <c r="K934" s="108" t="str">
        <f t="shared" si="31"/>
        <v>x2</v>
      </c>
      <c r="L934" s="113"/>
      <c r="M934" s="95"/>
      <c r="N934" s="121" t="str">
        <f>IFERROR(VLOOKUP($G934,Basisblatt!$A$10:$B$17,2,FALSE),"")</f>
        <v/>
      </c>
      <c r="O934" s="95"/>
      <c r="P934" s="138" t="str">
        <f>IF($K934="x1",IF(OR($F934&lt;&gt;Basisblatt!$A$2,'EMob_Segmente 3.2.5_3.2.6'!H934=Basisblatt!$A$64)=TRUE,5,VLOOKUP('EMob_Segmente 3.2.5_3.2.6'!$E934,Basisblatt!$A$22:$B$35,2,FALSE)),"")</f>
        <v/>
      </c>
    </row>
    <row r="935" spans="1:16" ht="15.75" thickBot="1" x14ac:dyDescent="0.3">
      <c r="A935" s="121" t="str">
        <f t="shared" si="30"/>
        <v/>
      </c>
      <c r="B935" s="95"/>
      <c r="C935" s="148"/>
      <c r="D935" s="149"/>
      <c r="E935" s="149"/>
      <c r="F935" s="149"/>
      <c r="G935" s="149"/>
      <c r="H935" s="149"/>
      <c r="I935" s="153"/>
      <c r="J935" s="95"/>
      <c r="K935" s="108" t="str">
        <f t="shared" si="31"/>
        <v>x2</v>
      </c>
      <c r="L935" s="113"/>
      <c r="M935" s="95"/>
      <c r="N935" s="121" t="str">
        <f>IFERROR(VLOOKUP($G935,Basisblatt!$A$10:$B$17,2,FALSE),"")</f>
        <v/>
      </c>
      <c r="O935" s="95"/>
      <c r="P935" s="138" t="str">
        <f>IF($K935="x1",IF(OR($F935&lt;&gt;Basisblatt!$A$2,'EMob_Segmente 3.2.5_3.2.6'!H935=Basisblatt!$A$64)=TRUE,5,VLOOKUP('EMob_Segmente 3.2.5_3.2.6'!$E935,Basisblatt!$A$22:$B$35,2,FALSE)),"")</f>
        <v/>
      </c>
    </row>
    <row r="936" spans="1:16" ht="15.75" thickBot="1" x14ac:dyDescent="0.3">
      <c r="A936" s="121" t="str">
        <f t="shared" si="30"/>
        <v/>
      </c>
      <c r="B936" s="95"/>
      <c r="C936" s="148"/>
      <c r="D936" s="149"/>
      <c r="E936" s="149"/>
      <c r="F936" s="149"/>
      <c r="G936" s="149"/>
      <c r="H936" s="149"/>
      <c r="I936" s="153"/>
      <c r="J936" s="95"/>
      <c r="K936" s="108" t="str">
        <f t="shared" si="31"/>
        <v>x2</v>
      </c>
      <c r="L936" s="113"/>
      <c r="M936" s="95"/>
      <c r="N936" s="121" t="str">
        <f>IFERROR(VLOOKUP($G936,Basisblatt!$A$10:$B$17,2,FALSE),"")</f>
        <v/>
      </c>
      <c r="O936" s="95"/>
      <c r="P936" s="138" t="str">
        <f>IF($K936="x1",IF(OR($F936&lt;&gt;Basisblatt!$A$2,'EMob_Segmente 3.2.5_3.2.6'!H936=Basisblatt!$A$64)=TRUE,5,VLOOKUP('EMob_Segmente 3.2.5_3.2.6'!$E936,Basisblatt!$A$22:$B$35,2,FALSE)),"")</f>
        <v/>
      </c>
    </row>
    <row r="937" spans="1:16" ht="15.75" thickBot="1" x14ac:dyDescent="0.3">
      <c r="A937" s="121" t="str">
        <f t="shared" si="30"/>
        <v/>
      </c>
      <c r="B937" s="95"/>
      <c r="C937" s="148"/>
      <c r="D937" s="149"/>
      <c r="E937" s="149"/>
      <c r="F937" s="149"/>
      <c r="G937" s="149"/>
      <c r="H937" s="149"/>
      <c r="I937" s="153"/>
      <c r="J937" s="95"/>
      <c r="K937" s="108" t="str">
        <f t="shared" si="31"/>
        <v>x2</v>
      </c>
      <c r="L937" s="113"/>
      <c r="M937" s="95"/>
      <c r="N937" s="121" t="str">
        <f>IFERROR(VLOOKUP($G937,Basisblatt!$A$10:$B$17,2,FALSE),"")</f>
        <v/>
      </c>
      <c r="O937" s="95"/>
      <c r="P937" s="138" t="str">
        <f>IF($K937="x1",IF(OR($F937&lt;&gt;Basisblatt!$A$2,'EMob_Segmente 3.2.5_3.2.6'!H937=Basisblatt!$A$64)=TRUE,5,VLOOKUP('EMob_Segmente 3.2.5_3.2.6'!$E937,Basisblatt!$A$22:$B$35,2,FALSE)),"")</f>
        <v/>
      </c>
    </row>
    <row r="938" spans="1:16" ht="15.75" thickBot="1" x14ac:dyDescent="0.3">
      <c r="A938" s="121" t="str">
        <f t="shared" si="30"/>
        <v/>
      </c>
      <c r="B938" s="95"/>
      <c r="C938" s="148"/>
      <c r="D938" s="149"/>
      <c r="E938" s="149"/>
      <c r="F938" s="149"/>
      <c r="G938" s="149"/>
      <c r="H938" s="149"/>
      <c r="I938" s="153"/>
      <c r="J938" s="95"/>
      <c r="K938" s="108" t="str">
        <f t="shared" si="31"/>
        <v>x2</v>
      </c>
      <c r="L938" s="113"/>
      <c r="M938" s="95"/>
      <c r="N938" s="121" t="str">
        <f>IFERROR(VLOOKUP($G938,Basisblatt!$A$10:$B$17,2,FALSE),"")</f>
        <v/>
      </c>
      <c r="O938" s="95"/>
      <c r="P938" s="138" t="str">
        <f>IF($K938="x1",IF(OR($F938&lt;&gt;Basisblatt!$A$2,'EMob_Segmente 3.2.5_3.2.6'!H938=Basisblatt!$A$64)=TRUE,5,VLOOKUP('EMob_Segmente 3.2.5_3.2.6'!$E938,Basisblatt!$A$22:$B$35,2,FALSE)),"")</f>
        <v/>
      </c>
    </row>
    <row r="939" spans="1:16" ht="15.75" thickBot="1" x14ac:dyDescent="0.3">
      <c r="A939" s="121" t="str">
        <f t="shared" si="30"/>
        <v/>
      </c>
      <c r="B939" s="95"/>
      <c r="C939" s="148"/>
      <c r="D939" s="149"/>
      <c r="E939" s="149"/>
      <c r="F939" s="149"/>
      <c r="G939" s="149"/>
      <c r="H939" s="149"/>
      <c r="I939" s="153"/>
      <c r="J939" s="95"/>
      <c r="K939" s="108" t="str">
        <f t="shared" si="31"/>
        <v>x2</v>
      </c>
      <c r="L939" s="113"/>
      <c r="M939" s="95"/>
      <c r="N939" s="121" t="str">
        <f>IFERROR(VLOOKUP($G939,Basisblatt!$A$10:$B$17,2,FALSE),"")</f>
        <v/>
      </c>
      <c r="O939" s="95"/>
      <c r="P939" s="138" t="str">
        <f>IF($K939="x1",IF(OR($F939&lt;&gt;Basisblatt!$A$2,'EMob_Segmente 3.2.5_3.2.6'!H939=Basisblatt!$A$64)=TRUE,5,VLOOKUP('EMob_Segmente 3.2.5_3.2.6'!$E939,Basisblatt!$A$22:$B$35,2,FALSE)),"")</f>
        <v/>
      </c>
    </row>
    <row r="940" spans="1:16" ht="15.75" thickBot="1" x14ac:dyDescent="0.3">
      <c r="A940" s="121" t="str">
        <f t="shared" si="30"/>
        <v/>
      </c>
      <c r="B940" s="95"/>
      <c r="C940" s="148"/>
      <c r="D940" s="149"/>
      <c r="E940" s="149"/>
      <c r="F940" s="149"/>
      <c r="G940" s="149"/>
      <c r="H940" s="149"/>
      <c r="I940" s="153"/>
      <c r="J940" s="95"/>
      <c r="K940" s="108" t="str">
        <f t="shared" si="31"/>
        <v>x2</v>
      </c>
      <c r="L940" s="113"/>
      <c r="M940" s="95"/>
      <c r="N940" s="121" t="str">
        <f>IFERROR(VLOOKUP($G940,Basisblatt!$A$10:$B$17,2,FALSE),"")</f>
        <v/>
      </c>
      <c r="O940" s="95"/>
      <c r="P940" s="138" t="str">
        <f>IF($K940="x1",IF(OR($F940&lt;&gt;Basisblatt!$A$2,'EMob_Segmente 3.2.5_3.2.6'!H940=Basisblatt!$A$64)=TRUE,5,VLOOKUP('EMob_Segmente 3.2.5_3.2.6'!$E940,Basisblatt!$A$22:$B$35,2,FALSE)),"")</f>
        <v/>
      </c>
    </row>
    <row r="941" spans="1:16" ht="15.75" thickBot="1" x14ac:dyDescent="0.3">
      <c r="A941" s="121" t="str">
        <f t="shared" si="30"/>
        <v/>
      </c>
      <c r="B941" s="95"/>
      <c r="C941" s="148"/>
      <c r="D941" s="149"/>
      <c r="E941" s="149"/>
      <c r="F941" s="149"/>
      <c r="G941" s="149"/>
      <c r="H941" s="149"/>
      <c r="I941" s="153"/>
      <c r="J941" s="95"/>
      <c r="K941" s="108" t="str">
        <f t="shared" si="31"/>
        <v>x2</v>
      </c>
      <c r="L941" s="113"/>
      <c r="M941" s="95"/>
      <c r="N941" s="121" t="str">
        <f>IFERROR(VLOOKUP($G941,Basisblatt!$A$10:$B$17,2,FALSE),"")</f>
        <v/>
      </c>
      <c r="O941" s="95"/>
      <c r="P941" s="138" t="str">
        <f>IF($K941="x1",IF(OR($F941&lt;&gt;Basisblatt!$A$2,'EMob_Segmente 3.2.5_3.2.6'!H941=Basisblatt!$A$64)=TRUE,5,VLOOKUP('EMob_Segmente 3.2.5_3.2.6'!$E941,Basisblatt!$A$22:$B$35,2,FALSE)),"")</f>
        <v/>
      </c>
    </row>
    <row r="942" spans="1:16" ht="15.75" thickBot="1" x14ac:dyDescent="0.3">
      <c r="A942" s="121" t="str">
        <f t="shared" si="30"/>
        <v/>
      </c>
      <c r="B942" s="95"/>
      <c r="C942" s="148"/>
      <c r="D942" s="149"/>
      <c r="E942" s="149"/>
      <c r="F942" s="149"/>
      <c r="G942" s="149"/>
      <c r="H942" s="149"/>
      <c r="I942" s="153"/>
      <c r="J942" s="95"/>
      <c r="K942" s="108" t="str">
        <f t="shared" si="31"/>
        <v>x2</v>
      </c>
      <c r="L942" s="113"/>
      <c r="M942" s="95"/>
      <c r="N942" s="121" t="str">
        <f>IFERROR(VLOOKUP($G942,Basisblatt!$A$10:$B$17,2,FALSE),"")</f>
        <v/>
      </c>
      <c r="O942" s="95"/>
      <c r="P942" s="138" t="str">
        <f>IF($K942="x1",IF(OR($F942&lt;&gt;Basisblatt!$A$2,'EMob_Segmente 3.2.5_3.2.6'!H942=Basisblatt!$A$64)=TRUE,5,VLOOKUP('EMob_Segmente 3.2.5_3.2.6'!$E942,Basisblatt!$A$22:$B$35,2,FALSE)),"")</f>
        <v/>
      </c>
    </row>
    <row r="943" spans="1:16" ht="15.75" thickBot="1" x14ac:dyDescent="0.3">
      <c r="A943" s="121" t="str">
        <f t="shared" si="30"/>
        <v/>
      </c>
      <c r="B943" s="95"/>
      <c r="C943" s="148"/>
      <c r="D943" s="149"/>
      <c r="E943" s="149"/>
      <c r="F943" s="149"/>
      <c r="G943" s="149"/>
      <c r="H943" s="149"/>
      <c r="I943" s="153"/>
      <c r="J943" s="95"/>
      <c r="K943" s="108" t="str">
        <f t="shared" si="31"/>
        <v>x2</v>
      </c>
      <c r="L943" s="113"/>
      <c r="M943" s="95"/>
      <c r="N943" s="121" t="str">
        <f>IFERROR(VLOOKUP($G943,Basisblatt!$A$10:$B$17,2,FALSE),"")</f>
        <v/>
      </c>
      <c r="O943" s="95"/>
      <c r="P943" s="138" t="str">
        <f>IF($K943="x1",IF(OR($F943&lt;&gt;Basisblatt!$A$2,'EMob_Segmente 3.2.5_3.2.6'!H943=Basisblatt!$A$64)=TRUE,5,VLOOKUP('EMob_Segmente 3.2.5_3.2.6'!$E943,Basisblatt!$A$22:$B$35,2,FALSE)),"")</f>
        <v/>
      </c>
    </row>
    <row r="944" spans="1:16" ht="15.75" thickBot="1" x14ac:dyDescent="0.3">
      <c r="A944" s="121" t="str">
        <f t="shared" si="30"/>
        <v/>
      </c>
      <c r="B944" s="95"/>
      <c r="C944" s="148"/>
      <c r="D944" s="149"/>
      <c r="E944" s="149"/>
      <c r="F944" s="149"/>
      <c r="G944" s="149"/>
      <c r="H944" s="149"/>
      <c r="I944" s="153"/>
      <c r="J944" s="95"/>
      <c r="K944" s="108" t="str">
        <f t="shared" si="31"/>
        <v>x2</v>
      </c>
      <c r="L944" s="113"/>
      <c r="M944" s="95"/>
      <c r="N944" s="121" t="str">
        <f>IFERROR(VLOOKUP($G944,Basisblatt!$A$10:$B$17,2,FALSE),"")</f>
        <v/>
      </c>
      <c r="O944" s="95"/>
      <c r="P944" s="138" t="str">
        <f>IF($K944="x1",IF(OR($F944&lt;&gt;Basisblatt!$A$2,'EMob_Segmente 3.2.5_3.2.6'!H944=Basisblatt!$A$64)=TRUE,5,VLOOKUP('EMob_Segmente 3.2.5_3.2.6'!$E944,Basisblatt!$A$22:$B$35,2,FALSE)),"")</f>
        <v/>
      </c>
    </row>
    <row r="945" spans="1:16" ht="15.75" thickBot="1" x14ac:dyDescent="0.3">
      <c r="A945" s="121" t="str">
        <f t="shared" si="30"/>
        <v/>
      </c>
      <c r="B945" s="95"/>
      <c r="C945" s="148"/>
      <c r="D945" s="149"/>
      <c r="E945" s="149"/>
      <c r="F945" s="149"/>
      <c r="G945" s="149"/>
      <c r="H945" s="149"/>
      <c r="I945" s="153"/>
      <c r="J945" s="95"/>
      <c r="K945" s="108" t="str">
        <f t="shared" si="31"/>
        <v>x2</v>
      </c>
      <c r="L945" s="113"/>
      <c r="M945" s="95"/>
      <c r="N945" s="121" t="str">
        <f>IFERROR(VLOOKUP($G945,Basisblatt!$A$10:$B$17,2,FALSE),"")</f>
        <v/>
      </c>
      <c r="O945" s="95"/>
      <c r="P945" s="138" t="str">
        <f>IF($K945="x1",IF(OR($F945&lt;&gt;Basisblatt!$A$2,'EMob_Segmente 3.2.5_3.2.6'!H945=Basisblatt!$A$64)=TRUE,5,VLOOKUP('EMob_Segmente 3.2.5_3.2.6'!$E945,Basisblatt!$A$22:$B$35,2,FALSE)),"")</f>
        <v/>
      </c>
    </row>
    <row r="946" spans="1:16" ht="15.75" thickBot="1" x14ac:dyDescent="0.3">
      <c r="A946" s="121" t="str">
        <f t="shared" si="30"/>
        <v/>
      </c>
      <c r="B946" s="95"/>
      <c r="C946" s="148"/>
      <c r="D946" s="149"/>
      <c r="E946" s="149"/>
      <c r="F946" s="149"/>
      <c r="G946" s="149"/>
      <c r="H946" s="149"/>
      <c r="I946" s="153"/>
      <c r="J946" s="95"/>
      <c r="K946" s="108" t="str">
        <f t="shared" si="31"/>
        <v>x2</v>
      </c>
      <c r="L946" s="113"/>
      <c r="M946" s="95"/>
      <c r="N946" s="121" t="str">
        <f>IFERROR(VLOOKUP($G946,Basisblatt!$A$10:$B$17,2,FALSE),"")</f>
        <v/>
      </c>
      <c r="O946" s="95"/>
      <c r="P946" s="138" t="str">
        <f>IF($K946="x1",IF(OR($F946&lt;&gt;Basisblatt!$A$2,'EMob_Segmente 3.2.5_3.2.6'!H946=Basisblatt!$A$64)=TRUE,5,VLOOKUP('EMob_Segmente 3.2.5_3.2.6'!$E946,Basisblatt!$A$22:$B$35,2,FALSE)),"")</f>
        <v/>
      </c>
    </row>
    <row r="947" spans="1:16" ht="15.75" thickBot="1" x14ac:dyDescent="0.3">
      <c r="A947" s="121" t="str">
        <f t="shared" si="30"/>
        <v/>
      </c>
      <c r="B947" s="95"/>
      <c r="C947" s="148"/>
      <c r="D947" s="149"/>
      <c r="E947" s="149"/>
      <c r="F947" s="149"/>
      <c r="G947" s="149"/>
      <c r="H947" s="149"/>
      <c r="I947" s="153"/>
      <c r="J947" s="95"/>
      <c r="K947" s="108" t="str">
        <f t="shared" si="31"/>
        <v>x2</v>
      </c>
      <c r="L947" s="113"/>
      <c r="M947" s="95"/>
      <c r="N947" s="121" t="str">
        <f>IFERROR(VLOOKUP($G947,Basisblatt!$A$10:$B$17,2,FALSE),"")</f>
        <v/>
      </c>
      <c r="O947" s="95"/>
      <c r="P947" s="138" t="str">
        <f>IF($K947="x1",IF(OR($F947&lt;&gt;Basisblatt!$A$2,'EMob_Segmente 3.2.5_3.2.6'!H947=Basisblatt!$A$64)=TRUE,5,VLOOKUP('EMob_Segmente 3.2.5_3.2.6'!$E947,Basisblatt!$A$22:$B$35,2,FALSE)),"")</f>
        <v/>
      </c>
    </row>
    <row r="948" spans="1:16" ht="15.75" thickBot="1" x14ac:dyDescent="0.3">
      <c r="A948" s="121" t="str">
        <f t="shared" si="30"/>
        <v/>
      </c>
      <c r="B948" s="95"/>
      <c r="C948" s="148"/>
      <c r="D948" s="149"/>
      <c r="E948" s="149"/>
      <c r="F948" s="149"/>
      <c r="G948" s="149"/>
      <c r="H948" s="149"/>
      <c r="I948" s="153"/>
      <c r="J948" s="95"/>
      <c r="K948" s="108" t="str">
        <f t="shared" si="31"/>
        <v>x2</v>
      </c>
      <c r="L948" s="113"/>
      <c r="M948" s="95"/>
      <c r="N948" s="121" t="str">
        <f>IFERROR(VLOOKUP($G948,Basisblatt!$A$10:$B$17,2,FALSE),"")</f>
        <v/>
      </c>
      <c r="O948" s="95"/>
      <c r="P948" s="138" t="str">
        <f>IF($K948="x1",IF(OR($F948&lt;&gt;Basisblatt!$A$2,'EMob_Segmente 3.2.5_3.2.6'!H948=Basisblatt!$A$64)=TRUE,5,VLOOKUP('EMob_Segmente 3.2.5_3.2.6'!$E948,Basisblatt!$A$22:$B$35,2,FALSE)),"")</f>
        <v/>
      </c>
    </row>
    <row r="949" spans="1:16" ht="15.75" thickBot="1" x14ac:dyDescent="0.3">
      <c r="A949" s="121" t="str">
        <f t="shared" si="30"/>
        <v/>
      </c>
      <c r="B949" s="95"/>
      <c r="C949" s="148"/>
      <c r="D949" s="149"/>
      <c r="E949" s="149"/>
      <c r="F949" s="149"/>
      <c r="G949" s="149"/>
      <c r="H949" s="149"/>
      <c r="I949" s="153"/>
      <c r="J949" s="95"/>
      <c r="K949" s="108" t="str">
        <f t="shared" si="31"/>
        <v>x2</v>
      </c>
      <c r="L949" s="113"/>
      <c r="M949" s="95"/>
      <c r="N949" s="121" t="str">
        <f>IFERROR(VLOOKUP($G949,Basisblatt!$A$10:$B$17,2,FALSE),"")</f>
        <v/>
      </c>
      <c r="O949" s="95"/>
      <c r="P949" s="138" t="str">
        <f>IF($K949="x1",IF(OR($F949&lt;&gt;Basisblatt!$A$2,'EMob_Segmente 3.2.5_3.2.6'!H949=Basisblatt!$A$64)=TRUE,5,VLOOKUP('EMob_Segmente 3.2.5_3.2.6'!$E949,Basisblatt!$A$22:$B$35,2,FALSE)),"")</f>
        <v/>
      </c>
    </row>
    <row r="950" spans="1:16" ht="15.75" thickBot="1" x14ac:dyDescent="0.3">
      <c r="A950" s="121" t="str">
        <f t="shared" si="30"/>
        <v/>
      </c>
      <c r="B950" s="95"/>
      <c r="C950" s="148"/>
      <c r="D950" s="149"/>
      <c r="E950" s="149"/>
      <c r="F950" s="149"/>
      <c r="G950" s="149"/>
      <c r="H950" s="149"/>
      <c r="I950" s="153"/>
      <c r="J950" s="95"/>
      <c r="K950" s="108" t="str">
        <f t="shared" si="31"/>
        <v>x2</v>
      </c>
      <c r="L950" s="113"/>
      <c r="M950" s="95"/>
      <c r="N950" s="121" t="str">
        <f>IFERROR(VLOOKUP($G950,Basisblatt!$A$10:$B$17,2,FALSE),"")</f>
        <v/>
      </c>
      <c r="O950" s="95"/>
      <c r="P950" s="138" t="str">
        <f>IF($K950="x1",IF(OR($F950&lt;&gt;Basisblatt!$A$2,'EMob_Segmente 3.2.5_3.2.6'!H950=Basisblatt!$A$64)=TRUE,5,VLOOKUP('EMob_Segmente 3.2.5_3.2.6'!$E950,Basisblatt!$A$22:$B$35,2,FALSE)),"")</f>
        <v/>
      </c>
    </row>
    <row r="951" spans="1:16" ht="15.75" thickBot="1" x14ac:dyDescent="0.3">
      <c r="A951" s="121" t="str">
        <f t="shared" si="30"/>
        <v/>
      </c>
      <c r="B951" s="95"/>
      <c r="C951" s="148"/>
      <c r="D951" s="149"/>
      <c r="E951" s="149"/>
      <c r="F951" s="149"/>
      <c r="G951" s="149"/>
      <c r="H951" s="149"/>
      <c r="I951" s="153"/>
      <c r="J951" s="95"/>
      <c r="K951" s="108" t="str">
        <f t="shared" si="31"/>
        <v>x2</v>
      </c>
      <c r="L951" s="113"/>
      <c r="M951" s="95"/>
      <c r="N951" s="121" t="str">
        <f>IFERROR(VLOOKUP($G951,Basisblatt!$A$10:$B$17,2,FALSE),"")</f>
        <v/>
      </c>
      <c r="O951" s="95"/>
      <c r="P951" s="138" t="str">
        <f>IF($K951="x1",IF(OR($F951&lt;&gt;Basisblatt!$A$2,'EMob_Segmente 3.2.5_3.2.6'!H951=Basisblatt!$A$64)=TRUE,5,VLOOKUP('EMob_Segmente 3.2.5_3.2.6'!$E951,Basisblatt!$A$22:$B$35,2,FALSE)),"")</f>
        <v/>
      </c>
    </row>
    <row r="952" spans="1:16" ht="15.75" thickBot="1" x14ac:dyDescent="0.3">
      <c r="A952" s="121" t="str">
        <f t="shared" si="30"/>
        <v/>
      </c>
      <c r="B952" s="95"/>
      <c r="C952" s="148"/>
      <c r="D952" s="149"/>
      <c r="E952" s="149"/>
      <c r="F952" s="149"/>
      <c r="G952" s="149"/>
      <c r="H952" s="149"/>
      <c r="I952" s="153"/>
      <c r="J952" s="95"/>
      <c r="K952" s="108" t="str">
        <f t="shared" si="31"/>
        <v>x2</v>
      </c>
      <c r="L952" s="113"/>
      <c r="M952" s="95"/>
      <c r="N952" s="121" t="str">
        <f>IFERROR(VLOOKUP($G952,Basisblatt!$A$10:$B$17,2,FALSE),"")</f>
        <v/>
      </c>
      <c r="O952" s="95"/>
      <c r="P952" s="138" t="str">
        <f>IF($K952="x1",IF(OR($F952&lt;&gt;Basisblatt!$A$2,'EMob_Segmente 3.2.5_3.2.6'!H952=Basisblatt!$A$64)=TRUE,5,VLOOKUP('EMob_Segmente 3.2.5_3.2.6'!$E952,Basisblatt!$A$22:$B$35,2,FALSE)),"")</f>
        <v/>
      </c>
    </row>
    <row r="953" spans="1:16" ht="15.75" thickBot="1" x14ac:dyDescent="0.3">
      <c r="A953" s="121" t="str">
        <f t="shared" si="30"/>
        <v/>
      </c>
      <c r="B953" s="95"/>
      <c r="C953" s="148"/>
      <c r="D953" s="149"/>
      <c r="E953" s="149"/>
      <c r="F953" s="149"/>
      <c r="G953" s="149"/>
      <c r="H953" s="149"/>
      <c r="I953" s="153"/>
      <c r="J953" s="95"/>
      <c r="K953" s="108" t="str">
        <f t="shared" si="31"/>
        <v>x2</v>
      </c>
      <c r="L953" s="113"/>
      <c r="M953" s="95"/>
      <c r="N953" s="121" t="str">
        <f>IFERROR(VLOOKUP($G953,Basisblatt!$A$10:$B$17,2,FALSE),"")</f>
        <v/>
      </c>
      <c r="O953" s="95"/>
      <c r="P953" s="138" t="str">
        <f>IF($K953="x1",IF(OR($F953&lt;&gt;Basisblatt!$A$2,'EMob_Segmente 3.2.5_3.2.6'!H953=Basisblatt!$A$64)=TRUE,5,VLOOKUP('EMob_Segmente 3.2.5_3.2.6'!$E953,Basisblatt!$A$22:$B$35,2,FALSE)),"")</f>
        <v/>
      </c>
    </row>
    <row r="954" spans="1:16" ht="15.75" thickBot="1" x14ac:dyDescent="0.3">
      <c r="A954" s="121" t="str">
        <f t="shared" si="30"/>
        <v/>
      </c>
      <c r="B954" s="95"/>
      <c r="C954" s="148"/>
      <c r="D954" s="149"/>
      <c r="E954" s="149"/>
      <c r="F954" s="149"/>
      <c r="G954" s="149"/>
      <c r="H954" s="149"/>
      <c r="I954" s="153"/>
      <c r="J954" s="95"/>
      <c r="K954" s="108" t="str">
        <f t="shared" si="31"/>
        <v>x2</v>
      </c>
      <c r="L954" s="113"/>
      <c r="M954" s="95"/>
      <c r="N954" s="121" t="str">
        <f>IFERROR(VLOOKUP($G954,Basisblatt!$A$10:$B$17,2,FALSE),"")</f>
        <v/>
      </c>
      <c r="O954" s="95"/>
      <c r="P954" s="138" t="str">
        <f>IF($K954="x1",IF(OR($F954&lt;&gt;Basisblatt!$A$2,'EMob_Segmente 3.2.5_3.2.6'!H954=Basisblatt!$A$64)=TRUE,5,VLOOKUP('EMob_Segmente 3.2.5_3.2.6'!$E954,Basisblatt!$A$22:$B$35,2,FALSE)),"")</f>
        <v/>
      </c>
    </row>
    <row r="955" spans="1:16" ht="15.75" thickBot="1" x14ac:dyDescent="0.3">
      <c r="A955" s="121" t="str">
        <f t="shared" si="30"/>
        <v/>
      </c>
      <c r="B955" s="95"/>
      <c r="C955" s="148"/>
      <c r="D955" s="149"/>
      <c r="E955" s="149"/>
      <c r="F955" s="149"/>
      <c r="G955" s="149"/>
      <c r="H955" s="149"/>
      <c r="I955" s="153"/>
      <c r="J955" s="95"/>
      <c r="K955" s="108" t="str">
        <f t="shared" si="31"/>
        <v>x2</v>
      </c>
      <c r="L955" s="113"/>
      <c r="M955" s="95"/>
      <c r="N955" s="121" t="str">
        <f>IFERROR(VLOOKUP($G955,Basisblatt!$A$10:$B$17,2,FALSE),"")</f>
        <v/>
      </c>
      <c r="O955" s="95"/>
      <c r="P955" s="138" t="str">
        <f>IF($K955="x1",IF(OR($F955&lt;&gt;Basisblatt!$A$2,'EMob_Segmente 3.2.5_3.2.6'!H955=Basisblatt!$A$64)=TRUE,5,VLOOKUP('EMob_Segmente 3.2.5_3.2.6'!$E955,Basisblatt!$A$22:$B$35,2,FALSE)),"")</f>
        <v/>
      </c>
    </row>
    <row r="956" spans="1:16" ht="15.75" thickBot="1" x14ac:dyDescent="0.3">
      <c r="A956" s="121" t="str">
        <f t="shared" si="30"/>
        <v/>
      </c>
      <c r="B956" s="95"/>
      <c r="C956" s="148"/>
      <c r="D956" s="149"/>
      <c r="E956" s="149"/>
      <c r="F956" s="149"/>
      <c r="G956" s="149"/>
      <c r="H956" s="149"/>
      <c r="I956" s="153"/>
      <c r="J956" s="95"/>
      <c r="K956" s="108" t="str">
        <f t="shared" si="31"/>
        <v>x2</v>
      </c>
      <c r="L956" s="113"/>
      <c r="M956" s="95"/>
      <c r="N956" s="121" t="str">
        <f>IFERROR(VLOOKUP($G956,Basisblatt!$A$10:$B$17,2,FALSE),"")</f>
        <v/>
      </c>
      <c r="O956" s="95"/>
      <c r="P956" s="138" t="str">
        <f>IF($K956="x1",IF(OR($F956&lt;&gt;Basisblatt!$A$2,'EMob_Segmente 3.2.5_3.2.6'!H956=Basisblatt!$A$64)=TRUE,5,VLOOKUP('EMob_Segmente 3.2.5_3.2.6'!$E956,Basisblatt!$A$22:$B$35,2,FALSE)),"")</f>
        <v/>
      </c>
    </row>
    <row r="957" spans="1:16" ht="15.75" thickBot="1" x14ac:dyDescent="0.3">
      <c r="A957" s="121" t="str">
        <f t="shared" si="30"/>
        <v/>
      </c>
      <c r="B957" s="95"/>
      <c r="C957" s="148"/>
      <c r="D957" s="149"/>
      <c r="E957" s="149"/>
      <c r="F957" s="149"/>
      <c r="G957" s="149"/>
      <c r="H957" s="149"/>
      <c r="I957" s="153"/>
      <c r="J957" s="95"/>
      <c r="K957" s="108" t="str">
        <f t="shared" si="31"/>
        <v>x2</v>
      </c>
      <c r="L957" s="113"/>
      <c r="M957" s="95"/>
      <c r="N957" s="121" t="str">
        <f>IFERROR(VLOOKUP($G957,Basisblatt!$A$10:$B$17,2,FALSE),"")</f>
        <v/>
      </c>
      <c r="O957" s="95"/>
      <c r="P957" s="138" t="str">
        <f>IF($K957="x1",IF(OR($F957&lt;&gt;Basisblatt!$A$2,'EMob_Segmente 3.2.5_3.2.6'!H957=Basisblatt!$A$64)=TRUE,5,VLOOKUP('EMob_Segmente 3.2.5_3.2.6'!$E957,Basisblatt!$A$22:$B$35,2,FALSE)),"")</f>
        <v/>
      </c>
    </row>
    <row r="958" spans="1:16" ht="15.75" thickBot="1" x14ac:dyDescent="0.3">
      <c r="A958" s="121" t="str">
        <f t="shared" si="30"/>
        <v/>
      </c>
      <c r="B958" s="95"/>
      <c r="C958" s="148"/>
      <c r="D958" s="149"/>
      <c r="E958" s="149"/>
      <c r="F958" s="149"/>
      <c r="G958" s="149"/>
      <c r="H958" s="149"/>
      <c r="I958" s="153"/>
      <c r="J958" s="95"/>
      <c r="K958" s="108" t="str">
        <f t="shared" si="31"/>
        <v>x2</v>
      </c>
      <c r="L958" s="113"/>
      <c r="M958" s="95"/>
      <c r="N958" s="121" t="str">
        <f>IFERROR(VLOOKUP($G958,Basisblatt!$A$10:$B$17,2,FALSE),"")</f>
        <v/>
      </c>
      <c r="O958" s="95"/>
      <c r="P958" s="138" t="str">
        <f>IF($K958="x1",IF(OR($F958&lt;&gt;Basisblatt!$A$2,'EMob_Segmente 3.2.5_3.2.6'!H958=Basisblatt!$A$64)=TRUE,5,VLOOKUP('EMob_Segmente 3.2.5_3.2.6'!$E958,Basisblatt!$A$22:$B$35,2,FALSE)),"")</f>
        <v/>
      </c>
    </row>
    <row r="959" spans="1:16" ht="15.75" thickBot="1" x14ac:dyDescent="0.3">
      <c r="A959" s="121" t="str">
        <f t="shared" si="30"/>
        <v/>
      </c>
      <c r="B959" s="95"/>
      <c r="C959" s="148"/>
      <c r="D959" s="149"/>
      <c r="E959" s="149"/>
      <c r="F959" s="149"/>
      <c r="G959" s="149"/>
      <c r="H959" s="149"/>
      <c r="I959" s="153"/>
      <c r="J959" s="95"/>
      <c r="K959" s="108" t="str">
        <f t="shared" si="31"/>
        <v>x2</v>
      </c>
      <c r="L959" s="113"/>
      <c r="M959" s="95"/>
      <c r="N959" s="121" t="str">
        <f>IFERROR(VLOOKUP($G959,Basisblatt!$A$10:$B$17,2,FALSE),"")</f>
        <v/>
      </c>
      <c r="O959" s="95"/>
      <c r="P959" s="138" t="str">
        <f>IF($K959="x1",IF(OR($F959&lt;&gt;Basisblatt!$A$2,'EMob_Segmente 3.2.5_3.2.6'!H959=Basisblatt!$A$64)=TRUE,5,VLOOKUP('EMob_Segmente 3.2.5_3.2.6'!$E959,Basisblatt!$A$22:$B$35,2,FALSE)),"")</f>
        <v/>
      </c>
    </row>
    <row r="960" spans="1:16" ht="15.75" thickBot="1" x14ac:dyDescent="0.3">
      <c r="A960" s="121" t="str">
        <f t="shared" si="30"/>
        <v/>
      </c>
      <c r="B960" s="95"/>
      <c r="C960" s="148"/>
      <c r="D960" s="149"/>
      <c r="E960" s="149"/>
      <c r="F960" s="149"/>
      <c r="G960" s="149"/>
      <c r="H960" s="149"/>
      <c r="I960" s="153"/>
      <c r="J960" s="95"/>
      <c r="K960" s="108" t="str">
        <f t="shared" si="31"/>
        <v>x2</v>
      </c>
      <c r="L960" s="113"/>
      <c r="M960" s="95"/>
      <c r="N960" s="121" t="str">
        <f>IFERROR(VLOOKUP($G960,Basisblatt!$A$10:$B$17,2,FALSE),"")</f>
        <v/>
      </c>
      <c r="O960" s="95"/>
      <c r="P960" s="138" t="str">
        <f>IF($K960="x1",IF(OR($F960&lt;&gt;Basisblatt!$A$2,'EMob_Segmente 3.2.5_3.2.6'!H960=Basisblatt!$A$64)=TRUE,5,VLOOKUP('EMob_Segmente 3.2.5_3.2.6'!$E960,Basisblatt!$A$22:$B$35,2,FALSE)),"")</f>
        <v/>
      </c>
    </row>
    <row r="961" spans="1:16" ht="15.75" thickBot="1" x14ac:dyDescent="0.3">
      <c r="A961" s="121" t="str">
        <f t="shared" si="30"/>
        <v/>
      </c>
      <c r="B961" s="95"/>
      <c r="C961" s="148"/>
      <c r="D961" s="149"/>
      <c r="E961" s="149"/>
      <c r="F961" s="149"/>
      <c r="G961" s="149"/>
      <c r="H961" s="149"/>
      <c r="I961" s="153"/>
      <c r="J961" s="95"/>
      <c r="K961" s="108" t="str">
        <f t="shared" si="31"/>
        <v>x2</v>
      </c>
      <c r="L961" s="113"/>
      <c r="M961" s="95"/>
      <c r="N961" s="121" t="str">
        <f>IFERROR(VLOOKUP($G961,Basisblatt!$A$10:$B$17,2,FALSE),"")</f>
        <v/>
      </c>
      <c r="O961" s="95"/>
      <c r="P961" s="138" t="str">
        <f>IF($K961="x1",IF(OR($F961&lt;&gt;Basisblatt!$A$2,'EMob_Segmente 3.2.5_3.2.6'!H961=Basisblatt!$A$64)=TRUE,5,VLOOKUP('EMob_Segmente 3.2.5_3.2.6'!$E961,Basisblatt!$A$22:$B$35,2,FALSE)),"")</f>
        <v/>
      </c>
    </row>
    <row r="962" spans="1:16" ht="15.75" thickBot="1" x14ac:dyDescent="0.3">
      <c r="A962" s="121" t="str">
        <f t="shared" si="30"/>
        <v/>
      </c>
      <c r="B962" s="95"/>
      <c r="C962" s="148"/>
      <c r="D962" s="149"/>
      <c r="E962" s="149"/>
      <c r="F962" s="149"/>
      <c r="G962" s="149"/>
      <c r="H962" s="149"/>
      <c r="I962" s="153"/>
      <c r="J962" s="95"/>
      <c r="K962" s="108" t="str">
        <f t="shared" si="31"/>
        <v>x2</v>
      </c>
      <c r="L962" s="113"/>
      <c r="M962" s="95"/>
      <c r="N962" s="121" t="str">
        <f>IFERROR(VLOOKUP($G962,Basisblatt!$A$10:$B$17,2,FALSE),"")</f>
        <v/>
      </c>
      <c r="O962" s="95"/>
      <c r="P962" s="138" t="str">
        <f>IF($K962="x1",IF(OR($F962&lt;&gt;Basisblatt!$A$2,'EMob_Segmente 3.2.5_3.2.6'!H962=Basisblatt!$A$64)=TRUE,5,VLOOKUP('EMob_Segmente 3.2.5_3.2.6'!$E962,Basisblatt!$A$22:$B$35,2,FALSE)),"")</f>
        <v/>
      </c>
    </row>
    <row r="963" spans="1:16" ht="15.75" thickBot="1" x14ac:dyDescent="0.3">
      <c r="A963" s="121" t="str">
        <f t="shared" si="30"/>
        <v/>
      </c>
      <c r="B963" s="95"/>
      <c r="C963" s="148"/>
      <c r="D963" s="149"/>
      <c r="E963" s="149"/>
      <c r="F963" s="149"/>
      <c r="G963" s="149"/>
      <c r="H963" s="149"/>
      <c r="I963" s="153"/>
      <c r="J963" s="95"/>
      <c r="K963" s="108" t="str">
        <f t="shared" si="31"/>
        <v>x2</v>
      </c>
      <c r="L963" s="113"/>
      <c r="M963" s="95"/>
      <c r="N963" s="121" t="str">
        <f>IFERROR(VLOOKUP($G963,Basisblatt!$A$10:$B$17,2,FALSE),"")</f>
        <v/>
      </c>
      <c r="O963" s="95"/>
      <c r="P963" s="138" t="str">
        <f>IF($K963="x1",IF(OR($F963&lt;&gt;Basisblatt!$A$2,'EMob_Segmente 3.2.5_3.2.6'!H963=Basisblatt!$A$64)=TRUE,5,VLOOKUP('EMob_Segmente 3.2.5_3.2.6'!$E963,Basisblatt!$A$22:$B$35,2,FALSE)),"")</f>
        <v/>
      </c>
    </row>
    <row r="964" spans="1:16" ht="15.75" thickBot="1" x14ac:dyDescent="0.3">
      <c r="A964" s="121" t="str">
        <f t="shared" si="30"/>
        <v/>
      </c>
      <c r="B964" s="95"/>
      <c r="C964" s="148"/>
      <c r="D964" s="149"/>
      <c r="E964" s="149"/>
      <c r="F964" s="149"/>
      <c r="G964" s="149"/>
      <c r="H964" s="149"/>
      <c r="I964" s="153"/>
      <c r="J964" s="95"/>
      <c r="K964" s="108" t="str">
        <f t="shared" si="31"/>
        <v>x2</v>
      </c>
      <c r="L964" s="113"/>
      <c r="M964" s="95"/>
      <c r="N964" s="121" t="str">
        <f>IFERROR(VLOOKUP($G964,Basisblatt!$A$10:$B$17,2,FALSE),"")</f>
        <v/>
      </c>
      <c r="O964" s="95"/>
      <c r="P964" s="138" t="str">
        <f>IF($K964="x1",IF(OR($F964&lt;&gt;Basisblatt!$A$2,'EMob_Segmente 3.2.5_3.2.6'!H964=Basisblatt!$A$64)=TRUE,5,VLOOKUP('EMob_Segmente 3.2.5_3.2.6'!$E964,Basisblatt!$A$22:$B$35,2,FALSE)),"")</f>
        <v/>
      </c>
    </row>
    <row r="965" spans="1:16" ht="15.75" thickBot="1" x14ac:dyDescent="0.3">
      <c r="A965" s="121" t="str">
        <f t="shared" si="30"/>
        <v/>
      </c>
      <c r="B965" s="95"/>
      <c r="C965" s="148"/>
      <c r="D965" s="149"/>
      <c r="E965" s="149"/>
      <c r="F965" s="149"/>
      <c r="G965" s="149"/>
      <c r="H965" s="149"/>
      <c r="I965" s="153"/>
      <c r="J965" s="95"/>
      <c r="K965" s="108" t="str">
        <f t="shared" si="31"/>
        <v>x2</v>
      </c>
      <c r="L965" s="113"/>
      <c r="M965" s="95"/>
      <c r="N965" s="121" t="str">
        <f>IFERROR(VLOOKUP($G965,Basisblatt!$A$10:$B$17,2,FALSE),"")</f>
        <v/>
      </c>
      <c r="O965" s="95"/>
      <c r="P965" s="138" t="str">
        <f>IF($K965="x1",IF(OR($F965&lt;&gt;Basisblatt!$A$2,'EMob_Segmente 3.2.5_3.2.6'!H965=Basisblatt!$A$64)=TRUE,5,VLOOKUP('EMob_Segmente 3.2.5_3.2.6'!$E965,Basisblatt!$A$22:$B$35,2,FALSE)),"")</f>
        <v/>
      </c>
    </row>
    <row r="966" spans="1:16" ht="15.75" thickBot="1" x14ac:dyDescent="0.3">
      <c r="A966" s="121" t="str">
        <f t="shared" si="30"/>
        <v/>
      </c>
      <c r="B966" s="95"/>
      <c r="C966" s="148"/>
      <c r="D966" s="149"/>
      <c r="E966" s="149"/>
      <c r="F966" s="149"/>
      <c r="G966" s="149"/>
      <c r="H966" s="149"/>
      <c r="I966" s="153"/>
      <c r="J966" s="95"/>
      <c r="K966" s="108" t="str">
        <f t="shared" si="31"/>
        <v>x2</v>
      </c>
      <c r="L966" s="113"/>
      <c r="M966" s="95"/>
      <c r="N966" s="121" t="str">
        <f>IFERROR(VLOOKUP($G966,Basisblatt!$A$10:$B$17,2,FALSE),"")</f>
        <v/>
      </c>
      <c r="O966" s="95"/>
      <c r="P966" s="138" t="str">
        <f>IF($K966="x1",IF(OR($F966&lt;&gt;Basisblatt!$A$2,'EMob_Segmente 3.2.5_3.2.6'!H966=Basisblatt!$A$64)=TRUE,5,VLOOKUP('EMob_Segmente 3.2.5_3.2.6'!$E966,Basisblatt!$A$22:$B$35,2,FALSE)),"")</f>
        <v/>
      </c>
    </row>
    <row r="967" spans="1:16" ht="15.75" thickBot="1" x14ac:dyDescent="0.3">
      <c r="A967" s="121" t="str">
        <f t="shared" si="30"/>
        <v/>
      </c>
      <c r="B967" s="95"/>
      <c r="C967" s="148"/>
      <c r="D967" s="149"/>
      <c r="E967" s="149"/>
      <c r="F967" s="149"/>
      <c r="G967" s="149"/>
      <c r="H967" s="149"/>
      <c r="I967" s="153"/>
      <c r="J967" s="95"/>
      <c r="K967" s="108" t="str">
        <f t="shared" si="31"/>
        <v>x2</v>
      </c>
      <c r="L967" s="113"/>
      <c r="M967" s="95"/>
      <c r="N967" s="121" t="str">
        <f>IFERROR(VLOOKUP($G967,Basisblatt!$A$10:$B$17,2,FALSE),"")</f>
        <v/>
      </c>
      <c r="O967" s="95"/>
      <c r="P967" s="138" t="str">
        <f>IF($K967="x1",IF(OR($F967&lt;&gt;Basisblatt!$A$2,'EMob_Segmente 3.2.5_3.2.6'!H967=Basisblatt!$A$64)=TRUE,5,VLOOKUP('EMob_Segmente 3.2.5_3.2.6'!$E967,Basisblatt!$A$22:$B$35,2,FALSE)),"")</f>
        <v/>
      </c>
    </row>
    <row r="968" spans="1:16" ht="15.75" thickBot="1" x14ac:dyDescent="0.3">
      <c r="A968" s="121" t="str">
        <f t="shared" si="30"/>
        <v/>
      </c>
      <c r="B968" s="95"/>
      <c r="C968" s="148"/>
      <c r="D968" s="149"/>
      <c r="E968" s="149"/>
      <c r="F968" s="149"/>
      <c r="G968" s="149"/>
      <c r="H968" s="149"/>
      <c r="I968" s="153"/>
      <c r="J968" s="95"/>
      <c r="K968" s="108" t="str">
        <f t="shared" si="31"/>
        <v>x2</v>
      </c>
      <c r="L968" s="113"/>
      <c r="M968" s="95"/>
      <c r="N968" s="121" t="str">
        <f>IFERROR(VLOOKUP($G968,Basisblatt!$A$10:$B$17,2,FALSE),"")</f>
        <v/>
      </c>
      <c r="O968" s="95"/>
      <c r="P968" s="138" t="str">
        <f>IF($K968="x1",IF(OR($F968&lt;&gt;Basisblatt!$A$2,'EMob_Segmente 3.2.5_3.2.6'!H968=Basisblatt!$A$64)=TRUE,5,VLOOKUP('EMob_Segmente 3.2.5_3.2.6'!$E968,Basisblatt!$A$22:$B$35,2,FALSE)),"")</f>
        <v/>
      </c>
    </row>
    <row r="969" spans="1:16" ht="15.75" thickBot="1" x14ac:dyDescent="0.3">
      <c r="A969" s="121" t="str">
        <f t="shared" si="30"/>
        <v/>
      </c>
      <c r="B969" s="95"/>
      <c r="C969" s="148"/>
      <c r="D969" s="149"/>
      <c r="E969" s="149"/>
      <c r="F969" s="149"/>
      <c r="G969" s="149"/>
      <c r="H969" s="149"/>
      <c r="I969" s="153"/>
      <c r="J969" s="95"/>
      <c r="K969" s="108" t="str">
        <f t="shared" si="31"/>
        <v>x2</v>
      </c>
      <c r="L969" s="113"/>
      <c r="M969" s="95"/>
      <c r="N969" s="121" t="str">
        <f>IFERROR(VLOOKUP($G969,Basisblatt!$A$10:$B$17,2,FALSE),"")</f>
        <v/>
      </c>
      <c r="O969" s="95"/>
      <c r="P969" s="138" t="str">
        <f>IF($K969="x1",IF(OR($F969&lt;&gt;Basisblatt!$A$2,'EMob_Segmente 3.2.5_3.2.6'!H969=Basisblatt!$A$64)=TRUE,5,VLOOKUP('EMob_Segmente 3.2.5_3.2.6'!$E969,Basisblatt!$A$22:$B$35,2,FALSE)),"")</f>
        <v/>
      </c>
    </row>
    <row r="970" spans="1:16" ht="15.75" thickBot="1" x14ac:dyDescent="0.3">
      <c r="A970" s="121" t="str">
        <f t="shared" si="30"/>
        <v/>
      </c>
      <c r="B970" s="95"/>
      <c r="C970" s="148"/>
      <c r="D970" s="149"/>
      <c r="E970" s="149"/>
      <c r="F970" s="149"/>
      <c r="G970" s="149"/>
      <c r="H970" s="149"/>
      <c r="I970" s="153"/>
      <c r="J970" s="95"/>
      <c r="K970" s="108" t="str">
        <f t="shared" si="31"/>
        <v>x2</v>
      </c>
      <c r="L970" s="113"/>
      <c r="M970" s="95"/>
      <c r="N970" s="121" t="str">
        <f>IFERROR(VLOOKUP($G970,Basisblatt!$A$10:$B$17,2,FALSE),"")</f>
        <v/>
      </c>
      <c r="O970" s="95"/>
      <c r="P970" s="138" t="str">
        <f>IF($K970="x1",IF(OR($F970&lt;&gt;Basisblatt!$A$2,'EMob_Segmente 3.2.5_3.2.6'!H970=Basisblatt!$A$64)=TRUE,5,VLOOKUP('EMob_Segmente 3.2.5_3.2.6'!$E970,Basisblatt!$A$22:$B$35,2,FALSE)),"")</f>
        <v/>
      </c>
    </row>
    <row r="971" spans="1:16" ht="15.75" thickBot="1" x14ac:dyDescent="0.3">
      <c r="A971" s="121" t="str">
        <f t="shared" si="30"/>
        <v/>
      </c>
      <c r="B971" s="95"/>
      <c r="C971" s="148"/>
      <c r="D971" s="149"/>
      <c r="E971" s="149"/>
      <c r="F971" s="149"/>
      <c r="G971" s="149"/>
      <c r="H971" s="149"/>
      <c r="I971" s="153"/>
      <c r="J971" s="95"/>
      <c r="K971" s="108" t="str">
        <f t="shared" si="31"/>
        <v>x2</v>
      </c>
      <c r="L971" s="113"/>
      <c r="M971" s="95"/>
      <c r="N971" s="121" t="str">
        <f>IFERROR(VLOOKUP($G971,Basisblatt!$A$10:$B$17,2,FALSE),"")</f>
        <v/>
      </c>
      <c r="O971" s="95"/>
      <c r="P971" s="138" t="str">
        <f>IF($K971="x1",IF(OR($F971&lt;&gt;Basisblatt!$A$2,'EMob_Segmente 3.2.5_3.2.6'!H971=Basisblatt!$A$64)=TRUE,5,VLOOKUP('EMob_Segmente 3.2.5_3.2.6'!$E971,Basisblatt!$A$22:$B$35,2,FALSE)),"")</f>
        <v/>
      </c>
    </row>
    <row r="972" spans="1:16" ht="15.75" thickBot="1" x14ac:dyDescent="0.3">
      <c r="A972" s="121" t="str">
        <f t="shared" si="30"/>
        <v/>
      </c>
      <c r="B972" s="95"/>
      <c r="C972" s="148"/>
      <c r="D972" s="149"/>
      <c r="E972" s="149"/>
      <c r="F972" s="149"/>
      <c r="G972" s="149"/>
      <c r="H972" s="149"/>
      <c r="I972" s="153"/>
      <c r="J972" s="95"/>
      <c r="K972" s="108" t="str">
        <f t="shared" si="31"/>
        <v>x2</v>
      </c>
      <c r="L972" s="113"/>
      <c r="M972" s="95"/>
      <c r="N972" s="121" t="str">
        <f>IFERROR(VLOOKUP($G972,Basisblatt!$A$10:$B$17,2,FALSE),"")</f>
        <v/>
      </c>
      <c r="O972" s="95"/>
      <c r="P972" s="138" t="str">
        <f>IF($K972="x1",IF(OR($F972&lt;&gt;Basisblatt!$A$2,'EMob_Segmente 3.2.5_3.2.6'!H972=Basisblatt!$A$64)=TRUE,5,VLOOKUP('EMob_Segmente 3.2.5_3.2.6'!$E972,Basisblatt!$A$22:$B$35,2,FALSE)),"")</f>
        <v/>
      </c>
    </row>
    <row r="973" spans="1:16" ht="15.75" thickBot="1" x14ac:dyDescent="0.3">
      <c r="A973" s="121" t="str">
        <f t="shared" si="30"/>
        <v/>
      </c>
      <c r="B973" s="95"/>
      <c r="C973" s="148"/>
      <c r="D973" s="149"/>
      <c r="E973" s="149"/>
      <c r="F973" s="149"/>
      <c r="G973" s="149"/>
      <c r="H973" s="149"/>
      <c r="I973" s="153"/>
      <c r="J973" s="95"/>
      <c r="K973" s="108" t="str">
        <f t="shared" si="31"/>
        <v>x2</v>
      </c>
      <c r="L973" s="113"/>
      <c r="M973" s="95"/>
      <c r="N973" s="121" t="str">
        <f>IFERROR(VLOOKUP($G973,Basisblatt!$A$10:$B$17,2,FALSE),"")</f>
        <v/>
      </c>
      <c r="O973" s="95"/>
      <c r="P973" s="138" t="str">
        <f>IF($K973="x1",IF(OR($F973&lt;&gt;Basisblatt!$A$2,'EMob_Segmente 3.2.5_3.2.6'!H973=Basisblatt!$A$64)=TRUE,5,VLOOKUP('EMob_Segmente 3.2.5_3.2.6'!$E973,Basisblatt!$A$22:$B$35,2,FALSE)),"")</f>
        <v/>
      </c>
    </row>
    <row r="974" spans="1:16" ht="15.75" thickBot="1" x14ac:dyDescent="0.3">
      <c r="A974" s="121" t="str">
        <f t="shared" si="30"/>
        <v/>
      </c>
      <c r="B974" s="95"/>
      <c r="C974" s="148"/>
      <c r="D974" s="149"/>
      <c r="E974" s="149"/>
      <c r="F974" s="149"/>
      <c r="G974" s="149"/>
      <c r="H974" s="149"/>
      <c r="I974" s="153"/>
      <c r="J974" s="95"/>
      <c r="K974" s="108" t="str">
        <f t="shared" si="31"/>
        <v>x2</v>
      </c>
      <c r="L974" s="113"/>
      <c r="M974" s="95"/>
      <c r="N974" s="121" t="str">
        <f>IFERROR(VLOOKUP($G974,Basisblatt!$A$10:$B$17,2,FALSE),"")</f>
        <v/>
      </c>
      <c r="O974" s="95"/>
      <c r="P974" s="138" t="str">
        <f>IF($K974="x1",IF(OR($F974&lt;&gt;Basisblatt!$A$2,'EMob_Segmente 3.2.5_3.2.6'!H974=Basisblatt!$A$64)=TRUE,5,VLOOKUP('EMob_Segmente 3.2.5_3.2.6'!$E974,Basisblatt!$A$22:$B$35,2,FALSE)),"")</f>
        <v/>
      </c>
    </row>
    <row r="975" spans="1:16" ht="15.75" thickBot="1" x14ac:dyDescent="0.3">
      <c r="A975" s="121" t="str">
        <f t="shared" si="30"/>
        <v/>
      </c>
      <c r="B975" s="95"/>
      <c r="C975" s="148"/>
      <c r="D975" s="149"/>
      <c r="E975" s="149"/>
      <c r="F975" s="149"/>
      <c r="G975" s="149"/>
      <c r="H975" s="149"/>
      <c r="I975" s="153"/>
      <c r="J975" s="95"/>
      <c r="K975" s="108" t="str">
        <f t="shared" si="31"/>
        <v>x2</v>
      </c>
      <c r="L975" s="113"/>
      <c r="M975" s="95"/>
      <c r="N975" s="121" t="str">
        <f>IFERROR(VLOOKUP($G975,Basisblatt!$A$10:$B$17,2,FALSE),"")</f>
        <v/>
      </c>
      <c r="O975" s="95"/>
      <c r="P975" s="138" t="str">
        <f>IF($K975="x1",IF(OR($F975&lt;&gt;Basisblatt!$A$2,'EMob_Segmente 3.2.5_3.2.6'!H975=Basisblatt!$A$64)=TRUE,5,VLOOKUP('EMob_Segmente 3.2.5_3.2.6'!$E975,Basisblatt!$A$22:$B$35,2,FALSE)),"")</f>
        <v/>
      </c>
    </row>
    <row r="976" spans="1:16" ht="15.75" thickBot="1" x14ac:dyDescent="0.3">
      <c r="A976" s="121" t="str">
        <f t="shared" si="30"/>
        <v/>
      </c>
      <c r="B976" s="95"/>
      <c r="C976" s="148"/>
      <c r="D976" s="149"/>
      <c r="E976" s="149"/>
      <c r="F976" s="149"/>
      <c r="G976" s="149"/>
      <c r="H976" s="149"/>
      <c r="I976" s="153"/>
      <c r="J976" s="95"/>
      <c r="K976" s="108" t="str">
        <f t="shared" si="31"/>
        <v>x2</v>
      </c>
      <c r="L976" s="113"/>
      <c r="M976" s="95"/>
      <c r="N976" s="121" t="str">
        <f>IFERROR(VLOOKUP($G976,Basisblatt!$A$10:$B$17,2,FALSE),"")</f>
        <v/>
      </c>
      <c r="O976" s="95"/>
      <c r="P976" s="138" t="str">
        <f>IF($K976="x1",IF(OR($F976&lt;&gt;Basisblatt!$A$2,'EMob_Segmente 3.2.5_3.2.6'!H976=Basisblatt!$A$64)=TRUE,5,VLOOKUP('EMob_Segmente 3.2.5_3.2.6'!$E976,Basisblatt!$A$22:$B$35,2,FALSE)),"")</f>
        <v/>
      </c>
    </row>
    <row r="977" spans="1:16" ht="15.75" thickBot="1" x14ac:dyDescent="0.3">
      <c r="A977" s="121" t="str">
        <f t="shared" si="30"/>
        <v/>
      </c>
      <c r="B977" s="95"/>
      <c r="C977" s="148"/>
      <c r="D977" s="149"/>
      <c r="E977" s="149"/>
      <c r="F977" s="149"/>
      <c r="G977" s="149"/>
      <c r="H977" s="149"/>
      <c r="I977" s="153"/>
      <c r="J977" s="95"/>
      <c r="K977" s="108" t="str">
        <f t="shared" si="31"/>
        <v>x2</v>
      </c>
      <c r="L977" s="113"/>
      <c r="M977" s="95"/>
      <c r="N977" s="121" t="str">
        <f>IFERROR(VLOOKUP($G977,Basisblatt!$A$10:$B$17,2,FALSE),"")</f>
        <v/>
      </c>
      <c r="O977" s="95"/>
      <c r="P977" s="138" t="str">
        <f>IF($K977="x1",IF(OR($F977&lt;&gt;Basisblatt!$A$2,'EMob_Segmente 3.2.5_3.2.6'!H977=Basisblatt!$A$64)=TRUE,5,VLOOKUP('EMob_Segmente 3.2.5_3.2.6'!$E977,Basisblatt!$A$22:$B$35,2,FALSE)),"")</f>
        <v/>
      </c>
    </row>
    <row r="978" spans="1:16" ht="15.75" thickBot="1" x14ac:dyDescent="0.3">
      <c r="A978" s="121" t="str">
        <f t="shared" si="30"/>
        <v/>
      </c>
      <c r="B978" s="95"/>
      <c r="C978" s="148"/>
      <c r="D978" s="149"/>
      <c r="E978" s="149"/>
      <c r="F978" s="149"/>
      <c r="G978" s="149"/>
      <c r="H978" s="149"/>
      <c r="I978" s="153"/>
      <c r="J978" s="95"/>
      <c r="K978" s="108" t="str">
        <f t="shared" si="31"/>
        <v>x2</v>
      </c>
      <c r="L978" s="113"/>
      <c r="M978" s="95"/>
      <c r="N978" s="121" t="str">
        <f>IFERROR(VLOOKUP($G978,Basisblatt!$A$10:$B$17,2,FALSE),"")</f>
        <v/>
      </c>
      <c r="O978" s="95"/>
      <c r="P978" s="138" t="str">
        <f>IF($K978="x1",IF(OR($F978&lt;&gt;Basisblatt!$A$2,'EMob_Segmente 3.2.5_3.2.6'!H978=Basisblatt!$A$64)=TRUE,5,VLOOKUP('EMob_Segmente 3.2.5_3.2.6'!$E978,Basisblatt!$A$22:$B$35,2,FALSE)),"")</f>
        <v/>
      </c>
    </row>
    <row r="979" spans="1:16" ht="15.75" thickBot="1" x14ac:dyDescent="0.3">
      <c r="A979" s="121" t="str">
        <f t="shared" si="30"/>
        <v/>
      </c>
      <c r="B979" s="95"/>
      <c r="C979" s="148"/>
      <c r="D979" s="149"/>
      <c r="E979" s="149"/>
      <c r="F979" s="149"/>
      <c r="G979" s="149"/>
      <c r="H979" s="149"/>
      <c r="I979" s="153"/>
      <c r="J979" s="95"/>
      <c r="K979" s="108" t="str">
        <f t="shared" si="31"/>
        <v>x2</v>
      </c>
      <c r="L979" s="113"/>
      <c r="M979" s="95"/>
      <c r="N979" s="121" t="str">
        <f>IFERROR(VLOOKUP($G979,Basisblatt!$A$10:$B$17,2,FALSE),"")</f>
        <v/>
      </c>
      <c r="O979" s="95"/>
      <c r="P979" s="138" t="str">
        <f>IF($K979="x1",IF(OR($F979&lt;&gt;Basisblatt!$A$2,'EMob_Segmente 3.2.5_3.2.6'!H979=Basisblatt!$A$64)=TRUE,5,VLOOKUP('EMob_Segmente 3.2.5_3.2.6'!$E979,Basisblatt!$A$22:$B$35,2,FALSE)),"")</f>
        <v/>
      </c>
    </row>
    <row r="980" spans="1:16" ht="15.75" thickBot="1" x14ac:dyDescent="0.3">
      <c r="A980" s="121" t="str">
        <f t="shared" si="30"/>
        <v/>
      </c>
      <c r="B980" s="95"/>
      <c r="C980" s="148"/>
      <c r="D980" s="149"/>
      <c r="E980" s="149"/>
      <c r="F980" s="149"/>
      <c r="G980" s="149"/>
      <c r="H980" s="149"/>
      <c r="I980" s="153"/>
      <c r="J980" s="95"/>
      <c r="K980" s="108" t="str">
        <f t="shared" si="31"/>
        <v>x2</v>
      </c>
      <c r="L980" s="113"/>
      <c r="M980" s="95"/>
      <c r="N980" s="121" t="str">
        <f>IFERROR(VLOOKUP($G980,Basisblatt!$A$10:$B$17,2,FALSE),"")</f>
        <v/>
      </c>
      <c r="O980" s="95"/>
      <c r="P980" s="138" t="str">
        <f>IF($K980="x1",IF(OR($F980&lt;&gt;Basisblatt!$A$2,'EMob_Segmente 3.2.5_3.2.6'!H980=Basisblatt!$A$64)=TRUE,5,VLOOKUP('EMob_Segmente 3.2.5_3.2.6'!$E980,Basisblatt!$A$22:$B$35,2,FALSE)),"")</f>
        <v/>
      </c>
    </row>
    <row r="981" spans="1:16" ht="15.75" thickBot="1" x14ac:dyDescent="0.3">
      <c r="A981" s="121" t="str">
        <f t="shared" si="30"/>
        <v/>
      </c>
      <c r="B981" s="95"/>
      <c r="C981" s="148"/>
      <c r="D981" s="149"/>
      <c r="E981" s="149"/>
      <c r="F981" s="149"/>
      <c r="G981" s="149"/>
      <c r="H981" s="149"/>
      <c r="I981" s="153"/>
      <c r="J981" s="95"/>
      <c r="K981" s="108" t="str">
        <f t="shared" si="31"/>
        <v>x2</v>
      </c>
      <c r="L981" s="113"/>
      <c r="M981" s="95"/>
      <c r="N981" s="121" t="str">
        <f>IFERROR(VLOOKUP($G981,Basisblatt!$A$10:$B$17,2,FALSE),"")</f>
        <v/>
      </c>
      <c r="O981" s="95"/>
      <c r="P981" s="138" t="str">
        <f>IF($K981="x1",IF(OR($F981&lt;&gt;Basisblatt!$A$2,'EMob_Segmente 3.2.5_3.2.6'!H981=Basisblatt!$A$64)=TRUE,5,VLOOKUP('EMob_Segmente 3.2.5_3.2.6'!$E981,Basisblatt!$A$22:$B$35,2,FALSE)),"")</f>
        <v/>
      </c>
    </row>
    <row r="982" spans="1:16" ht="15.75" thickBot="1" x14ac:dyDescent="0.3">
      <c r="A982" s="121" t="str">
        <f t="shared" si="30"/>
        <v/>
      </c>
      <c r="B982" s="95"/>
      <c r="C982" s="148"/>
      <c r="D982" s="149"/>
      <c r="E982" s="149"/>
      <c r="F982" s="149"/>
      <c r="G982" s="149"/>
      <c r="H982" s="149"/>
      <c r="I982" s="153"/>
      <c r="J982" s="95"/>
      <c r="K982" s="108" t="str">
        <f t="shared" si="31"/>
        <v>x2</v>
      </c>
      <c r="L982" s="113"/>
      <c r="M982" s="95"/>
      <c r="N982" s="121" t="str">
        <f>IFERROR(VLOOKUP($G982,Basisblatt!$A$10:$B$17,2,FALSE),"")</f>
        <v/>
      </c>
      <c r="O982" s="95"/>
      <c r="P982" s="138" t="str">
        <f>IF($K982="x1",IF(OR($F982&lt;&gt;Basisblatt!$A$2,'EMob_Segmente 3.2.5_3.2.6'!H982=Basisblatt!$A$64)=TRUE,5,VLOOKUP('EMob_Segmente 3.2.5_3.2.6'!$E982,Basisblatt!$A$22:$B$35,2,FALSE)),"")</f>
        <v/>
      </c>
    </row>
    <row r="983" spans="1:16" ht="15.75" thickBot="1" x14ac:dyDescent="0.3">
      <c r="A983" s="121" t="str">
        <f t="shared" si="30"/>
        <v/>
      </c>
      <c r="B983" s="95"/>
      <c r="C983" s="148"/>
      <c r="D983" s="149"/>
      <c r="E983" s="149"/>
      <c r="F983" s="149"/>
      <c r="G983" s="149"/>
      <c r="H983" s="149"/>
      <c r="I983" s="153"/>
      <c r="J983" s="95"/>
      <c r="K983" s="108" t="str">
        <f t="shared" si="31"/>
        <v>x2</v>
      </c>
      <c r="L983" s="113"/>
      <c r="M983" s="95"/>
      <c r="N983" s="121" t="str">
        <f>IFERROR(VLOOKUP($G983,Basisblatt!$A$10:$B$17,2,FALSE),"")</f>
        <v/>
      </c>
      <c r="O983" s="95"/>
      <c r="P983" s="138" t="str">
        <f>IF($K983="x1",IF(OR($F983&lt;&gt;Basisblatt!$A$2,'EMob_Segmente 3.2.5_3.2.6'!H983=Basisblatt!$A$64)=TRUE,5,VLOOKUP('EMob_Segmente 3.2.5_3.2.6'!$E983,Basisblatt!$A$22:$B$35,2,FALSE)),"")</f>
        <v/>
      </c>
    </row>
    <row r="984" spans="1:16" ht="15.75" thickBot="1" x14ac:dyDescent="0.3">
      <c r="A984" s="121" t="str">
        <f t="shared" si="30"/>
        <v/>
      </c>
      <c r="B984" s="95"/>
      <c r="C984" s="148"/>
      <c r="D984" s="149"/>
      <c r="E984" s="149"/>
      <c r="F984" s="149"/>
      <c r="G984" s="149"/>
      <c r="H984" s="149"/>
      <c r="I984" s="153"/>
      <c r="J984" s="95"/>
      <c r="K984" s="108" t="str">
        <f t="shared" si="31"/>
        <v>x2</v>
      </c>
      <c r="L984" s="113"/>
      <c r="M984" s="95"/>
      <c r="N984" s="121" t="str">
        <f>IFERROR(VLOOKUP($G984,Basisblatt!$A$10:$B$17,2,FALSE),"")</f>
        <v/>
      </c>
      <c r="O984" s="95"/>
      <c r="P984" s="138" t="str">
        <f>IF($K984="x1",IF(OR($F984&lt;&gt;Basisblatt!$A$2,'EMob_Segmente 3.2.5_3.2.6'!H984=Basisblatt!$A$64)=TRUE,5,VLOOKUP('EMob_Segmente 3.2.5_3.2.6'!$E984,Basisblatt!$A$22:$B$35,2,FALSE)),"")</f>
        <v/>
      </c>
    </row>
    <row r="985" spans="1:16" ht="15.75" thickBot="1" x14ac:dyDescent="0.3">
      <c r="A985" s="121" t="str">
        <f t="shared" si="30"/>
        <v/>
      </c>
      <c r="B985" s="95"/>
      <c r="C985" s="148"/>
      <c r="D985" s="149"/>
      <c r="E985" s="149"/>
      <c r="F985" s="149"/>
      <c r="G985" s="149"/>
      <c r="H985" s="149"/>
      <c r="I985" s="153"/>
      <c r="J985" s="95"/>
      <c r="K985" s="108" t="str">
        <f t="shared" si="31"/>
        <v>x2</v>
      </c>
      <c r="L985" s="113"/>
      <c r="M985" s="95"/>
      <c r="N985" s="121" t="str">
        <f>IFERROR(VLOOKUP($G985,Basisblatt!$A$10:$B$17,2,FALSE),"")</f>
        <v/>
      </c>
      <c r="O985" s="95"/>
      <c r="P985" s="138" t="str">
        <f>IF($K985="x1",IF(OR($F985&lt;&gt;Basisblatt!$A$2,'EMob_Segmente 3.2.5_3.2.6'!H985=Basisblatt!$A$64)=TRUE,5,VLOOKUP('EMob_Segmente 3.2.5_3.2.6'!$E985,Basisblatt!$A$22:$B$35,2,FALSE)),"")</f>
        <v/>
      </c>
    </row>
    <row r="986" spans="1:16" ht="15.75" thickBot="1" x14ac:dyDescent="0.3">
      <c r="A986" s="121" t="str">
        <f t="shared" ref="A986:A1049" si="32">IF($K986="x2","",IF($K986="x1","ja","N/A"))</f>
        <v/>
      </c>
      <c r="B986" s="95"/>
      <c r="C986" s="148"/>
      <c r="D986" s="149"/>
      <c r="E986" s="149"/>
      <c r="F986" s="149"/>
      <c r="G986" s="149"/>
      <c r="H986" s="149"/>
      <c r="I986" s="153"/>
      <c r="J986" s="95"/>
      <c r="K986" s="108" t="str">
        <f t="shared" si="31"/>
        <v>x2</v>
      </c>
      <c r="L986" s="113"/>
      <c r="M986" s="95"/>
      <c r="N986" s="121" t="str">
        <f>IFERROR(VLOOKUP($G986,Basisblatt!$A$10:$B$17,2,FALSE),"")</f>
        <v/>
      </c>
      <c r="O986" s="95"/>
      <c r="P986" s="138" t="str">
        <f>IF($K986="x1",IF(OR($F986&lt;&gt;Basisblatt!$A$2,'EMob_Segmente 3.2.5_3.2.6'!H986=Basisblatt!$A$64)=TRUE,5,VLOOKUP('EMob_Segmente 3.2.5_3.2.6'!$E986,Basisblatt!$A$22:$B$35,2,FALSE)),"")</f>
        <v/>
      </c>
    </row>
    <row r="987" spans="1:16" ht="15.75" thickBot="1" x14ac:dyDescent="0.3">
      <c r="A987" s="121" t="str">
        <f t="shared" si="32"/>
        <v/>
      </c>
      <c r="B987" s="95"/>
      <c r="C987" s="148"/>
      <c r="D987" s="149"/>
      <c r="E987" s="149"/>
      <c r="F987" s="149"/>
      <c r="G987" s="149"/>
      <c r="H987" s="149"/>
      <c r="I987" s="153"/>
      <c r="J987" s="95"/>
      <c r="K987" s="108" t="str">
        <f t="shared" ref="K987:K1050" si="33">IF(COUNTA($C987:$I987)=7,"x1",IF(COUNTA($C987:$I987)=0,"x2","o"))</f>
        <v>x2</v>
      </c>
      <c r="L987" s="113"/>
      <c r="M987" s="95"/>
      <c r="N987" s="121" t="str">
        <f>IFERROR(VLOOKUP($G987,Basisblatt!$A$10:$B$17,2,FALSE),"")</f>
        <v/>
      </c>
      <c r="O987" s="95"/>
      <c r="P987" s="138" t="str">
        <f>IF($K987="x1",IF(OR($F987&lt;&gt;Basisblatt!$A$2,'EMob_Segmente 3.2.5_3.2.6'!H987=Basisblatt!$A$64)=TRUE,5,VLOOKUP('EMob_Segmente 3.2.5_3.2.6'!$E987,Basisblatt!$A$22:$B$35,2,FALSE)),"")</f>
        <v/>
      </c>
    </row>
    <row r="988" spans="1:16" ht="15.75" thickBot="1" x14ac:dyDescent="0.3">
      <c r="A988" s="121" t="str">
        <f t="shared" si="32"/>
        <v/>
      </c>
      <c r="B988" s="95"/>
      <c r="C988" s="148"/>
      <c r="D988" s="149"/>
      <c r="E988" s="149"/>
      <c r="F988" s="149"/>
      <c r="G988" s="149"/>
      <c r="H988" s="149"/>
      <c r="I988" s="153"/>
      <c r="J988" s="95"/>
      <c r="K988" s="108" t="str">
        <f t="shared" si="33"/>
        <v>x2</v>
      </c>
      <c r="L988" s="113"/>
      <c r="M988" s="95"/>
      <c r="N988" s="121" t="str">
        <f>IFERROR(VLOOKUP($G988,Basisblatt!$A$10:$B$17,2,FALSE),"")</f>
        <v/>
      </c>
      <c r="O988" s="95"/>
      <c r="P988" s="138" t="str">
        <f>IF($K988="x1",IF(OR($F988&lt;&gt;Basisblatt!$A$2,'EMob_Segmente 3.2.5_3.2.6'!H988=Basisblatt!$A$64)=TRUE,5,VLOOKUP('EMob_Segmente 3.2.5_3.2.6'!$E988,Basisblatt!$A$22:$B$35,2,FALSE)),"")</f>
        <v/>
      </c>
    </row>
    <row r="989" spans="1:16" ht="15.75" thickBot="1" x14ac:dyDescent="0.3">
      <c r="A989" s="121" t="str">
        <f t="shared" si="32"/>
        <v/>
      </c>
      <c r="B989" s="95"/>
      <c r="C989" s="148"/>
      <c r="D989" s="149"/>
      <c r="E989" s="149"/>
      <c r="F989" s="149"/>
      <c r="G989" s="149"/>
      <c r="H989" s="149"/>
      <c r="I989" s="153"/>
      <c r="J989" s="95"/>
      <c r="K989" s="108" t="str">
        <f t="shared" si="33"/>
        <v>x2</v>
      </c>
      <c r="L989" s="113"/>
      <c r="M989" s="95"/>
      <c r="N989" s="121" t="str">
        <f>IFERROR(VLOOKUP($G989,Basisblatt!$A$10:$B$17,2,FALSE),"")</f>
        <v/>
      </c>
      <c r="O989" s="95"/>
      <c r="P989" s="138" t="str">
        <f>IF($K989="x1",IF(OR($F989&lt;&gt;Basisblatt!$A$2,'EMob_Segmente 3.2.5_3.2.6'!H989=Basisblatt!$A$64)=TRUE,5,VLOOKUP('EMob_Segmente 3.2.5_3.2.6'!$E989,Basisblatt!$A$22:$B$35,2,FALSE)),"")</f>
        <v/>
      </c>
    </row>
    <row r="990" spans="1:16" ht="15.75" thickBot="1" x14ac:dyDescent="0.3">
      <c r="A990" s="121" t="str">
        <f t="shared" si="32"/>
        <v/>
      </c>
      <c r="B990" s="95"/>
      <c r="C990" s="148"/>
      <c r="D990" s="149"/>
      <c r="E990" s="149"/>
      <c r="F990" s="149"/>
      <c r="G990" s="149"/>
      <c r="H990" s="149"/>
      <c r="I990" s="153"/>
      <c r="J990" s="95"/>
      <c r="K990" s="108" t="str">
        <f t="shared" si="33"/>
        <v>x2</v>
      </c>
      <c r="L990" s="113"/>
      <c r="M990" s="95"/>
      <c r="N990" s="121" t="str">
        <f>IFERROR(VLOOKUP($G990,Basisblatt!$A$10:$B$17,2,FALSE),"")</f>
        <v/>
      </c>
      <c r="O990" s="95"/>
      <c r="P990" s="138" t="str">
        <f>IF($K990="x1",IF(OR($F990&lt;&gt;Basisblatt!$A$2,'EMob_Segmente 3.2.5_3.2.6'!H990=Basisblatt!$A$64)=TRUE,5,VLOOKUP('EMob_Segmente 3.2.5_3.2.6'!$E990,Basisblatt!$A$22:$B$35,2,FALSE)),"")</f>
        <v/>
      </c>
    </row>
    <row r="991" spans="1:16" ht="15.75" thickBot="1" x14ac:dyDescent="0.3">
      <c r="A991" s="121" t="str">
        <f t="shared" si="32"/>
        <v/>
      </c>
      <c r="B991" s="95"/>
      <c r="C991" s="148"/>
      <c r="D991" s="149"/>
      <c r="E991" s="149"/>
      <c r="F991" s="149"/>
      <c r="G991" s="149"/>
      <c r="H991" s="149"/>
      <c r="I991" s="153"/>
      <c r="J991" s="95"/>
      <c r="K991" s="108" t="str">
        <f t="shared" si="33"/>
        <v>x2</v>
      </c>
      <c r="L991" s="113"/>
      <c r="M991" s="95"/>
      <c r="N991" s="121" t="str">
        <f>IFERROR(VLOOKUP($G991,Basisblatt!$A$10:$B$17,2,FALSE),"")</f>
        <v/>
      </c>
      <c r="O991" s="95"/>
      <c r="P991" s="138" t="str">
        <f>IF($K991="x1",IF(OR($F991&lt;&gt;Basisblatt!$A$2,'EMob_Segmente 3.2.5_3.2.6'!H991=Basisblatt!$A$64)=TRUE,5,VLOOKUP('EMob_Segmente 3.2.5_3.2.6'!$E991,Basisblatt!$A$22:$B$35,2,FALSE)),"")</f>
        <v/>
      </c>
    </row>
    <row r="992" spans="1:16" ht="15.75" thickBot="1" x14ac:dyDescent="0.3">
      <c r="A992" s="121" t="str">
        <f t="shared" si="32"/>
        <v/>
      </c>
      <c r="B992" s="95"/>
      <c r="C992" s="148"/>
      <c r="D992" s="149"/>
      <c r="E992" s="149"/>
      <c r="F992" s="149"/>
      <c r="G992" s="149"/>
      <c r="H992" s="149"/>
      <c r="I992" s="153"/>
      <c r="J992" s="95"/>
      <c r="K992" s="108" t="str">
        <f t="shared" si="33"/>
        <v>x2</v>
      </c>
      <c r="L992" s="113"/>
      <c r="M992" s="95"/>
      <c r="N992" s="121" t="str">
        <f>IFERROR(VLOOKUP($G992,Basisblatt!$A$10:$B$17,2,FALSE),"")</f>
        <v/>
      </c>
      <c r="O992" s="95"/>
      <c r="P992" s="138" t="str">
        <f>IF($K992="x1",IF(OR($F992&lt;&gt;Basisblatt!$A$2,'EMob_Segmente 3.2.5_3.2.6'!H992=Basisblatt!$A$64)=TRUE,5,VLOOKUP('EMob_Segmente 3.2.5_3.2.6'!$E992,Basisblatt!$A$22:$B$35,2,FALSE)),"")</f>
        <v/>
      </c>
    </row>
    <row r="993" spans="1:16" ht="15.75" thickBot="1" x14ac:dyDescent="0.3">
      <c r="A993" s="121" t="str">
        <f t="shared" si="32"/>
        <v/>
      </c>
      <c r="B993" s="95"/>
      <c r="C993" s="148"/>
      <c r="D993" s="149"/>
      <c r="E993" s="149"/>
      <c r="F993" s="149"/>
      <c r="G993" s="149"/>
      <c r="H993" s="149"/>
      <c r="I993" s="153"/>
      <c r="J993" s="95"/>
      <c r="K993" s="108" t="str">
        <f t="shared" si="33"/>
        <v>x2</v>
      </c>
      <c r="L993" s="113"/>
      <c r="M993" s="95"/>
      <c r="N993" s="121" t="str">
        <f>IFERROR(VLOOKUP($G993,Basisblatt!$A$10:$B$17,2,FALSE),"")</f>
        <v/>
      </c>
      <c r="O993" s="95"/>
      <c r="P993" s="138" t="str">
        <f>IF($K993="x1",IF(OR($F993&lt;&gt;Basisblatt!$A$2,'EMob_Segmente 3.2.5_3.2.6'!H993=Basisblatt!$A$64)=TRUE,5,VLOOKUP('EMob_Segmente 3.2.5_3.2.6'!$E993,Basisblatt!$A$22:$B$35,2,FALSE)),"")</f>
        <v/>
      </c>
    </row>
    <row r="994" spans="1:16" ht="15.75" thickBot="1" x14ac:dyDescent="0.3">
      <c r="A994" s="121" t="str">
        <f t="shared" si="32"/>
        <v/>
      </c>
      <c r="B994" s="95"/>
      <c r="C994" s="148"/>
      <c r="D994" s="149"/>
      <c r="E994" s="149"/>
      <c r="F994" s="149"/>
      <c r="G994" s="149"/>
      <c r="H994" s="149"/>
      <c r="I994" s="153"/>
      <c r="J994" s="95"/>
      <c r="K994" s="108" t="str">
        <f t="shared" si="33"/>
        <v>x2</v>
      </c>
      <c r="L994" s="113"/>
      <c r="M994" s="95"/>
      <c r="N994" s="121" t="str">
        <f>IFERROR(VLOOKUP($G994,Basisblatt!$A$10:$B$17,2,FALSE),"")</f>
        <v/>
      </c>
      <c r="O994" s="95"/>
      <c r="P994" s="138" t="str">
        <f>IF($K994="x1",IF(OR($F994&lt;&gt;Basisblatt!$A$2,'EMob_Segmente 3.2.5_3.2.6'!H994=Basisblatt!$A$64)=TRUE,5,VLOOKUP('EMob_Segmente 3.2.5_3.2.6'!$E994,Basisblatt!$A$22:$B$35,2,FALSE)),"")</f>
        <v/>
      </c>
    </row>
    <row r="995" spans="1:16" ht="15.75" thickBot="1" x14ac:dyDescent="0.3">
      <c r="A995" s="121" t="str">
        <f t="shared" si="32"/>
        <v/>
      </c>
      <c r="B995" s="95"/>
      <c r="C995" s="148"/>
      <c r="D995" s="149"/>
      <c r="E995" s="149"/>
      <c r="F995" s="149"/>
      <c r="G995" s="149"/>
      <c r="H995" s="149"/>
      <c r="I995" s="153"/>
      <c r="J995" s="95"/>
      <c r="K995" s="108" t="str">
        <f t="shared" si="33"/>
        <v>x2</v>
      </c>
      <c r="L995" s="113"/>
      <c r="M995" s="95"/>
      <c r="N995" s="121" t="str">
        <f>IFERROR(VLOOKUP($G995,Basisblatt!$A$10:$B$17,2,FALSE),"")</f>
        <v/>
      </c>
      <c r="O995" s="95"/>
      <c r="P995" s="138" t="str">
        <f>IF($K995="x1",IF(OR($F995&lt;&gt;Basisblatt!$A$2,'EMob_Segmente 3.2.5_3.2.6'!H995=Basisblatt!$A$64)=TRUE,5,VLOOKUP('EMob_Segmente 3.2.5_3.2.6'!$E995,Basisblatt!$A$22:$B$35,2,FALSE)),"")</f>
        <v/>
      </c>
    </row>
    <row r="996" spans="1:16" ht="15.75" thickBot="1" x14ac:dyDescent="0.3">
      <c r="A996" s="121" t="str">
        <f t="shared" si="32"/>
        <v/>
      </c>
      <c r="B996" s="95"/>
      <c r="C996" s="148"/>
      <c r="D996" s="149"/>
      <c r="E996" s="149"/>
      <c r="F996" s="149"/>
      <c r="G996" s="149"/>
      <c r="H996" s="149"/>
      <c r="I996" s="153"/>
      <c r="J996" s="95"/>
      <c r="K996" s="108" t="str">
        <f t="shared" si="33"/>
        <v>x2</v>
      </c>
      <c r="L996" s="113"/>
      <c r="M996" s="95"/>
      <c r="N996" s="121" t="str">
        <f>IFERROR(VLOOKUP($G996,Basisblatt!$A$10:$B$17,2,FALSE),"")</f>
        <v/>
      </c>
      <c r="O996" s="95"/>
      <c r="P996" s="138" t="str">
        <f>IF($K996="x1",IF(OR($F996&lt;&gt;Basisblatt!$A$2,'EMob_Segmente 3.2.5_3.2.6'!H996=Basisblatt!$A$64)=TRUE,5,VLOOKUP('EMob_Segmente 3.2.5_3.2.6'!$E996,Basisblatt!$A$22:$B$35,2,FALSE)),"")</f>
        <v/>
      </c>
    </row>
    <row r="997" spans="1:16" ht="15.75" thickBot="1" x14ac:dyDescent="0.3">
      <c r="A997" s="121" t="str">
        <f t="shared" si="32"/>
        <v/>
      </c>
      <c r="B997" s="95"/>
      <c r="C997" s="148"/>
      <c r="D997" s="149"/>
      <c r="E997" s="149"/>
      <c r="F997" s="149"/>
      <c r="G997" s="149"/>
      <c r="H997" s="149"/>
      <c r="I997" s="153"/>
      <c r="J997" s="95"/>
      <c r="K997" s="108" t="str">
        <f t="shared" si="33"/>
        <v>x2</v>
      </c>
      <c r="L997" s="113"/>
      <c r="M997" s="95"/>
      <c r="N997" s="121" t="str">
        <f>IFERROR(VLOOKUP($G997,Basisblatt!$A$10:$B$17,2,FALSE),"")</f>
        <v/>
      </c>
      <c r="O997" s="95"/>
      <c r="P997" s="138" t="str">
        <f>IF($K997="x1",IF(OR($F997&lt;&gt;Basisblatt!$A$2,'EMob_Segmente 3.2.5_3.2.6'!H997=Basisblatt!$A$64)=TRUE,5,VLOOKUP('EMob_Segmente 3.2.5_3.2.6'!$E997,Basisblatt!$A$22:$B$35,2,FALSE)),"")</f>
        <v/>
      </c>
    </row>
    <row r="998" spans="1:16" ht="15.75" thickBot="1" x14ac:dyDescent="0.3">
      <c r="A998" s="121" t="str">
        <f t="shared" si="32"/>
        <v/>
      </c>
      <c r="B998" s="95"/>
      <c r="C998" s="148"/>
      <c r="D998" s="149"/>
      <c r="E998" s="149"/>
      <c r="F998" s="149"/>
      <c r="G998" s="149"/>
      <c r="H998" s="149"/>
      <c r="I998" s="153"/>
      <c r="J998" s="95"/>
      <c r="K998" s="108" t="str">
        <f t="shared" si="33"/>
        <v>x2</v>
      </c>
      <c r="L998" s="113"/>
      <c r="M998" s="95"/>
      <c r="N998" s="121" t="str">
        <f>IFERROR(VLOOKUP($G998,Basisblatt!$A$10:$B$17,2,FALSE),"")</f>
        <v/>
      </c>
      <c r="O998" s="95"/>
      <c r="P998" s="138" t="str">
        <f>IF($K998="x1",IF(OR($F998&lt;&gt;Basisblatt!$A$2,'EMob_Segmente 3.2.5_3.2.6'!H998=Basisblatt!$A$64)=TRUE,5,VLOOKUP('EMob_Segmente 3.2.5_3.2.6'!$E998,Basisblatt!$A$22:$B$35,2,FALSE)),"")</f>
        <v/>
      </c>
    </row>
    <row r="999" spans="1:16" ht="15.75" thickBot="1" x14ac:dyDescent="0.3">
      <c r="A999" s="121" t="str">
        <f t="shared" si="32"/>
        <v/>
      </c>
      <c r="B999" s="95"/>
      <c r="C999" s="148"/>
      <c r="D999" s="149"/>
      <c r="E999" s="149"/>
      <c r="F999" s="149"/>
      <c r="G999" s="149"/>
      <c r="H999" s="149"/>
      <c r="I999" s="153"/>
      <c r="J999" s="95"/>
      <c r="K999" s="108" t="str">
        <f t="shared" si="33"/>
        <v>x2</v>
      </c>
      <c r="L999" s="113"/>
      <c r="M999" s="95"/>
      <c r="N999" s="121" t="str">
        <f>IFERROR(VLOOKUP($G999,Basisblatt!$A$10:$B$17,2,FALSE),"")</f>
        <v/>
      </c>
      <c r="O999" s="95"/>
      <c r="P999" s="138" t="str">
        <f>IF($K999="x1",IF(OR($F999&lt;&gt;Basisblatt!$A$2,'EMob_Segmente 3.2.5_3.2.6'!H999=Basisblatt!$A$64)=TRUE,5,VLOOKUP('EMob_Segmente 3.2.5_3.2.6'!$E999,Basisblatt!$A$22:$B$35,2,FALSE)),"")</f>
        <v/>
      </c>
    </row>
    <row r="1000" spans="1:16" ht="15.75" thickBot="1" x14ac:dyDescent="0.3">
      <c r="A1000" s="121" t="str">
        <f t="shared" si="32"/>
        <v/>
      </c>
      <c r="B1000" s="95"/>
      <c r="C1000" s="148"/>
      <c r="D1000" s="149"/>
      <c r="E1000" s="149"/>
      <c r="F1000" s="149"/>
      <c r="G1000" s="149"/>
      <c r="H1000" s="149"/>
      <c r="I1000" s="153"/>
      <c r="J1000" s="95"/>
      <c r="K1000" s="108" t="str">
        <f t="shared" si="33"/>
        <v>x2</v>
      </c>
      <c r="L1000" s="113"/>
      <c r="M1000" s="95"/>
      <c r="N1000" s="121" t="str">
        <f>IFERROR(VLOOKUP($G1000,Basisblatt!$A$10:$B$17,2,FALSE),"")</f>
        <v/>
      </c>
      <c r="O1000" s="95"/>
      <c r="P1000" s="138" t="str">
        <f>IF($K1000="x1",IF(OR($F1000&lt;&gt;Basisblatt!$A$2,'EMob_Segmente 3.2.5_3.2.6'!H1000=Basisblatt!$A$64)=TRUE,5,VLOOKUP('EMob_Segmente 3.2.5_3.2.6'!$E1000,Basisblatt!$A$22:$B$35,2,FALSE)),"")</f>
        <v/>
      </c>
    </row>
    <row r="1001" spans="1:16" ht="15.75" thickBot="1" x14ac:dyDescent="0.3">
      <c r="A1001" s="121" t="str">
        <f t="shared" si="32"/>
        <v/>
      </c>
      <c r="B1001" s="95"/>
      <c r="C1001" s="148"/>
      <c r="D1001" s="149"/>
      <c r="E1001" s="149"/>
      <c r="F1001" s="149"/>
      <c r="G1001" s="149"/>
      <c r="H1001" s="149"/>
      <c r="I1001" s="153"/>
      <c r="J1001" s="95"/>
      <c r="K1001" s="108" t="str">
        <f t="shared" si="33"/>
        <v>x2</v>
      </c>
      <c r="L1001" s="113"/>
      <c r="M1001" s="95"/>
      <c r="N1001" s="121" t="str">
        <f>IFERROR(VLOOKUP($G1001,Basisblatt!$A$10:$B$17,2,FALSE),"")</f>
        <v/>
      </c>
      <c r="O1001" s="95"/>
      <c r="P1001" s="138" t="str">
        <f>IF($K1001="x1",IF(OR($F1001&lt;&gt;Basisblatt!$A$2,'EMob_Segmente 3.2.5_3.2.6'!H1001=Basisblatt!$A$64)=TRUE,5,VLOOKUP('EMob_Segmente 3.2.5_3.2.6'!$E1001,Basisblatt!$A$22:$B$35,2,FALSE)),"")</f>
        <v/>
      </c>
    </row>
    <row r="1002" spans="1:16" ht="15.75" thickBot="1" x14ac:dyDescent="0.3">
      <c r="A1002" s="121" t="str">
        <f t="shared" si="32"/>
        <v/>
      </c>
      <c r="B1002" s="95"/>
      <c r="C1002" s="148"/>
      <c r="D1002" s="149"/>
      <c r="E1002" s="149"/>
      <c r="F1002" s="149"/>
      <c r="G1002" s="149"/>
      <c r="H1002" s="149"/>
      <c r="I1002" s="153"/>
      <c r="J1002" s="95"/>
      <c r="K1002" s="108" t="str">
        <f t="shared" si="33"/>
        <v>x2</v>
      </c>
      <c r="L1002" s="113"/>
      <c r="M1002" s="95"/>
      <c r="N1002" s="121" t="str">
        <f>IFERROR(VLOOKUP($G1002,Basisblatt!$A$10:$B$17,2,FALSE),"")</f>
        <v/>
      </c>
      <c r="O1002" s="95"/>
      <c r="P1002" s="138" t="str">
        <f>IF($K1002="x1",IF(OR($F1002&lt;&gt;Basisblatt!$A$2,'EMob_Segmente 3.2.5_3.2.6'!H1002=Basisblatt!$A$64)=TRUE,5,VLOOKUP('EMob_Segmente 3.2.5_3.2.6'!$E1002,Basisblatt!$A$22:$B$35,2,FALSE)),"")</f>
        <v/>
      </c>
    </row>
    <row r="1003" spans="1:16" ht="15.75" thickBot="1" x14ac:dyDescent="0.3">
      <c r="A1003" s="121" t="str">
        <f t="shared" si="32"/>
        <v/>
      </c>
      <c r="B1003" s="95"/>
      <c r="C1003" s="148"/>
      <c r="D1003" s="149"/>
      <c r="E1003" s="149"/>
      <c r="F1003" s="149"/>
      <c r="G1003" s="149"/>
      <c r="H1003" s="149"/>
      <c r="I1003" s="153"/>
      <c r="J1003" s="95"/>
      <c r="K1003" s="108" t="str">
        <f t="shared" si="33"/>
        <v>x2</v>
      </c>
      <c r="L1003" s="113"/>
      <c r="M1003" s="95"/>
      <c r="N1003" s="121" t="str">
        <f>IFERROR(VLOOKUP($G1003,Basisblatt!$A$10:$B$17,2,FALSE),"")</f>
        <v/>
      </c>
      <c r="O1003" s="95"/>
      <c r="P1003" s="138" t="str">
        <f>IF($K1003="x1",IF(OR($F1003&lt;&gt;Basisblatt!$A$2,'EMob_Segmente 3.2.5_3.2.6'!H1003=Basisblatt!$A$64)=TRUE,5,VLOOKUP('EMob_Segmente 3.2.5_3.2.6'!$E1003,Basisblatt!$A$22:$B$35,2,FALSE)),"")</f>
        <v/>
      </c>
    </row>
    <row r="1004" spans="1:16" ht="15.75" thickBot="1" x14ac:dyDescent="0.3">
      <c r="A1004" s="121" t="str">
        <f t="shared" si="32"/>
        <v/>
      </c>
      <c r="B1004" s="95"/>
      <c r="C1004" s="148"/>
      <c r="D1004" s="149"/>
      <c r="E1004" s="149"/>
      <c r="F1004" s="149"/>
      <c r="G1004" s="149"/>
      <c r="H1004" s="149"/>
      <c r="I1004" s="153"/>
      <c r="J1004" s="95"/>
      <c r="K1004" s="108" t="str">
        <f t="shared" si="33"/>
        <v>x2</v>
      </c>
      <c r="L1004" s="113"/>
      <c r="M1004" s="95"/>
      <c r="N1004" s="121" t="str">
        <f>IFERROR(VLOOKUP($G1004,Basisblatt!$A$10:$B$17,2,FALSE),"")</f>
        <v/>
      </c>
      <c r="O1004" s="95"/>
      <c r="P1004" s="138" t="str">
        <f>IF($K1004="x1",IF(OR($F1004&lt;&gt;Basisblatt!$A$2,'EMob_Segmente 3.2.5_3.2.6'!H1004=Basisblatt!$A$64)=TRUE,5,VLOOKUP('EMob_Segmente 3.2.5_3.2.6'!$E1004,Basisblatt!$A$22:$B$35,2,FALSE)),"")</f>
        <v/>
      </c>
    </row>
    <row r="1005" spans="1:16" ht="15.75" thickBot="1" x14ac:dyDescent="0.3">
      <c r="A1005" s="121" t="str">
        <f t="shared" si="32"/>
        <v/>
      </c>
      <c r="B1005" s="95"/>
      <c r="C1005" s="148"/>
      <c r="D1005" s="149"/>
      <c r="E1005" s="149"/>
      <c r="F1005" s="149"/>
      <c r="G1005" s="149"/>
      <c r="H1005" s="149"/>
      <c r="I1005" s="153"/>
      <c r="J1005" s="95"/>
      <c r="K1005" s="108" t="str">
        <f t="shared" si="33"/>
        <v>x2</v>
      </c>
      <c r="L1005" s="113"/>
      <c r="M1005" s="95"/>
      <c r="N1005" s="121" t="str">
        <f>IFERROR(VLOOKUP($G1005,Basisblatt!$A$10:$B$17,2,FALSE),"")</f>
        <v/>
      </c>
      <c r="O1005" s="95"/>
      <c r="P1005" s="138" t="str">
        <f>IF($K1005="x1",IF(OR($F1005&lt;&gt;Basisblatt!$A$2,'EMob_Segmente 3.2.5_3.2.6'!H1005=Basisblatt!$A$64)=TRUE,5,VLOOKUP('EMob_Segmente 3.2.5_3.2.6'!$E1005,Basisblatt!$A$22:$B$35,2,FALSE)),"")</f>
        <v/>
      </c>
    </row>
    <row r="1006" spans="1:16" ht="15.75" thickBot="1" x14ac:dyDescent="0.3">
      <c r="A1006" s="121" t="str">
        <f t="shared" si="32"/>
        <v/>
      </c>
      <c r="B1006" s="95"/>
      <c r="C1006" s="148"/>
      <c r="D1006" s="149"/>
      <c r="E1006" s="149"/>
      <c r="F1006" s="149"/>
      <c r="G1006" s="149"/>
      <c r="H1006" s="149"/>
      <c r="I1006" s="153"/>
      <c r="J1006" s="95"/>
      <c r="K1006" s="108" t="str">
        <f t="shared" si="33"/>
        <v>x2</v>
      </c>
      <c r="L1006" s="113"/>
      <c r="M1006" s="95"/>
      <c r="N1006" s="121" t="str">
        <f>IFERROR(VLOOKUP($G1006,Basisblatt!$A$10:$B$17,2,FALSE),"")</f>
        <v/>
      </c>
      <c r="O1006" s="95"/>
      <c r="P1006" s="138" t="str">
        <f>IF($K1006="x1",IF(OR($F1006&lt;&gt;Basisblatt!$A$2,'EMob_Segmente 3.2.5_3.2.6'!H1006=Basisblatt!$A$64)=TRUE,5,VLOOKUP('EMob_Segmente 3.2.5_3.2.6'!$E1006,Basisblatt!$A$22:$B$35,2,FALSE)),"")</f>
        <v/>
      </c>
    </row>
    <row r="1007" spans="1:16" ht="15.75" thickBot="1" x14ac:dyDescent="0.3">
      <c r="A1007" s="121" t="str">
        <f t="shared" si="32"/>
        <v/>
      </c>
      <c r="B1007" s="95"/>
      <c r="C1007" s="148"/>
      <c r="D1007" s="149"/>
      <c r="E1007" s="149"/>
      <c r="F1007" s="149"/>
      <c r="G1007" s="149"/>
      <c r="H1007" s="149"/>
      <c r="I1007" s="153"/>
      <c r="J1007" s="95"/>
      <c r="K1007" s="108" t="str">
        <f t="shared" si="33"/>
        <v>x2</v>
      </c>
      <c r="L1007" s="113"/>
      <c r="M1007" s="95"/>
      <c r="N1007" s="121" t="str">
        <f>IFERROR(VLOOKUP($G1007,Basisblatt!$A$10:$B$17,2,FALSE),"")</f>
        <v/>
      </c>
      <c r="O1007" s="95"/>
      <c r="P1007" s="138" t="str">
        <f>IF($K1007="x1",IF(OR($F1007&lt;&gt;Basisblatt!$A$2,'EMob_Segmente 3.2.5_3.2.6'!H1007=Basisblatt!$A$64)=TRUE,5,VLOOKUP('EMob_Segmente 3.2.5_3.2.6'!$E1007,Basisblatt!$A$22:$B$35,2,FALSE)),"")</f>
        <v/>
      </c>
    </row>
    <row r="1008" spans="1:16" ht="15.75" thickBot="1" x14ac:dyDescent="0.3">
      <c r="A1008" s="121" t="str">
        <f t="shared" si="32"/>
        <v/>
      </c>
      <c r="B1008" s="95"/>
      <c r="C1008" s="148"/>
      <c r="D1008" s="149"/>
      <c r="E1008" s="149"/>
      <c r="F1008" s="149"/>
      <c r="G1008" s="149"/>
      <c r="H1008" s="149"/>
      <c r="I1008" s="153"/>
      <c r="J1008" s="95"/>
      <c r="K1008" s="108" t="str">
        <f t="shared" si="33"/>
        <v>x2</v>
      </c>
      <c r="L1008" s="113"/>
      <c r="M1008" s="95"/>
      <c r="N1008" s="121" t="str">
        <f>IFERROR(VLOOKUP($G1008,Basisblatt!$A$10:$B$17,2,FALSE),"")</f>
        <v/>
      </c>
      <c r="O1008" s="95"/>
      <c r="P1008" s="138" t="str">
        <f>IF($K1008="x1",IF(OR($F1008&lt;&gt;Basisblatt!$A$2,'EMob_Segmente 3.2.5_3.2.6'!H1008=Basisblatt!$A$64)=TRUE,5,VLOOKUP('EMob_Segmente 3.2.5_3.2.6'!$E1008,Basisblatt!$A$22:$B$35,2,FALSE)),"")</f>
        <v/>
      </c>
    </row>
    <row r="1009" spans="1:16" ht="15.75" thickBot="1" x14ac:dyDescent="0.3">
      <c r="A1009" s="121" t="str">
        <f t="shared" si="32"/>
        <v/>
      </c>
      <c r="B1009" s="95"/>
      <c r="C1009" s="148"/>
      <c r="D1009" s="149"/>
      <c r="E1009" s="149"/>
      <c r="F1009" s="149"/>
      <c r="G1009" s="149"/>
      <c r="H1009" s="149"/>
      <c r="I1009" s="153"/>
      <c r="J1009" s="95"/>
      <c r="K1009" s="108" t="str">
        <f t="shared" si="33"/>
        <v>x2</v>
      </c>
      <c r="L1009" s="113"/>
      <c r="M1009" s="95"/>
      <c r="N1009" s="121" t="str">
        <f>IFERROR(VLOOKUP($G1009,Basisblatt!$A$10:$B$17,2,FALSE),"")</f>
        <v/>
      </c>
      <c r="O1009" s="95"/>
      <c r="P1009" s="138" t="str">
        <f>IF($K1009="x1",IF(OR($F1009&lt;&gt;Basisblatt!$A$2,'EMob_Segmente 3.2.5_3.2.6'!H1009=Basisblatt!$A$64)=TRUE,5,VLOOKUP('EMob_Segmente 3.2.5_3.2.6'!$E1009,Basisblatt!$A$22:$B$35,2,FALSE)),"")</f>
        <v/>
      </c>
    </row>
    <row r="1010" spans="1:16" ht="15.75" thickBot="1" x14ac:dyDescent="0.3">
      <c r="A1010" s="121" t="str">
        <f t="shared" si="32"/>
        <v/>
      </c>
      <c r="B1010" s="95"/>
      <c r="C1010" s="148"/>
      <c r="D1010" s="149"/>
      <c r="E1010" s="149"/>
      <c r="F1010" s="149"/>
      <c r="G1010" s="149"/>
      <c r="H1010" s="149"/>
      <c r="I1010" s="153"/>
      <c r="J1010" s="95"/>
      <c r="K1010" s="108" t="str">
        <f t="shared" si="33"/>
        <v>x2</v>
      </c>
      <c r="L1010" s="113"/>
      <c r="M1010" s="95"/>
      <c r="N1010" s="121" t="str">
        <f>IFERROR(VLOOKUP($G1010,Basisblatt!$A$10:$B$17,2,FALSE),"")</f>
        <v/>
      </c>
      <c r="O1010" s="95"/>
      <c r="P1010" s="138" t="str">
        <f>IF($K1010="x1",IF(OR($F1010&lt;&gt;Basisblatt!$A$2,'EMob_Segmente 3.2.5_3.2.6'!H1010=Basisblatt!$A$64)=TRUE,5,VLOOKUP('EMob_Segmente 3.2.5_3.2.6'!$E1010,Basisblatt!$A$22:$B$35,2,FALSE)),"")</f>
        <v/>
      </c>
    </row>
    <row r="1011" spans="1:16" ht="15.75" thickBot="1" x14ac:dyDescent="0.3">
      <c r="A1011" s="121" t="str">
        <f t="shared" si="32"/>
        <v/>
      </c>
      <c r="B1011" s="95"/>
      <c r="C1011" s="148"/>
      <c r="D1011" s="149"/>
      <c r="E1011" s="149"/>
      <c r="F1011" s="149"/>
      <c r="G1011" s="149"/>
      <c r="H1011" s="149"/>
      <c r="I1011" s="153"/>
      <c r="J1011" s="95"/>
      <c r="K1011" s="108" t="str">
        <f t="shared" si="33"/>
        <v>x2</v>
      </c>
      <c r="L1011" s="113"/>
      <c r="M1011" s="95"/>
      <c r="N1011" s="121" t="str">
        <f>IFERROR(VLOOKUP($G1011,Basisblatt!$A$10:$B$17,2,FALSE),"")</f>
        <v/>
      </c>
      <c r="O1011" s="95"/>
      <c r="P1011" s="138" t="str">
        <f>IF($K1011="x1",IF(OR($F1011&lt;&gt;Basisblatt!$A$2,'EMob_Segmente 3.2.5_3.2.6'!H1011=Basisblatt!$A$64)=TRUE,5,VLOOKUP('EMob_Segmente 3.2.5_3.2.6'!$E1011,Basisblatt!$A$22:$B$35,2,FALSE)),"")</f>
        <v/>
      </c>
    </row>
    <row r="1012" spans="1:16" ht="15.75" thickBot="1" x14ac:dyDescent="0.3">
      <c r="A1012" s="121" t="str">
        <f t="shared" si="32"/>
        <v/>
      </c>
      <c r="B1012" s="95"/>
      <c r="C1012" s="148"/>
      <c r="D1012" s="149"/>
      <c r="E1012" s="149"/>
      <c r="F1012" s="149"/>
      <c r="G1012" s="149"/>
      <c r="H1012" s="149"/>
      <c r="I1012" s="153"/>
      <c r="J1012" s="95"/>
      <c r="K1012" s="108" t="str">
        <f t="shared" si="33"/>
        <v>x2</v>
      </c>
      <c r="L1012" s="113"/>
      <c r="M1012" s="95"/>
      <c r="N1012" s="121" t="str">
        <f>IFERROR(VLOOKUP($G1012,Basisblatt!$A$10:$B$17,2,FALSE),"")</f>
        <v/>
      </c>
      <c r="O1012" s="95"/>
      <c r="P1012" s="138" t="str">
        <f>IF($K1012="x1",IF(OR($F1012&lt;&gt;Basisblatt!$A$2,'EMob_Segmente 3.2.5_3.2.6'!H1012=Basisblatt!$A$64)=TRUE,5,VLOOKUP('EMob_Segmente 3.2.5_3.2.6'!$E1012,Basisblatt!$A$22:$B$35,2,FALSE)),"")</f>
        <v/>
      </c>
    </row>
    <row r="1013" spans="1:16" ht="15.75" thickBot="1" x14ac:dyDescent="0.3">
      <c r="A1013" s="121" t="str">
        <f t="shared" si="32"/>
        <v/>
      </c>
      <c r="B1013" s="95"/>
      <c r="C1013" s="148"/>
      <c r="D1013" s="149"/>
      <c r="E1013" s="149"/>
      <c r="F1013" s="149"/>
      <c r="G1013" s="149"/>
      <c r="H1013" s="149"/>
      <c r="I1013" s="153"/>
      <c r="J1013" s="95"/>
      <c r="K1013" s="108" t="str">
        <f t="shared" si="33"/>
        <v>x2</v>
      </c>
      <c r="L1013" s="113"/>
      <c r="M1013" s="95"/>
      <c r="N1013" s="121" t="str">
        <f>IFERROR(VLOOKUP($G1013,Basisblatt!$A$10:$B$17,2,FALSE),"")</f>
        <v/>
      </c>
      <c r="O1013" s="95"/>
      <c r="P1013" s="138" t="str">
        <f>IF($K1013="x1",IF(OR($F1013&lt;&gt;Basisblatt!$A$2,'EMob_Segmente 3.2.5_3.2.6'!H1013=Basisblatt!$A$64)=TRUE,5,VLOOKUP('EMob_Segmente 3.2.5_3.2.6'!$E1013,Basisblatt!$A$22:$B$35,2,FALSE)),"")</f>
        <v/>
      </c>
    </row>
    <row r="1014" spans="1:16" ht="15.75" thickBot="1" x14ac:dyDescent="0.3">
      <c r="A1014" s="121" t="str">
        <f t="shared" si="32"/>
        <v/>
      </c>
      <c r="B1014" s="95"/>
      <c r="C1014" s="148"/>
      <c r="D1014" s="149"/>
      <c r="E1014" s="149"/>
      <c r="F1014" s="149"/>
      <c r="G1014" s="149"/>
      <c r="H1014" s="149"/>
      <c r="I1014" s="153"/>
      <c r="J1014" s="95"/>
      <c r="K1014" s="108" t="str">
        <f t="shared" si="33"/>
        <v>x2</v>
      </c>
      <c r="L1014" s="113"/>
      <c r="M1014" s="95"/>
      <c r="N1014" s="121" t="str">
        <f>IFERROR(VLOOKUP($G1014,Basisblatt!$A$10:$B$17,2,FALSE),"")</f>
        <v/>
      </c>
      <c r="O1014" s="95"/>
      <c r="P1014" s="138" t="str">
        <f>IF($K1014="x1",IF(OR($F1014&lt;&gt;Basisblatt!$A$2,'EMob_Segmente 3.2.5_3.2.6'!H1014=Basisblatt!$A$64)=TRUE,5,VLOOKUP('EMob_Segmente 3.2.5_3.2.6'!$E1014,Basisblatt!$A$22:$B$35,2,FALSE)),"")</f>
        <v/>
      </c>
    </row>
    <row r="1015" spans="1:16" ht="15.75" thickBot="1" x14ac:dyDescent="0.3">
      <c r="A1015" s="121" t="str">
        <f t="shared" si="32"/>
        <v/>
      </c>
      <c r="B1015" s="95"/>
      <c r="C1015" s="148"/>
      <c r="D1015" s="149"/>
      <c r="E1015" s="149"/>
      <c r="F1015" s="149"/>
      <c r="G1015" s="149"/>
      <c r="H1015" s="149"/>
      <c r="I1015" s="153"/>
      <c r="J1015" s="95"/>
      <c r="K1015" s="108" t="str">
        <f t="shared" si="33"/>
        <v>x2</v>
      </c>
      <c r="L1015" s="113"/>
      <c r="M1015" s="95"/>
      <c r="N1015" s="121" t="str">
        <f>IFERROR(VLOOKUP($G1015,Basisblatt!$A$10:$B$17,2,FALSE),"")</f>
        <v/>
      </c>
      <c r="O1015" s="95"/>
      <c r="P1015" s="138" t="str">
        <f>IF($K1015="x1",IF(OR($F1015&lt;&gt;Basisblatt!$A$2,'EMob_Segmente 3.2.5_3.2.6'!H1015=Basisblatt!$A$64)=TRUE,5,VLOOKUP('EMob_Segmente 3.2.5_3.2.6'!$E1015,Basisblatt!$A$22:$B$35,2,FALSE)),"")</f>
        <v/>
      </c>
    </row>
    <row r="1016" spans="1:16" ht="15.75" thickBot="1" x14ac:dyDescent="0.3">
      <c r="A1016" s="121" t="str">
        <f t="shared" si="32"/>
        <v/>
      </c>
      <c r="B1016" s="95"/>
      <c r="C1016" s="148"/>
      <c r="D1016" s="149"/>
      <c r="E1016" s="149"/>
      <c r="F1016" s="149"/>
      <c r="G1016" s="149"/>
      <c r="H1016" s="149"/>
      <c r="I1016" s="153"/>
      <c r="J1016" s="95"/>
      <c r="K1016" s="108" t="str">
        <f t="shared" si="33"/>
        <v>x2</v>
      </c>
      <c r="L1016" s="113"/>
      <c r="M1016" s="95"/>
      <c r="N1016" s="121" t="str">
        <f>IFERROR(VLOOKUP($G1016,Basisblatt!$A$10:$B$17,2,FALSE),"")</f>
        <v/>
      </c>
      <c r="O1016" s="95"/>
      <c r="P1016" s="138" t="str">
        <f>IF($K1016="x1",IF(OR($F1016&lt;&gt;Basisblatt!$A$2,'EMob_Segmente 3.2.5_3.2.6'!H1016=Basisblatt!$A$64)=TRUE,5,VLOOKUP('EMob_Segmente 3.2.5_3.2.6'!$E1016,Basisblatt!$A$22:$B$35,2,FALSE)),"")</f>
        <v/>
      </c>
    </row>
    <row r="1017" spans="1:16" ht="15.75" thickBot="1" x14ac:dyDescent="0.3">
      <c r="A1017" s="121" t="str">
        <f t="shared" si="32"/>
        <v/>
      </c>
      <c r="B1017" s="95"/>
      <c r="C1017" s="148"/>
      <c r="D1017" s="149"/>
      <c r="E1017" s="149"/>
      <c r="F1017" s="149"/>
      <c r="G1017" s="149"/>
      <c r="H1017" s="149"/>
      <c r="I1017" s="153"/>
      <c r="J1017" s="95"/>
      <c r="K1017" s="108" t="str">
        <f t="shared" si="33"/>
        <v>x2</v>
      </c>
      <c r="L1017" s="113"/>
      <c r="M1017" s="95"/>
      <c r="N1017" s="121" t="str">
        <f>IFERROR(VLOOKUP($G1017,Basisblatt!$A$10:$B$17,2,FALSE),"")</f>
        <v/>
      </c>
      <c r="O1017" s="95"/>
      <c r="P1017" s="138" t="str">
        <f>IF($K1017="x1",IF(OR($F1017&lt;&gt;Basisblatt!$A$2,'EMob_Segmente 3.2.5_3.2.6'!H1017=Basisblatt!$A$64)=TRUE,5,VLOOKUP('EMob_Segmente 3.2.5_3.2.6'!$E1017,Basisblatt!$A$22:$B$35,2,FALSE)),"")</f>
        <v/>
      </c>
    </row>
    <row r="1018" spans="1:16" ht="15.75" thickBot="1" x14ac:dyDescent="0.3">
      <c r="A1018" s="121" t="str">
        <f t="shared" si="32"/>
        <v/>
      </c>
      <c r="B1018" s="95"/>
      <c r="C1018" s="148"/>
      <c r="D1018" s="149"/>
      <c r="E1018" s="149"/>
      <c r="F1018" s="149"/>
      <c r="G1018" s="149"/>
      <c r="H1018" s="149"/>
      <c r="I1018" s="153"/>
      <c r="J1018" s="95"/>
      <c r="K1018" s="108" t="str">
        <f t="shared" si="33"/>
        <v>x2</v>
      </c>
      <c r="L1018" s="113"/>
      <c r="M1018" s="95"/>
      <c r="N1018" s="121" t="str">
        <f>IFERROR(VLOOKUP($G1018,Basisblatt!$A$10:$B$17,2,FALSE),"")</f>
        <v/>
      </c>
      <c r="O1018" s="95"/>
      <c r="P1018" s="138" t="str">
        <f>IF($K1018="x1",IF(OR($F1018&lt;&gt;Basisblatt!$A$2,'EMob_Segmente 3.2.5_3.2.6'!H1018=Basisblatt!$A$64)=TRUE,5,VLOOKUP('EMob_Segmente 3.2.5_3.2.6'!$E1018,Basisblatt!$A$22:$B$35,2,FALSE)),"")</f>
        <v/>
      </c>
    </row>
    <row r="1019" spans="1:16" ht="15.75" thickBot="1" x14ac:dyDescent="0.3">
      <c r="A1019" s="121" t="str">
        <f t="shared" si="32"/>
        <v/>
      </c>
      <c r="B1019" s="95"/>
      <c r="C1019" s="148"/>
      <c r="D1019" s="149"/>
      <c r="E1019" s="149"/>
      <c r="F1019" s="149"/>
      <c r="G1019" s="149"/>
      <c r="H1019" s="149"/>
      <c r="I1019" s="153"/>
      <c r="J1019" s="95"/>
      <c r="K1019" s="108" t="str">
        <f t="shared" si="33"/>
        <v>x2</v>
      </c>
      <c r="L1019" s="113"/>
      <c r="M1019" s="95"/>
      <c r="N1019" s="121" t="str">
        <f>IFERROR(VLOOKUP($G1019,Basisblatt!$A$10:$B$17,2,FALSE),"")</f>
        <v/>
      </c>
      <c r="O1019" s="95"/>
      <c r="P1019" s="138" t="str">
        <f>IF($K1019="x1",IF(OR($F1019&lt;&gt;Basisblatt!$A$2,'EMob_Segmente 3.2.5_3.2.6'!H1019=Basisblatt!$A$64)=TRUE,5,VLOOKUP('EMob_Segmente 3.2.5_3.2.6'!$E1019,Basisblatt!$A$22:$B$35,2,FALSE)),"")</f>
        <v/>
      </c>
    </row>
    <row r="1020" spans="1:16" ht="15.75" thickBot="1" x14ac:dyDescent="0.3">
      <c r="A1020" s="121" t="str">
        <f t="shared" si="32"/>
        <v/>
      </c>
      <c r="B1020" s="95"/>
      <c r="C1020" s="148"/>
      <c r="D1020" s="149"/>
      <c r="E1020" s="149"/>
      <c r="F1020" s="149"/>
      <c r="G1020" s="149"/>
      <c r="H1020" s="149"/>
      <c r="I1020" s="153"/>
      <c r="J1020" s="95"/>
      <c r="K1020" s="108" t="str">
        <f t="shared" si="33"/>
        <v>x2</v>
      </c>
      <c r="L1020" s="113"/>
      <c r="M1020" s="95"/>
      <c r="N1020" s="121" t="str">
        <f>IFERROR(VLOOKUP($G1020,Basisblatt!$A$10:$B$17,2,FALSE),"")</f>
        <v/>
      </c>
      <c r="O1020" s="95"/>
      <c r="P1020" s="138" t="str">
        <f>IF($K1020="x1",IF(OR($F1020&lt;&gt;Basisblatt!$A$2,'EMob_Segmente 3.2.5_3.2.6'!H1020=Basisblatt!$A$64)=TRUE,5,VLOOKUP('EMob_Segmente 3.2.5_3.2.6'!$E1020,Basisblatt!$A$22:$B$35,2,FALSE)),"")</f>
        <v/>
      </c>
    </row>
    <row r="1021" spans="1:16" ht="15.75" thickBot="1" x14ac:dyDescent="0.3">
      <c r="A1021" s="121" t="str">
        <f t="shared" si="32"/>
        <v/>
      </c>
      <c r="B1021" s="95"/>
      <c r="C1021" s="148"/>
      <c r="D1021" s="149"/>
      <c r="E1021" s="149"/>
      <c r="F1021" s="149"/>
      <c r="G1021" s="149"/>
      <c r="H1021" s="149"/>
      <c r="I1021" s="153"/>
      <c r="J1021" s="95"/>
      <c r="K1021" s="108" t="str">
        <f t="shared" si="33"/>
        <v>x2</v>
      </c>
      <c r="L1021" s="113"/>
      <c r="M1021" s="95"/>
      <c r="N1021" s="121" t="str">
        <f>IFERROR(VLOOKUP($G1021,Basisblatt!$A$10:$B$17,2,FALSE),"")</f>
        <v/>
      </c>
      <c r="O1021" s="95"/>
      <c r="P1021" s="138" t="str">
        <f>IF($K1021="x1",IF(OR($F1021&lt;&gt;Basisblatt!$A$2,'EMob_Segmente 3.2.5_3.2.6'!H1021=Basisblatt!$A$64)=TRUE,5,VLOOKUP('EMob_Segmente 3.2.5_3.2.6'!$E1021,Basisblatt!$A$22:$B$35,2,FALSE)),"")</f>
        <v/>
      </c>
    </row>
    <row r="1022" spans="1:16" ht="15.75" thickBot="1" x14ac:dyDescent="0.3">
      <c r="A1022" s="121" t="str">
        <f t="shared" si="32"/>
        <v/>
      </c>
      <c r="B1022" s="95"/>
      <c r="C1022" s="148"/>
      <c r="D1022" s="149"/>
      <c r="E1022" s="149"/>
      <c r="F1022" s="149"/>
      <c r="G1022" s="149"/>
      <c r="H1022" s="149"/>
      <c r="I1022" s="153"/>
      <c r="J1022" s="95"/>
      <c r="K1022" s="108" t="str">
        <f t="shared" si="33"/>
        <v>x2</v>
      </c>
      <c r="L1022" s="113"/>
      <c r="M1022" s="95"/>
      <c r="N1022" s="121" t="str">
        <f>IFERROR(VLOOKUP($G1022,Basisblatt!$A$10:$B$17,2,FALSE),"")</f>
        <v/>
      </c>
      <c r="O1022" s="95"/>
      <c r="P1022" s="138" t="str">
        <f>IF($K1022="x1",IF(OR($F1022&lt;&gt;Basisblatt!$A$2,'EMob_Segmente 3.2.5_3.2.6'!H1022=Basisblatt!$A$64)=TRUE,5,VLOOKUP('EMob_Segmente 3.2.5_3.2.6'!$E1022,Basisblatt!$A$22:$B$35,2,FALSE)),"")</f>
        <v/>
      </c>
    </row>
    <row r="1023" spans="1:16" ht="15.75" thickBot="1" x14ac:dyDescent="0.3">
      <c r="A1023" s="121" t="str">
        <f t="shared" si="32"/>
        <v/>
      </c>
      <c r="B1023" s="95"/>
      <c r="C1023" s="148"/>
      <c r="D1023" s="149"/>
      <c r="E1023" s="149"/>
      <c r="F1023" s="149"/>
      <c r="G1023" s="149"/>
      <c r="H1023" s="149"/>
      <c r="I1023" s="153"/>
      <c r="J1023" s="95"/>
      <c r="K1023" s="108" t="str">
        <f t="shared" si="33"/>
        <v>x2</v>
      </c>
      <c r="L1023" s="113"/>
      <c r="M1023" s="95"/>
      <c r="N1023" s="121" t="str">
        <f>IFERROR(VLOOKUP($G1023,Basisblatt!$A$10:$B$17,2,FALSE),"")</f>
        <v/>
      </c>
      <c r="O1023" s="95"/>
      <c r="P1023" s="138" t="str">
        <f>IF($K1023="x1",IF(OR($F1023&lt;&gt;Basisblatt!$A$2,'EMob_Segmente 3.2.5_3.2.6'!H1023=Basisblatt!$A$64)=TRUE,5,VLOOKUP('EMob_Segmente 3.2.5_3.2.6'!$E1023,Basisblatt!$A$22:$B$35,2,FALSE)),"")</f>
        <v/>
      </c>
    </row>
    <row r="1024" spans="1:16" ht="15.75" thickBot="1" x14ac:dyDescent="0.3">
      <c r="A1024" s="121" t="str">
        <f t="shared" si="32"/>
        <v/>
      </c>
      <c r="B1024" s="95"/>
      <c r="C1024" s="148"/>
      <c r="D1024" s="149"/>
      <c r="E1024" s="149"/>
      <c r="F1024" s="149"/>
      <c r="G1024" s="149"/>
      <c r="H1024" s="149"/>
      <c r="I1024" s="153"/>
      <c r="J1024" s="95"/>
      <c r="K1024" s="108" t="str">
        <f t="shared" si="33"/>
        <v>x2</v>
      </c>
      <c r="L1024" s="113"/>
      <c r="M1024" s="95"/>
      <c r="N1024" s="121" t="str">
        <f>IFERROR(VLOOKUP($G1024,Basisblatt!$A$10:$B$17,2,FALSE),"")</f>
        <v/>
      </c>
      <c r="O1024" s="95"/>
      <c r="P1024" s="138" t="str">
        <f>IF($K1024="x1",IF(OR($F1024&lt;&gt;Basisblatt!$A$2,'EMob_Segmente 3.2.5_3.2.6'!H1024=Basisblatt!$A$64)=TRUE,5,VLOOKUP('EMob_Segmente 3.2.5_3.2.6'!$E1024,Basisblatt!$A$22:$B$35,2,FALSE)),"")</f>
        <v/>
      </c>
    </row>
    <row r="1025" spans="1:16" ht="15.75" thickBot="1" x14ac:dyDescent="0.3">
      <c r="A1025" s="121" t="str">
        <f t="shared" si="32"/>
        <v/>
      </c>
      <c r="B1025" s="95"/>
      <c r="C1025" s="148"/>
      <c r="D1025" s="149"/>
      <c r="E1025" s="149"/>
      <c r="F1025" s="149"/>
      <c r="G1025" s="149"/>
      <c r="H1025" s="149"/>
      <c r="I1025" s="153"/>
      <c r="J1025" s="95"/>
      <c r="K1025" s="108" t="str">
        <f t="shared" si="33"/>
        <v>x2</v>
      </c>
      <c r="L1025" s="113"/>
      <c r="M1025" s="95"/>
      <c r="N1025" s="121" t="str">
        <f>IFERROR(VLOOKUP($G1025,Basisblatt!$A$10:$B$17,2,FALSE),"")</f>
        <v/>
      </c>
      <c r="O1025" s="95"/>
      <c r="P1025" s="138" t="str">
        <f>IF($K1025="x1",IF(OR($F1025&lt;&gt;Basisblatt!$A$2,'EMob_Segmente 3.2.5_3.2.6'!H1025=Basisblatt!$A$64)=TRUE,5,VLOOKUP('EMob_Segmente 3.2.5_3.2.6'!$E1025,Basisblatt!$A$22:$B$35,2,FALSE)),"")</f>
        <v/>
      </c>
    </row>
    <row r="1026" spans="1:16" ht="15.75" thickBot="1" x14ac:dyDescent="0.3">
      <c r="A1026" s="121" t="str">
        <f t="shared" si="32"/>
        <v/>
      </c>
      <c r="B1026" s="95"/>
      <c r="C1026" s="148"/>
      <c r="D1026" s="149"/>
      <c r="E1026" s="149"/>
      <c r="F1026" s="149"/>
      <c r="G1026" s="149"/>
      <c r="H1026" s="149"/>
      <c r="I1026" s="153"/>
      <c r="J1026" s="95"/>
      <c r="K1026" s="108" t="str">
        <f t="shared" si="33"/>
        <v>x2</v>
      </c>
      <c r="L1026" s="113"/>
      <c r="M1026" s="95"/>
      <c r="N1026" s="121" t="str">
        <f>IFERROR(VLOOKUP($G1026,Basisblatt!$A$10:$B$17,2,FALSE),"")</f>
        <v/>
      </c>
      <c r="O1026" s="95"/>
      <c r="P1026" s="138" t="str">
        <f>IF($K1026="x1",IF(OR($F1026&lt;&gt;Basisblatt!$A$2,'EMob_Segmente 3.2.5_3.2.6'!H1026=Basisblatt!$A$64)=TRUE,5,VLOOKUP('EMob_Segmente 3.2.5_3.2.6'!$E1026,Basisblatt!$A$22:$B$35,2,FALSE)),"")</f>
        <v/>
      </c>
    </row>
    <row r="1027" spans="1:16" ht="15.75" thickBot="1" x14ac:dyDescent="0.3">
      <c r="A1027" s="121" t="str">
        <f t="shared" si="32"/>
        <v/>
      </c>
      <c r="B1027" s="95"/>
      <c r="C1027" s="148"/>
      <c r="D1027" s="149"/>
      <c r="E1027" s="149"/>
      <c r="F1027" s="149"/>
      <c r="G1027" s="149"/>
      <c r="H1027" s="149"/>
      <c r="I1027" s="153"/>
      <c r="J1027" s="95"/>
      <c r="K1027" s="108" t="str">
        <f t="shared" si="33"/>
        <v>x2</v>
      </c>
      <c r="L1027" s="113"/>
      <c r="M1027" s="95"/>
      <c r="N1027" s="121" t="str">
        <f>IFERROR(VLOOKUP($G1027,Basisblatt!$A$10:$B$17,2,FALSE),"")</f>
        <v/>
      </c>
      <c r="O1027" s="95"/>
      <c r="P1027" s="138" t="str">
        <f>IF($K1027="x1",IF(OR($F1027&lt;&gt;Basisblatt!$A$2,'EMob_Segmente 3.2.5_3.2.6'!H1027=Basisblatt!$A$64)=TRUE,5,VLOOKUP('EMob_Segmente 3.2.5_3.2.6'!$E1027,Basisblatt!$A$22:$B$35,2,FALSE)),"")</f>
        <v/>
      </c>
    </row>
    <row r="1028" spans="1:16" ht="15.75" thickBot="1" x14ac:dyDescent="0.3">
      <c r="A1028" s="121" t="str">
        <f t="shared" si="32"/>
        <v/>
      </c>
      <c r="B1028" s="95"/>
      <c r="C1028" s="148"/>
      <c r="D1028" s="149"/>
      <c r="E1028" s="149"/>
      <c r="F1028" s="149"/>
      <c r="G1028" s="149"/>
      <c r="H1028" s="149"/>
      <c r="I1028" s="153"/>
      <c r="J1028" s="95"/>
      <c r="K1028" s="108" t="str">
        <f t="shared" si="33"/>
        <v>x2</v>
      </c>
      <c r="L1028" s="113"/>
      <c r="M1028" s="95"/>
      <c r="N1028" s="121" t="str">
        <f>IFERROR(VLOOKUP($G1028,Basisblatt!$A$10:$B$17,2,FALSE),"")</f>
        <v/>
      </c>
      <c r="O1028" s="95"/>
      <c r="P1028" s="138" t="str">
        <f>IF($K1028="x1",IF(OR($F1028&lt;&gt;Basisblatt!$A$2,'EMob_Segmente 3.2.5_3.2.6'!H1028=Basisblatt!$A$64)=TRUE,5,VLOOKUP('EMob_Segmente 3.2.5_3.2.6'!$E1028,Basisblatt!$A$22:$B$35,2,FALSE)),"")</f>
        <v/>
      </c>
    </row>
    <row r="1029" spans="1:16" ht="15.75" thickBot="1" x14ac:dyDescent="0.3">
      <c r="A1029" s="121" t="str">
        <f t="shared" si="32"/>
        <v/>
      </c>
      <c r="B1029" s="95"/>
      <c r="C1029" s="148"/>
      <c r="D1029" s="149"/>
      <c r="E1029" s="149"/>
      <c r="F1029" s="149"/>
      <c r="G1029" s="149"/>
      <c r="H1029" s="149"/>
      <c r="I1029" s="153"/>
      <c r="J1029" s="95"/>
      <c r="K1029" s="108" t="str">
        <f t="shared" si="33"/>
        <v>x2</v>
      </c>
      <c r="L1029" s="113"/>
      <c r="M1029" s="95"/>
      <c r="N1029" s="121" t="str">
        <f>IFERROR(VLOOKUP($G1029,Basisblatt!$A$10:$B$17,2,FALSE),"")</f>
        <v/>
      </c>
      <c r="O1029" s="95"/>
      <c r="P1029" s="138" t="str">
        <f>IF($K1029="x1",IF(OR($F1029&lt;&gt;Basisblatt!$A$2,'EMob_Segmente 3.2.5_3.2.6'!H1029=Basisblatt!$A$64)=TRUE,5,VLOOKUP('EMob_Segmente 3.2.5_3.2.6'!$E1029,Basisblatt!$A$22:$B$35,2,FALSE)),"")</f>
        <v/>
      </c>
    </row>
    <row r="1030" spans="1:16" ht="15.75" thickBot="1" x14ac:dyDescent="0.3">
      <c r="A1030" s="121" t="str">
        <f t="shared" si="32"/>
        <v/>
      </c>
      <c r="B1030" s="95"/>
      <c r="C1030" s="148"/>
      <c r="D1030" s="149"/>
      <c r="E1030" s="149"/>
      <c r="F1030" s="149"/>
      <c r="G1030" s="149"/>
      <c r="H1030" s="149"/>
      <c r="I1030" s="153"/>
      <c r="J1030" s="95"/>
      <c r="K1030" s="108" t="str">
        <f t="shared" si="33"/>
        <v>x2</v>
      </c>
      <c r="L1030" s="113"/>
      <c r="M1030" s="95"/>
      <c r="N1030" s="121" t="str">
        <f>IFERROR(VLOOKUP($G1030,Basisblatt!$A$10:$B$17,2,FALSE),"")</f>
        <v/>
      </c>
      <c r="O1030" s="95"/>
      <c r="P1030" s="138" t="str">
        <f>IF($K1030="x1",IF(OR($F1030&lt;&gt;Basisblatt!$A$2,'EMob_Segmente 3.2.5_3.2.6'!H1030=Basisblatt!$A$64)=TRUE,5,VLOOKUP('EMob_Segmente 3.2.5_3.2.6'!$E1030,Basisblatt!$A$22:$B$35,2,FALSE)),"")</f>
        <v/>
      </c>
    </row>
    <row r="1031" spans="1:16" ht="15.75" thickBot="1" x14ac:dyDescent="0.3">
      <c r="A1031" s="121" t="str">
        <f t="shared" si="32"/>
        <v/>
      </c>
      <c r="B1031" s="95"/>
      <c r="C1031" s="148"/>
      <c r="D1031" s="149"/>
      <c r="E1031" s="149"/>
      <c r="F1031" s="149"/>
      <c r="G1031" s="149"/>
      <c r="H1031" s="149"/>
      <c r="I1031" s="153"/>
      <c r="J1031" s="95"/>
      <c r="K1031" s="108" t="str">
        <f t="shared" si="33"/>
        <v>x2</v>
      </c>
      <c r="L1031" s="113"/>
      <c r="M1031" s="95"/>
      <c r="N1031" s="121" t="str">
        <f>IFERROR(VLOOKUP($G1031,Basisblatt!$A$10:$B$17,2,FALSE),"")</f>
        <v/>
      </c>
      <c r="O1031" s="95"/>
      <c r="P1031" s="138" t="str">
        <f>IF($K1031="x1",IF(OR($F1031&lt;&gt;Basisblatt!$A$2,'EMob_Segmente 3.2.5_3.2.6'!H1031=Basisblatt!$A$64)=TRUE,5,VLOOKUP('EMob_Segmente 3.2.5_3.2.6'!$E1031,Basisblatt!$A$22:$B$35,2,FALSE)),"")</f>
        <v/>
      </c>
    </row>
    <row r="1032" spans="1:16" ht="15.75" thickBot="1" x14ac:dyDescent="0.3">
      <c r="A1032" s="121" t="str">
        <f t="shared" si="32"/>
        <v/>
      </c>
      <c r="B1032" s="95"/>
      <c r="C1032" s="148"/>
      <c r="D1032" s="149"/>
      <c r="E1032" s="149"/>
      <c r="F1032" s="149"/>
      <c r="G1032" s="149"/>
      <c r="H1032" s="149"/>
      <c r="I1032" s="153"/>
      <c r="J1032" s="95"/>
      <c r="K1032" s="108" t="str">
        <f t="shared" si="33"/>
        <v>x2</v>
      </c>
      <c r="L1032" s="113"/>
      <c r="M1032" s="95"/>
      <c r="N1032" s="121" t="str">
        <f>IFERROR(VLOOKUP($G1032,Basisblatt!$A$10:$B$17,2,FALSE),"")</f>
        <v/>
      </c>
      <c r="O1032" s="95"/>
      <c r="P1032" s="138" t="str">
        <f>IF($K1032="x1",IF(OR($F1032&lt;&gt;Basisblatt!$A$2,'EMob_Segmente 3.2.5_3.2.6'!H1032=Basisblatt!$A$64)=TRUE,5,VLOOKUP('EMob_Segmente 3.2.5_3.2.6'!$E1032,Basisblatt!$A$22:$B$35,2,FALSE)),"")</f>
        <v/>
      </c>
    </row>
    <row r="1033" spans="1:16" ht="15.75" thickBot="1" x14ac:dyDescent="0.3">
      <c r="A1033" s="121" t="str">
        <f t="shared" si="32"/>
        <v/>
      </c>
      <c r="B1033" s="95"/>
      <c r="C1033" s="148"/>
      <c r="D1033" s="149"/>
      <c r="E1033" s="149"/>
      <c r="F1033" s="149"/>
      <c r="G1033" s="149"/>
      <c r="H1033" s="149"/>
      <c r="I1033" s="153"/>
      <c r="J1033" s="95"/>
      <c r="K1033" s="108" t="str">
        <f t="shared" si="33"/>
        <v>x2</v>
      </c>
      <c r="L1033" s="113"/>
      <c r="M1033" s="95"/>
      <c r="N1033" s="121" t="str">
        <f>IFERROR(VLOOKUP($G1033,Basisblatt!$A$10:$B$17,2,FALSE),"")</f>
        <v/>
      </c>
      <c r="O1033" s="95"/>
      <c r="P1033" s="138" t="str">
        <f>IF($K1033="x1",IF(OR($F1033&lt;&gt;Basisblatt!$A$2,'EMob_Segmente 3.2.5_3.2.6'!H1033=Basisblatt!$A$64)=TRUE,5,VLOOKUP('EMob_Segmente 3.2.5_3.2.6'!$E1033,Basisblatt!$A$22:$B$35,2,FALSE)),"")</f>
        <v/>
      </c>
    </row>
    <row r="1034" spans="1:16" ht="15.75" thickBot="1" x14ac:dyDescent="0.3">
      <c r="A1034" s="121" t="str">
        <f t="shared" si="32"/>
        <v/>
      </c>
      <c r="B1034" s="95"/>
      <c r="C1034" s="148"/>
      <c r="D1034" s="149"/>
      <c r="E1034" s="149"/>
      <c r="F1034" s="149"/>
      <c r="G1034" s="149"/>
      <c r="H1034" s="149"/>
      <c r="I1034" s="153"/>
      <c r="J1034" s="95"/>
      <c r="K1034" s="108" t="str">
        <f t="shared" si="33"/>
        <v>x2</v>
      </c>
      <c r="L1034" s="113"/>
      <c r="M1034" s="95"/>
      <c r="N1034" s="121" t="str">
        <f>IFERROR(VLOOKUP($G1034,Basisblatt!$A$10:$B$17,2,FALSE),"")</f>
        <v/>
      </c>
      <c r="O1034" s="95"/>
      <c r="P1034" s="138" t="str">
        <f>IF($K1034="x1",IF(OR($F1034&lt;&gt;Basisblatt!$A$2,'EMob_Segmente 3.2.5_3.2.6'!H1034=Basisblatt!$A$64)=TRUE,5,VLOOKUP('EMob_Segmente 3.2.5_3.2.6'!$E1034,Basisblatt!$A$22:$B$35,2,FALSE)),"")</f>
        <v/>
      </c>
    </row>
    <row r="1035" spans="1:16" ht="15.75" thickBot="1" x14ac:dyDescent="0.3">
      <c r="A1035" s="121" t="str">
        <f t="shared" si="32"/>
        <v/>
      </c>
      <c r="B1035" s="95"/>
      <c r="C1035" s="148"/>
      <c r="D1035" s="149"/>
      <c r="E1035" s="149"/>
      <c r="F1035" s="149"/>
      <c r="G1035" s="149"/>
      <c r="H1035" s="149"/>
      <c r="I1035" s="153"/>
      <c r="J1035" s="95"/>
      <c r="K1035" s="108" t="str">
        <f t="shared" si="33"/>
        <v>x2</v>
      </c>
      <c r="L1035" s="113"/>
      <c r="M1035" s="95"/>
      <c r="N1035" s="121" t="str">
        <f>IFERROR(VLOOKUP($G1035,Basisblatt!$A$10:$B$17,2,FALSE),"")</f>
        <v/>
      </c>
      <c r="O1035" s="95"/>
      <c r="P1035" s="138" t="str">
        <f>IF($K1035="x1",IF(OR($F1035&lt;&gt;Basisblatt!$A$2,'EMob_Segmente 3.2.5_3.2.6'!H1035=Basisblatt!$A$64)=TRUE,5,VLOOKUP('EMob_Segmente 3.2.5_3.2.6'!$E1035,Basisblatt!$A$22:$B$35,2,FALSE)),"")</f>
        <v/>
      </c>
    </row>
    <row r="1036" spans="1:16" ht="15.75" thickBot="1" x14ac:dyDescent="0.3">
      <c r="A1036" s="121" t="str">
        <f t="shared" si="32"/>
        <v/>
      </c>
      <c r="B1036" s="95"/>
      <c r="C1036" s="148"/>
      <c r="D1036" s="149"/>
      <c r="E1036" s="149"/>
      <c r="F1036" s="149"/>
      <c r="G1036" s="149"/>
      <c r="H1036" s="149"/>
      <c r="I1036" s="153"/>
      <c r="J1036" s="95"/>
      <c r="K1036" s="108" t="str">
        <f t="shared" si="33"/>
        <v>x2</v>
      </c>
      <c r="L1036" s="113"/>
      <c r="M1036" s="95"/>
      <c r="N1036" s="121" t="str">
        <f>IFERROR(VLOOKUP($G1036,Basisblatt!$A$10:$B$17,2,FALSE),"")</f>
        <v/>
      </c>
      <c r="O1036" s="95"/>
      <c r="P1036" s="138" t="str">
        <f>IF($K1036="x1",IF(OR($F1036&lt;&gt;Basisblatt!$A$2,'EMob_Segmente 3.2.5_3.2.6'!H1036=Basisblatt!$A$64)=TRUE,5,VLOOKUP('EMob_Segmente 3.2.5_3.2.6'!$E1036,Basisblatt!$A$22:$B$35,2,FALSE)),"")</f>
        <v/>
      </c>
    </row>
    <row r="1037" spans="1:16" ht="15.75" thickBot="1" x14ac:dyDescent="0.3">
      <c r="A1037" s="121" t="str">
        <f t="shared" si="32"/>
        <v/>
      </c>
      <c r="B1037" s="95"/>
      <c r="C1037" s="148"/>
      <c r="D1037" s="149"/>
      <c r="E1037" s="149"/>
      <c r="F1037" s="149"/>
      <c r="G1037" s="149"/>
      <c r="H1037" s="149"/>
      <c r="I1037" s="153"/>
      <c r="J1037" s="95"/>
      <c r="K1037" s="108" t="str">
        <f t="shared" si="33"/>
        <v>x2</v>
      </c>
      <c r="L1037" s="113"/>
      <c r="M1037" s="95"/>
      <c r="N1037" s="121" t="str">
        <f>IFERROR(VLOOKUP($G1037,Basisblatt!$A$10:$B$17,2,FALSE),"")</f>
        <v/>
      </c>
      <c r="O1037" s="95"/>
      <c r="P1037" s="138" t="str">
        <f>IF($K1037="x1",IF(OR($F1037&lt;&gt;Basisblatt!$A$2,'EMob_Segmente 3.2.5_3.2.6'!H1037=Basisblatt!$A$64)=TRUE,5,VLOOKUP('EMob_Segmente 3.2.5_3.2.6'!$E1037,Basisblatt!$A$22:$B$35,2,FALSE)),"")</f>
        <v/>
      </c>
    </row>
    <row r="1038" spans="1:16" ht="15.75" thickBot="1" x14ac:dyDescent="0.3">
      <c r="A1038" s="121" t="str">
        <f t="shared" si="32"/>
        <v/>
      </c>
      <c r="B1038" s="95"/>
      <c r="C1038" s="148"/>
      <c r="D1038" s="149"/>
      <c r="E1038" s="149"/>
      <c r="F1038" s="149"/>
      <c r="G1038" s="149"/>
      <c r="H1038" s="149"/>
      <c r="I1038" s="153"/>
      <c r="J1038" s="95"/>
      <c r="K1038" s="108" t="str">
        <f t="shared" si="33"/>
        <v>x2</v>
      </c>
      <c r="L1038" s="113"/>
      <c r="M1038" s="95"/>
      <c r="N1038" s="121" t="str">
        <f>IFERROR(VLOOKUP($G1038,Basisblatt!$A$10:$B$17,2,FALSE),"")</f>
        <v/>
      </c>
      <c r="O1038" s="95"/>
      <c r="P1038" s="138" t="str">
        <f>IF($K1038="x1",IF(OR($F1038&lt;&gt;Basisblatt!$A$2,'EMob_Segmente 3.2.5_3.2.6'!H1038=Basisblatt!$A$64)=TRUE,5,VLOOKUP('EMob_Segmente 3.2.5_3.2.6'!$E1038,Basisblatt!$A$22:$B$35,2,FALSE)),"")</f>
        <v/>
      </c>
    </row>
    <row r="1039" spans="1:16" ht="15.75" thickBot="1" x14ac:dyDescent="0.3">
      <c r="A1039" s="121" t="str">
        <f t="shared" si="32"/>
        <v/>
      </c>
      <c r="B1039" s="95"/>
      <c r="C1039" s="148"/>
      <c r="D1039" s="149"/>
      <c r="E1039" s="149"/>
      <c r="F1039" s="149"/>
      <c r="G1039" s="149"/>
      <c r="H1039" s="149"/>
      <c r="I1039" s="153"/>
      <c r="J1039" s="95"/>
      <c r="K1039" s="108" t="str">
        <f t="shared" si="33"/>
        <v>x2</v>
      </c>
      <c r="L1039" s="113"/>
      <c r="M1039" s="95"/>
      <c r="N1039" s="121" t="str">
        <f>IFERROR(VLOOKUP($G1039,Basisblatt!$A$10:$B$17,2,FALSE),"")</f>
        <v/>
      </c>
      <c r="O1039" s="95"/>
      <c r="P1039" s="138" t="str">
        <f>IF($K1039="x1",IF(OR($F1039&lt;&gt;Basisblatt!$A$2,'EMob_Segmente 3.2.5_3.2.6'!H1039=Basisblatt!$A$64)=TRUE,5,VLOOKUP('EMob_Segmente 3.2.5_3.2.6'!$E1039,Basisblatt!$A$22:$B$35,2,FALSE)),"")</f>
        <v/>
      </c>
    </row>
    <row r="1040" spans="1:16" ht="15.75" thickBot="1" x14ac:dyDescent="0.3">
      <c r="A1040" s="121" t="str">
        <f t="shared" si="32"/>
        <v/>
      </c>
      <c r="B1040" s="95"/>
      <c r="C1040" s="148"/>
      <c r="D1040" s="149"/>
      <c r="E1040" s="149"/>
      <c r="F1040" s="149"/>
      <c r="G1040" s="149"/>
      <c r="H1040" s="149"/>
      <c r="I1040" s="153"/>
      <c r="J1040" s="95"/>
      <c r="K1040" s="108" t="str">
        <f t="shared" si="33"/>
        <v>x2</v>
      </c>
      <c r="L1040" s="113"/>
      <c r="M1040" s="95"/>
      <c r="N1040" s="121" t="str">
        <f>IFERROR(VLOOKUP($G1040,Basisblatt!$A$10:$B$17,2,FALSE),"")</f>
        <v/>
      </c>
      <c r="O1040" s="95"/>
      <c r="P1040" s="138" t="str">
        <f>IF($K1040="x1",IF(OR($F1040&lt;&gt;Basisblatt!$A$2,'EMob_Segmente 3.2.5_3.2.6'!H1040=Basisblatt!$A$64)=TRUE,5,VLOOKUP('EMob_Segmente 3.2.5_3.2.6'!$E1040,Basisblatt!$A$22:$B$35,2,FALSE)),"")</f>
        <v/>
      </c>
    </row>
    <row r="1041" spans="1:16" ht="15.75" thickBot="1" x14ac:dyDescent="0.3">
      <c r="A1041" s="121" t="str">
        <f t="shared" si="32"/>
        <v/>
      </c>
      <c r="B1041" s="95"/>
      <c r="C1041" s="148"/>
      <c r="D1041" s="149"/>
      <c r="E1041" s="149"/>
      <c r="F1041" s="149"/>
      <c r="G1041" s="149"/>
      <c r="H1041" s="149"/>
      <c r="I1041" s="153"/>
      <c r="J1041" s="95"/>
      <c r="K1041" s="108" t="str">
        <f t="shared" si="33"/>
        <v>x2</v>
      </c>
      <c r="L1041" s="113"/>
      <c r="M1041" s="95"/>
      <c r="N1041" s="121" t="str">
        <f>IFERROR(VLOOKUP($G1041,Basisblatt!$A$10:$B$17,2,FALSE),"")</f>
        <v/>
      </c>
      <c r="O1041" s="95"/>
      <c r="P1041" s="138" t="str">
        <f>IF($K1041="x1",IF(OR($F1041&lt;&gt;Basisblatt!$A$2,'EMob_Segmente 3.2.5_3.2.6'!H1041=Basisblatt!$A$64)=TRUE,5,VLOOKUP('EMob_Segmente 3.2.5_3.2.6'!$E1041,Basisblatt!$A$22:$B$35,2,FALSE)),"")</f>
        <v/>
      </c>
    </row>
    <row r="1042" spans="1:16" ht="15.75" thickBot="1" x14ac:dyDescent="0.3">
      <c r="A1042" s="121" t="str">
        <f t="shared" si="32"/>
        <v/>
      </c>
      <c r="B1042" s="95"/>
      <c r="C1042" s="148"/>
      <c r="D1042" s="149"/>
      <c r="E1042" s="149"/>
      <c r="F1042" s="149"/>
      <c r="G1042" s="149"/>
      <c r="H1042" s="149"/>
      <c r="I1042" s="153"/>
      <c r="J1042" s="95"/>
      <c r="K1042" s="108" t="str">
        <f t="shared" si="33"/>
        <v>x2</v>
      </c>
      <c r="L1042" s="113"/>
      <c r="M1042" s="95"/>
      <c r="N1042" s="121" t="str">
        <f>IFERROR(VLOOKUP($G1042,Basisblatt!$A$10:$B$17,2,FALSE),"")</f>
        <v/>
      </c>
      <c r="O1042" s="95"/>
      <c r="P1042" s="138" t="str">
        <f>IF($K1042="x1",IF(OR($F1042&lt;&gt;Basisblatt!$A$2,'EMob_Segmente 3.2.5_3.2.6'!H1042=Basisblatt!$A$64)=TRUE,5,VLOOKUP('EMob_Segmente 3.2.5_3.2.6'!$E1042,Basisblatt!$A$22:$B$35,2,FALSE)),"")</f>
        <v/>
      </c>
    </row>
    <row r="1043" spans="1:16" ht="15.75" thickBot="1" x14ac:dyDescent="0.3">
      <c r="A1043" s="121" t="str">
        <f t="shared" si="32"/>
        <v/>
      </c>
      <c r="B1043" s="95"/>
      <c r="C1043" s="148"/>
      <c r="D1043" s="149"/>
      <c r="E1043" s="149"/>
      <c r="F1043" s="149"/>
      <c r="G1043" s="149"/>
      <c r="H1043" s="149"/>
      <c r="I1043" s="153"/>
      <c r="J1043" s="95"/>
      <c r="K1043" s="108" t="str">
        <f t="shared" si="33"/>
        <v>x2</v>
      </c>
      <c r="L1043" s="113"/>
      <c r="M1043" s="95"/>
      <c r="N1043" s="121" t="str">
        <f>IFERROR(VLOOKUP($G1043,Basisblatt!$A$10:$B$17,2,FALSE),"")</f>
        <v/>
      </c>
      <c r="O1043" s="95"/>
      <c r="P1043" s="138" t="str">
        <f>IF($K1043="x1",IF(OR($F1043&lt;&gt;Basisblatt!$A$2,'EMob_Segmente 3.2.5_3.2.6'!H1043=Basisblatt!$A$64)=TRUE,5,VLOOKUP('EMob_Segmente 3.2.5_3.2.6'!$E1043,Basisblatt!$A$22:$B$35,2,FALSE)),"")</f>
        <v/>
      </c>
    </row>
    <row r="1044" spans="1:16" ht="15.75" thickBot="1" x14ac:dyDescent="0.3">
      <c r="A1044" s="121" t="str">
        <f t="shared" si="32"/>
        <v/>
      </c>
      <c r="B1044" s="95"/>
      <c r="C1044" s="148"/>
      <c r="D1044" s="149"/>
      <c r="E1044" s="149"/>
      <c r="F1044" s="149"/>
      <c r="G1044" s="149"/>
      <c r="H1044" s="149"/>
      <c r="I1044" s="153"/>
      <c r="J1044" s="95"/>
      <c r="K1044" s="108" t="str">
        <f t="shared" si="33"/>
        <v>x2</v>
      </c>
      <c r="L1044" s="113"/>
      <c r="M1044" s="95"/>
      <c r="N1044" s="121" t="str">
        <f>IFERROR(VLOOKUP($G1044,Basisblatt!$A$10:$B$17,2,FALSE),"")</f>
        <v/>
      </c>
      <c r="O1044" s="95"/>
      <c r="P1044" s="138" t="str">
        <f>IF($K1044="x1",IF(OR($F1044&lt;&gt;Basisblatt!$A$2,'EMob_Segmente 3.2.5_3.2.6'!H1044=Basisblatt!$A$64)=TRUE,5,VLOOKUP('EMob_Segmente 3.2.5_3.2.6'!$E1044,Basisblatt!$A$22:$B$35,2,FALSE)),"")</f>
        <v/>
      </c>
    </row>
    <row r="1045" spans="1:16" ht="15.75" thickBot="1" x14ac:dyDescent="0.3">
      <c r="A1045" s="121" t="str">
        <f t="shared" si="32"/>
        <v/>
      </c>
      <c r="B1045" s="95"/>
      <c r="C1045" s="148"/>
      <c r="D1045" s="149"/>
      <c r="E1045" s="149"/>
      <c r="F1045" s="149"/>
      <c r="G1045" s="149"/>
      <c r="H1045" s="149"/>
      <c r="I1045" s="153"/>
      <c r="J1045" s="95"/>
      <c r="K1045" s="108" t="str">
        <f t="shared" si="33"/>
        <v>x2</v>
      </c>
      <c r="L1045" s="113"/>
      <c r="M1045" s="95"/>
      <c r="N1045" s="121" t="str">
        <f>IFERROR(VLOOKUP($G1045,Basisblatt!$A$10:$B$17,2,FALSE),"")</f>
        <v/>
      </c>
      <c r="O1045" s="95"/>
      <c r="P1045" s="138" t="str">
        <f>IF($K1045="x1",IF(OR($F1045&lt;&gt;Basisblatt!$A$2,'EMob_Segmente 3.2.5_3.2.6'!H1045=Basisblatt!$A$64)=TRUE,5,VLOOKUP('EMob_Segmente 3.2.5_3.2.6'!$E1045,Basisblatt!$A$22:$B$35,2,FALSE)),"")</f>
        <v/>
      </c>
    </row>
    <row r="1046" spans="1:16" ht="15.75" thickBot="1" x14ac:dyDescent="0.3">
      <c r="A1046" s="121" t="str">
        <f t="shared" si="32"/>
        <v/>
      </c>
      <c r="B1046" s="95"/>
      <c r="C1046" s="148"/>
      <c r="D1046" s="149"/>
      <c r="E1046" s="149"/>
      <c r="F1046" s="149"/>
      <c r="G1046" s="149"/>
      <c r="H1046" s="149"/>
      <c r="I1046" s="153"/>
      <c r="J1046" s="95"/>
      <c r="K1046" s="108" t="str">
        <f t="shared" si="33"/>
        <v>x2</v>
      </c>
      <c r="L1046" s="113"/>
      <c r="M1046" s="95"/>
      <c r="N1046" s="121" t="str">
        <f>IFERROR(VLOOKUP($G1046,Basisblatt!$A$10:$B$17,2,FALSE),"")</f>
        <v/>
      </c>
      <c r="O1046" s="95"/>
      <c r="P1046" s="138" t="str">
        <f>IF($K1046="x1",IF(OR($F1046&lt;&gt;Basisblatt!$A$2,'EMob_Segmente 3.2.5_3.2.6'!H1046=Basisblatt!$A$64)=TRUE,5,VLOOKUP('EMob_Segmente 3.2.5_3.2.6'!$E1046,Basisblatt!$A$22:$B$35,2,FALSE)),"")</f>
        <v/>
      </c>
    </row>
    <row r="1047" spans="1:16" ht="15.75" thickBot="1" x14ac:dyDescent="0.3">
      <c r="A1047" s="121" t="str">
        <f t="shared" si="32"/>
        <v/>
      </c>
      <c r="B1047" s="95"/>
      <c r="C1047" s="148"/>
      <c r="D1047" s="149"/>
      <c r="E1047" s="149"/>
      <c r="F1047" s="149"/>
      <c r="G1047" s="149"/>
      <c r="H1047" s="149"/>
      <c r="I1047" s="153"/>
      <c r="J1047" s="95"/>
      <c r="K1047" s="108" t="str">
        <f t="shared" si="33"/>
        <v>x2</v>
      </c>
      <c r="L1047" s="113"/>
      <c r="M1047" s="95"/>
      <c r="N1047" s="121" t="str">
        <f>IFERROR(VLOOKUP($G1047,Basisblatt!$A$10:$B$17,2,FALSE),"")</f>
        <v/>
      </c>
      <c r="O1047" s="95"/>
      <c r="P1047" s="138" t="str">
        <f>IF($K1047="x1",IF(OR($F1047&lt;&gt;Basisblatt!$A$2,'EMob_Segmente 3.2.5_3.2.6'!H1047=Basisblatt!$A$64)=TRUE,5,VLOOKUP('EMob_Segmente 3.2.5_3.2.6'!$E1047,Basisblatt!$A$22:$B$35,2,FALSE)),"")</f>
        <v/>
      </c>
    </row>
    <row r="1048" spans="1:16" ht="15.75" thickBot="1" x14ac:dyDescent="0.3">
      <c r="A1048" s="121" t="str">
        <f t="shared" si="32"/>
        <v/>
      </c>
      <c r="B1048" s="95"/>
      <c r="C1048" s="148"/>
      <c r="D1048" s="149"/>
      <c r="E1048" s="149"/>
      <c r="F1048" s="149"/>
      <c r="G1048" s="149"/>
      <c r="H1048" s="149"/>
      <c r="I1048" s="153"/>
      <c r="J1048" s="95"/>
      <c r="K1048" s="108" t="str">
        <f t="shared" si="33"/>
        <v>x2</v>
      </c>
      <c r="L1048" s="113"/>
      <c r="M1048" s="95"/>
      <c r="N1048" s="121" t="str">
        <f>IFERROR(VLOOKUP($G1048,Basisblatt!$A$10:$B$17,2,FALSE),"")</f>
        <v/>
      </c>
      <c r="O1048" s="95"/>
      <c r="P1048" s="138" t="str">
        <f>IF($K1048="x1",IF(OR($F1048&lt;&gt;Basisblatt!$A$2,'EMob_Segmente 3.2.5_3.2.6'!H1048=Basisblatt!$A$64)=TRUE,5,VLOOKUP('EMob_Segmente 3.2.5_3.2.6'!$E1048,Basisblatt!$A$22:$B$35,2,FALSE)),"")</f>
        <v/>
      </c>
    </row>
    <row r="1049" spans="1:16" ht="15.75" thickBot="1" x14ac:dyDescent="0.3">
      <c r="A1049" s="121" t="str">
        <f t="shared" si="32"/>
        <v/>
      </c>
      <c r="B1049" s="95"/>
      <c r="C1049" s="148"/>
      <c r="D1049" s="149"/>
      <c r="E1049" s="149"/>
      <c r="F1049" s="149"/>
      <c r="G1049" s="149"/>
      <c r="H1049" s="149"/>
      <c r="I1049" s="153"/>
      <c r="J1049" s="95"/>
      <c r="K1049" s="108" t="str">
        <f t="shared" si="33"/>
        <v>x2</v>
      </c>
      <c r="L1049" s="113"/>
      <c r="M1049" s="95"/>
      <c r="N1049" s="121" t="str">
        <f>IFERROR(VLOOKUP($G1049,Basisblatt!$A$10:$B$17,2,FALSE),"")</f>
        <v/>
      </c>
      <c r="O1049" s="95"/>
      <c r="P1049" s="138" t="str">
        <f>IF($K1049="x1",IF(OR($F1049&lt;&gt;Basisblatt!$A$2,'EMob_Segmente 3.2.5_3.2.6'!H1049=Basisblatt!$A$64)=TRUE,5,VLOOKUP('EMob_Segmente 3.2.5_3.2.6'!$E1049,Basisblatt!$A$22:$B$35,2,FALSE)),"")</f>
        <v/>
      </c>
    </row>
    <row r="1050" spans="1:16" ht="15.75" thickBot="1" x14ac:dyDescent="0.3">
      <c r="A1050" s="121" t="str">
        <f t="shared" ref="A1050:A1113" si="34">IF($K1050="x2","",IF($K1050="x1","ja","N/A"))</f>
        <v/>
      </c>
      <c r="B1050" s="95"/>
      <c r="C1050" s="148"/>
      <c r="D1050" s="149"/>
      <c r="E1050" s="149"/>
      <c r="F1050" s="149"/>
      <c r="G1050" s="149"/>
      <c r="H1050" s="149"/>
      <c r="I1050" s="153"/>
      <c r="J1050" s="95"/>
      <c r="K1050" s="108" t="str">
        <f t="shared" si="33"/>
        <v>x2</v>
      </c>
      <c r="L1050" s="113"/>
      <c r="M1050" s="95"/>
      <c r="N1050" s="121" t="str">
        <f>IFERROR(VLOOKUP($G1050,Basisblatt!$A$10:$B$17,2,FALSE),"")</f>
        <v/>
      </c>
      <c r="O1050" s="95"/>
      <c r="P1050" s="138" t="str">
        <f>IF($K1050="x1",IF(OR($F1050&lt;&gt;Basisblatt!$A$2,'EMob_Segmente 3.2.5_3.2.6'!H1050=Basisblatt!$A$64)=TRUE,5,VLOOKUP('EMob_Segmente 3.2.5_3.2.6'!$E1050,Basisblatt!$A$22:$B$35,2,FALSE)),"")</f>
        <v/>
      </c>
    </row>
    <row r="1051" spans="1:16" ht="15.75" thickBot="1" x14ac:dyDescent="0.3">
      <c r="A1051" s="121" t="str">
        <f t="shared" si="34"/>
        <v/>
      </c>
      <c r="B1051" s="95"/>
      <c r="C1051" s="148"/>
      <c r="D1051" s="149"/>
      <c r="E1051" s="149"/>
      <c r="F1051" s="149"/>
      <c r="G1051" s="149"/>
      <c r="H1051" s="149"/>
      <c r="I1051" s="153"/>
      <c r="J1051" s="95"/>
      <c r="K1051" s="108" t="str">
        <f t="shared" ref="K1051:K1114" si="35">IF(COUNTA($C1051:$I1051)=7,"x1",IF(COUNTA($C1051:$I1051)=0,"x2","o"))</f>
        <v>x2</v>
      </c>
      <c r="L1051" s="113"/>
      <c r="M1051" s="95"/>
      <c r="N1051" s="121" t="str">
        <f>IFERROR(VLOOKUP($G1051,Basisblatt!$A$10:$B$17,2,FALSE),"")</f>
        <v/>
      </c>
      <c r="O1051" s="95"/>
      <c r="P1051" s="138" t="str">
        <f>IF($K1051="x1",IF(OR($F1051&lt;&gt;Basisblatt!$A$2,'EMob_Segmente 3.2.5_3.2.6'!H1051=Basisblatt!$A$64)=TRUE,5,VLOOKUP('EMob_Segmente 3.2.5_3.2.6'!$E1051,Basisblatt!$A$22:$B$35,2,FALSE)),"")</f>
        <v/>
      </c>
    </row>
    <row r="1052" spans="1:16" ht="15.75" thickBot="1" x14ac:dyDescent="0.3">
      <c r="A1052" s="121" t="str">
        <f t="shared" si="34"/>
        <v/>
      </c>
      <c r="B1052" s="95"/>
      <c r="C1052" s="148"/>
      <c r="D1052" s="149"/>
      <c r="E1052" s="149"/>
      <c r="F1052" s="149"/>
      <c r="G1052" s="149"/>
      <c r="H1052" s="149"/>
      <c r="I1052" s="153"/>
      <c r="J1052" s="95"/>
      <c r="K1052" s="108" t="str">
        <f t="shared" si="35"/>
        <v>x2</v>
      </c>
      <c r="L1052" s="113"/>
      <c r="M1052" s="95"/>
      <c r="N1052" s="121" t="str">
        <f>IFERROR(VLOOKUP($G1052,Basisblatt!$A$10:$B$17,2,FALSE),"")</f>
        <v/>
      </c>
      <c r="O1052" s="95"/>
      <c r="P1052" s="138" t="str">
        <f>IF($K1052="x1",IF(OR($F1052&lt;&gt;Basisblatt!$A$2,'EMob_Segmente 3.2.5_3.2.6'!H1052=Basisblatt!$A$64)=TRUE,5,VLOOKUP('EMob_Segmente 3.2.5_3.2.6'!$E1052,Basisblatt!$A$22:$B$35,2,FALSE)),"")</f>
        <v/>
      </c>
    </row>
    <row r="1053" spans="1:16" ht="15.75" thickBot="1" x14ac:dyDescent="0.3">
      <c r="A1053" s="121" t="str">
        <f t="shared" si="34"/>
        <v/>
      </c>
      <c r="B1053" s="95"/>
      <c r="C1053" s="148"/>
      <c r="D1053" s="149"/>
      <c r="E1053" s="149"/>
      <c r="F1053" s="149"/>
      <c r="G1053" s="149"/>
      <c r="H1053" s="149"/>
      <c r="I1053" s="153"/>
      <c r="J1053" s="95"/>
      <c r="K1053" s="108" t="str">
        <f t="shared" si="35"/>
        <v>x2</v>
      </c>
      <c r="L1053" s="113"/>
      <c r="M1053" s="95"/>
      <c r="N1053" s="121" t="str">
        <f>IFERROR(VLOOKUP($G1053,Basisblatt!$A$10:$B$17,2,FALSE),"")</f>
        <v/>
      </c>
      <c r="O1053" s="95"/>
      <c r="P1053" s="138" t="str">
        <f>IF($K1053="x1",IF(OR($F1053&lt;&gt;Basisblatt!$A$2,'EMob_Segmente 3.2.5_3.2.6'!H1053=Basisblatt!$A$64)=TRUE,5,VLOOKUP('EMob_Segmente 3.2.5_3.2.6'!$E1053,Basisblatt!$A$22:$B$35,2,FALSE)),"")</f>
        <v/>
      </c>
    </row>
    <row r="1054" spans="1:16" ht="15.75" thickBot="1" x14ac:dyDescent="0.3">
      <c r="A1054" s="121" t="str">
        <f t="shared" si="34"/>
        <v/>
      </c>
      <c r="B1054" s="95"/>
      <c r="C1054" s="148"/>
      <c r="D1054" s="149"/>
      <c r="E1054" s="149"/>
      <c r="F1054" s="149"/>
      <c r="G1054" s="149"/>
      <c r="H1054" s="149"/>
      <c r="I1054" s="153"/>
      <c r="J1054" s="95"/>
      <c r="K1054" s="108" t="str">
        <f t="shared" si="35"/>
        <v>x2</v>
      </c>
      <c r="L1054" s="113"/>
      <c r="M1054" s="95"/>
      <c r="N1054" s="121" t="str">
        <f>IFERROR(VLOOKUP($G1054,Basisblatt!$A$10:$B$17,2,FALSE),"")</f>
        <v/>
      </c>
      <c r="O1054" s="95"/>
      <c r="P1054" s="138" t="str">
        <f>IF($K1054="x1",IF(OR($F1054&lt;&gt;Basisblatt!$A$2,'EMob_Segmente 3.2.5_3.2.6'!H1054=Basisblatt!$A$64)=TRUE,5,VLOOKUP('EMob_Segmente 3.2.5_3.2.6'!$E1054,Basisblatt!$A$22:$B$35,2,FALSE)),"")</f>
        <v/>
      </c>
    </row>
    <row r="1055" spans="1:16" ht="15.75" thickBot="1" x14ac:dyDescent="0.3">
      <c r="A1055" s="121" t="str">
        <f t="shared" si="34"/>
        <v/>
      </c>
      <c r="B1055" s="95"/>
      <c r="C1055" s="148"/>
      <c r="D1055" s="149"/>
      <c r="E1055" s="149"/>
      <c r="F1055" s="149"/>
      <c r="G1055" s="149"/>
      <c r="H1055" s="149"/>
      <c r="I1055" s="153"/>
      <c r="J1055" s="95"/>
      <c r="K1055" s="108" t="str">
        <f t="shared" si="35"/>
        <v>x2</v>
      </c>
      <c r="L1055" s="113"/>
      <c r="M1055" s="95"/>
      <c r="N1055" s="121" t="str">
        <f>IFERROR(VLOOKUP($G1055,Basisblatt!$A$10:$B$17,2,FALSE),"")</f>
        <v/>
      </c>
      <c r="O1055" s="95"/>
      <c r="P1055" s="138" t="str">
        <f>IF($K1055="x1",IF(OR($F1055&lt;&gt;Basisblatt!$A$2,'EMob_Segmente 3.2.5_3.2.6'!H1055=Basisblatt!$A$64)=TRUE,5,VLOOKUP('EMob_Segmente 3.2.5_3.2.6'!$E1055,Basisblatt!$A$22:$B$35,2,FALSE)),"")</f>
        <v/>
      </c>
    </row>
    <row r="1056" spans="1:16" ht="15.75" thickBot="1" x14ac:dyDescent="0.3">
      <c r="A1056" s="121" t="str">
        <f t="shared" si="34"/>
        <v/>
      </c>
      <c r="B1056" s="95"/>
      <c r="C1056" s="148"/>
      <c r="D1056" s="149"/>
      <c r="E1056" s="149"/>
      <c r="F1056" s="149"/>
      <c r="G1056" s="149"/>
      <c r="H1056" s="149"/>
      <c r="I1056" s="153"/>
      <c r="J1056" s="95"/>
      <c r="K1056" s="108" t="str">
        <f t="shared" si="35"/>
        <v>x2</v>
      </c>
      <c r="L1056" s="113"/>
      <c r="M1056" s="95"/>
      <c r="N1056" s="121" t="str">
        <f>IFERROR(VLOOKUP($G1056,Basisblatt!$A$10:$B$17,2,FALSE),"")</f>
        <v/>
      </c>
      <c r="O1056" s="95"/>
      <c r="P1056" s="138" t="str">
        <f>IF($K1056="x1",IF(OR($F1056&lt;&gt;Basisblatt!$A$2,'EMob_Segmente 3.2.5_3.2.6'!H1056=Basisblatt!$A$64)=TRUE,5,VLOOKUP('EMob_Segmente 3.2.5_3.2.6'!$E1056,Basisblatt!$A$22:$B$35,2,FALSE)),"")</f>
        <v/>
      </c>
    </row>
    <row r="1057" spans="1:16" ht="15.75" thickBot="1" x14ac:dyDescent="0.3">
      <c r="A1057" s="121" t="str">
        <f t="shared" si="34"/>
        <v/>
      </c>
      <c r="B1057" s="95"/>
      <c r="C1057" s="148"/>
      <c r="D1057" s="149"/>
      <c r="E1057" s="149"/>
      <c r="F1057" s="149"/>
      <c r="G1057" s="149"/>
      <c r="H1057" s="149"/>
      <c r="I1057" s="153"/>
      <c r="J1057" s="95"/>
      <c r="K1057" s="108" t="str">
        <f t="shared" si="35"/>
        <v>x2</v>
      </c>
      <c r="L1057" s="113"/>
      <c r="M1057" s="95"/>
      <c r="N1057" s="121" t="str">
        <f>IFERROR(VLOOKUP($G1057,Basisblatt!$A$10:$B$17,2,FALSE),"")</f>
        <v/>
      </c>
      <c r="O1057" s="95"/>
      <c r="P1057" s="138" t="str">
        <f>IF($K1057="x1",IF(OR($F1057&lt;&gt;Basisblatt!$A$2,'EMob_Segmente 3.2.5_3.2.6'!H1057=Basisblatt!$A$64)=TRUE,5,VLOOKUP('EMob_Segmente 3.2.5_3.2.6'!$E1057,Basisblatt!$A$22:$B$35,2,FALSE)),"")</f>
        <v/>
      </c>
    </row>
    <row r="1058" spans="1:16" ht="15.75" thickBot="1" x14ac:dyDescent="0.3">
      <c r="A1058" s="121" t="str">
        <f t="shared" si="34"/>
        <v/>
      </c>
      <c r="B1058" s="95"/>
      <c r="C1058" s="148"/>
      <c r="D1058" s="149"/>
      <c r="E1058" s="149"/>
      <c r="F1058" s="149"/>
      <c r="G1058" s="149"/>
      <c r="H1058" s="149"/>
      <c r="I1058" s="153"/>
      <c r="J1058" s="95"/>
      <c r="K1058" s="108" t="str">
        <f t="shared" si="35"/>
        <v>x2</v>
      </c>
      <c r="L1058" s="113"/>
      <c r="M1058" s="95"/>
      <c r="N1058" s="121" t="str">
        <f>IFERROR(VLOOKUP($G1058,Basisblatt!$A$10:$B$17,2,FALSE),"")</f>
        <v/>
      </c>
      <c r="O1058" s="95"/>
      <c r="P1058" s="138" t="str">
        <f>IF($K1058="x1",IF(OR($F1058&lt;&gt;Basisblatt!$A$2,'EMob_Segmente 3.2.5_3.2.6'!H1058=Basisblatt!$A$64)=TRUE,5,VLOOKUP('EMob_Segmente 3.2.5_3.2.6'!$E1058,Basisblatt!$A$22:$B$35,2,FALSE)),"")</f>
        <v/>
      </c>
    </row>
    <row r="1059" spans="1:16" ht="15.75" thickBot="1" x14ac:dyDescent="0.3">
      <c r="A1059" s="121" t="str">
        <f t="shared" si="34"/>
        <v/>
      </c>
      <c r="B1059" s="95"/>
      <c r="C1059" s="148"/>
      <c r="D1059" s="149"/>
      <c r="E1059" s="149"/>
      <c r="F1059" s="149"/>
      <c r="G1059" s="149"/>
      <c r="H1059" s="149"/>
      <c r="I1059" s="153"/>
      <c r="J1059" s="95"/>
      <c r="K1059" s="108" t="str">
        <f t="shared" si="35"/>
        <v>x2</v>
      </c>
      <c r="L1059" s="113"/>
      <c r="M1059" s="95"/>
      <c r="N1059" s="121" t="str">
        <f>IFERROR(VLOOKUP($G1059,Basisblatt!$A$10:$B$17,2,FALSE),"")</f>
        <v/>
      </c>
      <c r="O1059" s="95"/>
      <c r="P1059" s="138" t="str">
        <f>IF($K1059="x1",IF(OR($F1059&lt;&gt;Basisblatt!$A$2,'EMob_Segmente 3.2.5_3.2.6'!H1059=Basisblatt!$A$64)=TRUE,5,VLOOKUP('EMob_Segmente 3.2.5_3.2.6'!$E1059,Basisblatt!$A$22:$B$35,2,FALSE)),"")</f>
        <v/>
      </c>
    </row>
    <row r="1060" spans="1:16" ht="15.75" thickBot="1" x14ac:dyDescent="0.3">
      <c r="A1060" s="121" t="str">
        <f t="shared" si="34"/>
        <v/>
      </c>
      <c r="B1060" s="95"/>
      <c r="C1060" s="148"/>
      <c r="D1060" s="149"/>
      <c r="E1060" s="149"/>
      <c r="F1060" s="149"/>
      <c r="G1060" s="149"/>
      <c r="H1060" s="149"/>
      <c r="I1060" s="153"/>
      <c r="J1060" s="95"/>
      <c r="K1060" s="108" t="str">
        <f t="shared" si="35"/>
        <v>x2</v>
      </c>
      <c r="L1060" s="113"/>
      <c r="M1060" s="95"/>
      <c r="N1060" s="121" t="str">
        <f>IFERROR(VLOOKUP($G1060,Basisblatt!$A$10:$B$17,2,FALSE),"")</f>
        <v/>
      </c>
      <c r="O1060" s="95"/>
      <c r="P1060" s="138" t="str">
        <f>IF($K1060="x1",IF(OR($F1060&lt;&gt;Basisblatt!$A$2,'EMob_Segmente 3.2.5_3.2.6'!H1060=Basisblatt!$A$64)=TRUE,5,VLOOKUP('EMob_Segmente 3.2.5_3.2.6'!$E1060,Basisblatt!$A$22:$B$35,2,FALSE)),"")</f>
        <v/>
      </c>
    </row>
    <row r="1061" spans="1:16" ht="15.75" thickBot="1" x14ac:dyDescent="0.3">
      <c r="A1061" s="121" t="str">
        <f t="shared" si="34"/>
        <v/>
      </c>
      <c r="B1061" s="95"/>
      <c r="C1061" s="148"/>
      <c r="D1061" s="149"/>
      <c r="E1061" s="149"/>
      <c r="F1061" s="149"/>
      <c r="G1061" s="149"/>
      <c r="H1061" s="149"/>
      <c r="I1061" s="153"/>
      <c r="J1061" s="95"/>
      <c r="K1061" s="108" t="str">
        <f t="shared" si="35"/>
        <v>x2</v>
      </c>
      <c r="L1061" s="113"/>
      <c r="M1061" s="95"/>
      <c r="N1061" s="121" t="str">
        <f>IFERROR(VLOOKUP($G1061,Basisblatt!$A$10:$B$17,2,FALSE),"")</f>
        <v/>
      </c>
      <c r="O1061" s="95"/>
      <c r="P1061" s="138" t="str">
        <f>IF($K1061="x1",IF(OR($F1061&lt;&gt;Basisblatt!$A$2,'EMob_Segmente 3.2.5_3.2.6'!H1061=Basisblatt!$A$64)=TRUE,5,VLOOKUP('EMob_Segmente 3.2.5_3.2.6'!$E1061,Basisblatt!$A$22:$B$35,2,FALSE)),"")</f>
        <v/>
      </c>
    </row>
    <row r="1062" spans="1:16" ht="15.75" thickBot="1" x14ac:dyDescent="0.3">
      <c r="A1062" s="121" t="str">
        <f t="shared" si="34"/>
        <v/>
      </c>
      <c r="B1062" s="95"/>
      <c r="C1062" s="148"/>
      <c r="D1062" s="149"/>
      <c r="E1062" s="149"/>
      <c r="F1062" s="149"/>
      <c r="G1062" s="149"/>
      <c r="H1062" s="149"/>
      <c r="I1062" s="153"/>
      <c r="J1062" s="95"/>
      <c r="K1062" s="108" t="str">
        <f t="shared" si="35"/>
        <v>x2</v>
      </c>
      <c r="L1062" s="113"/>
      <c r="M1062" s="95"/>
      <c r="N1062" s="121" t="str">
        <f>IFERROR(VLOOKUP($G1062,Basisblatt!$A$10:$B$17,2,FALSE),"")</f>
        <v/>
      </c>
      <c r="O1062" s="95"/>
      <c r="P1062" s="138" t="str">
        <f>IF($K1062="x1",IF(OR($F1062&lt;&gt;Basisblatt!$A$2,'EMob_Segmente 3.2.5_3.2.6'!H1062=Basisblatt!$A$64)=TRUE,5,VLOOKUP('EMob_Segmente 3.2.5_3.2.6'!$E1062,Basisblatt!$A$22:$B$35,2,FALSE)),"")</f>
        <v/>
      </c>
    </row>
    <row r="1063" spans="1:16" ht="15.75" thickBot="1" x14ac:dyDescent="0.3">
      <c r="A1063" s="121" t="str">
        <f t="shared" si="34"/>
        <v/>
      </c>
      <c r="B1063" s="95"/>
      <c r="C1063" s="148"/>
      <c r="D1063" s="149"/>
      <c r="E1063" s="149"/>
      <c r="F1063" s="149"/>
      <c r="G1063" s="149"/>
      <c r="H1063" s="149"/>
      <c r="I1063" s="153"/>
      <c r="J1063" s="95"/>
      <c r="K1063" s="108" t="str">
        <f t="shared" si="35"/>
        <v>x2</v>
      </c>
      <c r="L1063" s="113"/>
      <c r="M1063" s="95"/>
      <c r="N1063" s="121" t="str">
        <f>IFERROR(VLOOKUP($G1063,Basisblatt!$A$10:$B$17,2,FALSE),"")</f>
        <v/>
      </c>
      <c r="O1063" s="95"/>
      <c r="P1063" s="138" t="str">
        <f>IF($K1063="x1",IF(OR($F1063&lt;&gt;Basisblatt!$A$2,'EMob_Segmente 3.2.5_3.2.6'!H1063=Basisblatt!$A$64)=TRUE,5,VLOOKUP('EMob_Segmente 3.2.5_3.2.6'!$E1063,Basisblatt!$A$22:$B$35,2,FALSE)),"")</f>
        <v/>
      </c>
    </row>
    <row r="1064" spans="1:16" ht="15.75" thickBot="1" x14ac:dyDescent="0.3">
      <c r="A1064" s="121" t="str">
        <f t="shared" si="34"/>
        <v/>
      </c>
      <c r="B1064" s="95"/>
      <c r="C1064" s="148"/>
      <c r="D1064" s="149"/>
      <c r="E1064" s="149"/>
      <c r="F1064" s="149"/>
      <c r="G1064" s="149"/>
      <c r="H1064" s="149"/>
      <c r="I1064" s="153"/>
      <c r="J1064" s="95"/>
      <c r="K1064" s="108" t="str">
        <f t="shared" si="35"/>
        <v>x2</v>
      </c>
      <c r="L1064" s="113"/>
      <c r="M1064" s="95"/>
      <c r="N1064" s="121" t="str">
        <f>IFERROR(VLOOKUP($G1064,Basisblatt!$A$10:$B$17,2,FALSE),"")</f>
        <v/>
      </c>
      <c r="O1064" s="95"/>
      <c r="P1064" s="138" t="str">
        <f>IF($K1064="x1",IF(OR($F1064&lt;&gt;Basisblatt!$A$2,'EMob_Segmente 3.2.5_3.2.6'!H1064=Basisblatt!$A$64)=TRUE,5,VLOOKUP('EMob_Segmente 3.2.5_3.2.6'!$E1064,Basisblatt!$A$22:$B$35,2,FALSE)),"")</f>
        <v/>
      </c>
    </row>
    <row r="1065" spans="1:16" ht="15.75" thickBot="1" x14ac:dyDescent="0.3">
      <c r="A1065" s="121" t="str">
        <f t="shared" si="34"/>
        <v/>
      </c>
      <c r="B1065" s="95"/>
      <c r="C1065" s="148"/>
      <c r="D1065" s="149"/>
      <c r="E1065" s="149"/>
      <c r="F1065" s="149"/>
      <c r="G1065" s="149"/>
      <c r="H1065" s="149"/>
      <c r="I1065" s="153"/>
      <c r="J1065" s="95"/>
      <c r="K1065" s="108" t="str">
        <f t="shared" si="35"/>
        <v>x2</v>
      </c>
      <c r="L1065" s="113"/>
      <c r="M1065" s="95"/>
      <c r="N1065" s="121" t="str">
        <f>IFERROR(VLOOKUP($G1065,Basisblatt!$A$10:$B$17,2,FALSE),"")</f>
        <v/>
      </c>
      <c r="O1065" s="95"/>
      <c r="P1065" s="138" t="str">
        <f>IF($K1065="x1",IF(OR($F1065&lt;&gt;Basisblatt!$A$2,'EMob_Segmente 3.2.5_3.2.6'!H1065=Basisblatt!$A$64)=TRUE,5,VLOOKUP('EMob_Segmente 3.2.5_3.2.6'!$E1065,Basisblatt!$A$22:$B$35,2,FALSE)),"")</f>
        <v/>
      </c>
    </row>
    <row r="1066" spans="1:16" ht="15.75" thickBot="1" x14ac:dyDescent="0.3">
      <c r="A1066" s="121" t="str">
        <f t="shared" si="34"/>
        <v/>
      </c>
      <c r="B1066" s="95"/>
      <c r="C1066" s="148"/>
      <c r="D1066" s="149"/>
      <c r="E1066" s="149"/>
      <c r="F1066" s="149"/>
      <c r="G1066" s="149"/>
      <c r="H1066" s="149"/>
      <c r="I1066" s="153"/>
      <c r="J1066" s="95"/>
      <c r="K1066" s="108" t="str">
        <f t="shared" si="35"/>
        <v>x2</v>
      </c>
      <c r="L1066" s="113"/>
      <c r="M1066" s="95"/>
      <c r="N1066" s="121" t="str">
        <f>IFERROR(VLOOKUP($G1066,Basisblatt!$A$10:$B$17,2,FALSE),"")</f>
        <v/>
      </c>
      <c r="O1066" s="95"/>
      <c r="P1066" s="138" t="str">
        <f>IF($K1066="x1",IF(OR($F1066&lt;&gt;Basisblatt!$A$2,'EMob_Segmente 3.2.5_3.2.6'!H1066=Basisblatt!$A$64)=TRUE,5,VLOOKUP('EMob_Segmente 3.2.5_3.2.6'!$E1066,Basisblatt!$A$22:$B$35,2,FALSE)),"")</f>
        <v/>
      </c>
    </row>
    <row r="1067" spans="1:16" ht="15.75" thickBot="1" x14ac:dyDescent="0.3">
      <c r="A1067" s="121" t="str">
        <f t="shared" si="34"/>
        <v/>
      </c>
      <c r="B1067" s="95"/>
      <c r="C1067" s="148"/>
      <c r="D1067" s="149"/>
      <c r="E1067" s="149"/>
      <c r="F1067" s="149"/>
      <c r="G1067" s="149"/>
      <c r="H1067" s="149"/>
      <c r="I1067" s="153"/>
      <c r="J1067" s="95"/>
      <c r="K1067" s="108" t="str">
        <f t="shared" si="35"/>
        <v>x2</v>
      </c>
      <c r="L1067" s="113"/>
      <c r="M1067" s="95"/>
      <c r="N1067" s="121" t="str">
        <f>IFERROR(VLOOKUP($G1067,Basisblatt!$A$10:$B$17,2,FALSE),"")</f>
        <v/>
      </c>
      <c r="O1067" s="95"/>
      <c r="P1067" s="138" t="str">
        <f>IF($K1067="x1",IF(OR($F1067&lt;&gt;Basisblatt!$A$2,'EMob_Segmente 3.2.5_3.2.6'!H1067=Basisblatt!$A$64)=TRUE,5,VLOOKUP('EMob_Segmente 3.2.5_3.2.6'!$E1067,Basisblatt!$A$22:$B$35,2,FALSE)),"")</f>
        <v/>
      </c>
    </row>
    <row r="1068" spans="1:16" ht="15.75" thickBot="1" x14ac:dyDescent="0.3">
      <c r="A1068" s="121" t="str">
        <f t="shared" si="34"/>
        <v/>
      </c>
      <c r="B1068" s="95"/>
      <c r="C1068" s="148"/>
      <c r="D1068" s="149"/>
      <c r="E1068" s="149"/>
      <c r="F1068" s="149"/>
      <c r="G1068" s="149"/>
      <c r="H1068" s="149"/>
      <c r="I1068" s="153"/>
      <c r="J1068" s="95"/>
      <c r="K1068" s="108" t="str">
        <f t="shared" si="35"/>
        <v>x2</v>
      </c>
      <c r="L1068" s="113"/>
      <c r="M1068" s="95"/>
      <c r="N1068" s="121" t="str">
        <f>IFERROR(VLOOKUP($G1068,Basisblatt!$A$10:$B$17,2,FALSE),"")</f>
        <v/>
      </c>
      <c r="O1068" s="95"/>
      <c r="P1068" s="138" t="str">
        <f>IF($K1068="x1",IF(OR($F1068&lt;&gt;Basisblatt!$A$2,'EMob_Segmente 3.2.5_3.2.6'!H1068=Basisblatt!$A$64)=TRUE,5,VLOOKUP('EMob_Segmente 3.2.5_3.2.6'!$E1068,Basisblatt!$A$22:$B$35,2,FALSE)),"")</f>
        <v/>
      </c>
    </row>
    <row r="1069" spans="1:16" ht="15.75" thickBot="1" x14ac:dyDescent="0.3">
      <c r="A1069" s="121" t="str">
        <f t="shared" si="34"/>
        <v/>
      </c>
      <c r="B1069" s="95"/>
      <c r="C1069" s="148"/>
      <c r="D1069" s="149"/>
      <c r="E1069" s="149"/>
      <c r="F1069" s="149"/>
      <c r="G1069" s="149"/>
      <c r="H1069" s="149"/>
      <c r="I1069" s="153"/>
      <c r="J1069" s="95"/>
      <c r="K1069" s="108" t="str">
        <f t="shared" si="35"/>
        <v>x2</v>
      </c>
      <c r="L1069" s="113"/>
      <c r="M1069" s="95"/>
      <c r="N1069" s="121" t="str">
        <f>IFERROR(VLOOKUP($G1069,Basisblatt!$A$10:$B$17,2,FALSE),"")</f>
        <v/>
      </c>
      <c r="O1069" s="95"/>
      <c r="P1069" s="138" t="str">
        <f>IF($K1069="x1",IF(OR($F1069&lt;&gt;Basisblatt!$A$2,'EMob_Segmente 3.2.5_3.2.6'!H1069=Basisblatt!$A$64)=TRUE,5,VLOOKUP('EMob_Segmente 3.2.5_3.2.6'!$E1069,Basisblatt!$A$22:$B$35,2,FALSE)),"")</f>
        <v/>
      </c>
    </row>
    <row r="1070" spans="1:16" ht="15.75" thickBot="1" x14ac:dyDescent="0.3">
      <c r="A1070" s="121" t="str">
        <f t="shared" si="34"/>
        <v/>
      </c>
      <c r="B1070" s="95"/>
      <c r="C1070" s="148"/>
      <c r="D1070" s="149"/>
      <c r="E1070" s="149"/>
      <c r="F1070" s="149"/>
      <c r="G1070" s="149"/>
      <c r="H1070" s="149"/>
      <c r="I1070" s="153"/>
      <c r="J1070" s="95"/>
      <c r="K1070" s="108" t="str">
        <f t="shared" si="35"/>
        <v>x2</v>
      </c>
      <c r="L1070" s="113"/>
      <c r="M1070" s="95"/>
      <c r="N1070" s="121" t="str">
        <f>IFERROR(VLOOKUP($G1070,Basisblatt!$A$10:$B$17,2,FALSE),"")</f>
        <v/>
      </c>
      <c r="O1070" s="95"/>
      <c r="P1070" s="138" t="str">
        <f>IF($K1070="x1",IF(OR($F1070&lt;&gt;Basisblatt!$A$2,'EMob_Segmente 3.2.5_3.2.6'!H1070=Basisblatt!$A$64)=TRUE,5,VLOOKUP('EMob_Segmente 3.2.5_3.2.6'!$E1070,Basisblatt!$A$22:$B$35,2,FALSE)),"")</f>
        <v/>
      </c>
    </row>
    <row r="1071" spans="1:16" ht="15.75" thickBot="1" x14ac:dyDescent="0.3">
      <c r="A1071" s="121" t="str">
        <f t="shared" si="34"/>
        <v/>
      </c>
      <c r="B1071" s="95"/>
      <c r="C1071" s="148"/>
      <c r="D1071" s="149"/>
      <c r="E1071" s="149"/>
      <c r="F1071" s="149"/>
      <c r="G1071" s="149"/>
      <c r="H1071" s="149"/>
      <c r="I1071" s="153"/>
      <c r="J1071" s="95"/>
      <c r="K1071" s="108" t="str">
        <f t="shared" si="35"/>
        <v>x2</v>
      </c>
      <c r="L1071" s="113"/>
      <c r="M1071" s="95"/>
      <c r="N1071" s="121" t="str">
        <f>IFERROR(VLOOKUP($G1071,Basisblatt!$A$10:$B$17,2,FALSE),"")</f>
        <v/>
      </c>
      <c r="O1071" s="95"/>
      <c r="P1071" s="138" t="str">
        <f>IF($K1071="x1",IF(OR($F1071&lt;&gt;Basisblatt!$A$2,'EMob_Segmente 3.2.5_3.2.6'!H1071=Basisblatt!$A$64)=TRUE,5,VLOOKUP('EMob_Segmente 3.2.5_3.2.6'!$E1071,Basisblatt!$A$22:$B$35,2,FALSE)),"")</f>
        <v/>
      </c>
    </row>
    <row r="1072" spans="1:16" ht="15.75" thickBot="1" x14ac:dyDescent="0.3">
      <c r="A1072" s="121" t="str">
        <f t="shared" si="34"/>
        <v/>
      </c>
      <c r="B1072" s="95"/>
      <c r="C1072" s="148"/>
      <c r="D1072" s="149"/>
      <c r="E1072" s="149"/>
      <c r="F1072" s="149"/>
      <c r="G1072" s="149"/>
      <c r="H1072" s="149"/>
      <c r="I1072" s="153"/>
      <c r="J1072" s="95"/>
      <c r="K1072" s="108" t="str">
        <f t="shared" si="35"/>
        <v>x2</v>
      </c>
      <c r="L1072" s="113"/>
      <c r="M1072" s="95"/>
      <c r="N1072" s="121" t="str">
        <f>IFERROR(VLOOKUP($G1072,Basisblatt!$A$10:$B$17,2,FALSE),"")</f>
        <v/>
      </c>
      <c r="O1072" s="95"/>
      <c r="P1072" s="138" t="str">
        <f>IF($K1072="x1",IF(OR($F1072&lt;&gt;Basisblatt!$A$2,'EMob_Segmente 3.2.5_3.2.6'!H1072=Basisblatt!$A$64)=TRUE,5,VLOOKUP('EMob_Segmente 3.2.5_3.2.6'!$E1072,Basisblatt!$A$22:$B$35,2,FALSE)),"")</f>
        <v/>
      </c>
    </row>
    <row r="1073" spans="1:16" ht="15.75" thickBot="1" x14ac:dyDescent="0.3">
      <c r="A1073" s="121" t="str">
        <f t="shared" si="34"/>
        <v/>
      </c>
      <c r="B1073" s="95"/>
      <c r="C1073" s="148"/>
      <c r="D1073" s="149"/>
      <c r="E1073" s="149"/>
      <c r="F1073" s="149"/>
      <c r="G1073" s="149"/>
      <c r="H1073" s="149"/>
      <c r="I1073" s="153"/>
      <c r="J1073" s="95"/>
      <c r="K1073" s="108" t="str">
        <f t="shared" si="35"/>
        <v>x2</v>
      </c>
      <c r="L1073" s="113"/>
      <c r="M1073" s="95"/>
      <c r="N1073" s="121" t="str">
        <f>IFERROR(VLOOKUP($G1073,Basisblatt!$A$10:$B$17,2,FALSE),"")</f>
        <v/>
      </c>
      <c r="O1073" s="95"/>
      <c r="P1073" s="138" t="str">
        <f>IF($K1073="x1",IF(OR($F1073&lt;&gt;Basisblatt!$A$2,'EMob_Segmente 3.2.5_3.2.6'!H1073=Basisblatt!$A$64)=TRUE,5,VLOOKUP('EMob_Segmente 3.2.5_3.2.6'!$E1073,Basisblatt!$A$22:$B$35,2,FALSE)),"")</f>
        <v/>
      </c>
    </row>
    <row r="1074" spans="1:16" ht="15.75" thickBot="1" x14ac:dyDescent="0.3">
      <c r="A1074" s="121" t="str">
        <f t="shared" si="34"/>
        <v/>
      </c>
      <c r="B1074" s="95"/>
      <c r="C1074" s="148"/>
      <c r="D1074" s="149"/>
      <c r="E1074" s="149"/>
      <c r="F1074" s="149"/>
      <c r="G1074" s="149"/>
      <c r="H1074" s="149"/>
      <c r="I1074" s="153"/>
      <c r="J1074" s="95"/>
      <c r="K1074" s="108" t="str">
        <f t="shared" si="35"/>
        <v>x2</v>
      </c>
      <c r="L1074" s="113"/>
      <c r="M1074" s="95"/>
      <c r="N1074" s="121" t="str">
        <f>IFERROR(VLOOKUP($G1074,Basisblatt!$A$10:$B$17,2,FALSE),"")</f>
        <v/>
      </c>
      <c r="O1074" s="95"/>
      <c r="P1074" s="138" t="str">
        <f>IF($K1074="x1",IF(OR($F1074&lt;&gt;Basisblatt!$A$2,'EMob_Segmente 3.2.5_3.2.6'!H1074=Basisblatt!$A$64)=TRUE,5,VLOOKUP('EMob_Segmente 3.2.5_3.2.6'!$E1074,Basisblatt!$A$22:$B$35,2,FALSE)),"")</f>
        <v/>
      </c>
    </row>
    <row r="1075" spans="1:16" ht="15.75" thickBot="1" x14ac:dyDescent="0.3">
      <c r="A1075" s="121" t="str">
        <f t="shared" si="34"/>
        <v/>
      </c>
      <c r="B1075" s="95"/>
      <c r="C1075" s="148"/>
      <c r="D1075" s="149"/>
      <c r="E1075" s="149"/>
      <c r="F1075" s="149"/>
      <c r="G1075" s="149"/>
      <c r="H1075" s="149"/>
      <c r="I1075" s="153"/>
      <c r="J1075" s="95"/>
      <c r="K1075" s="108" t="str">
        <f t="shared" si="35"/>
        <v>x2</v>
      </c>
      <c r="L1075" s="113"/>
      <c r="M1075" s="95"/>
      <c r="N1075" s="121" t="str">
        <f>IFERROR(VLOOKUP($G1075,Basisblatt!$A$10:$B$17,2,FALSE),"")</f>
        <v/>
      </c>
      <c r="O1075" s="95"/>
      <c r="P1075" s="138" t="str">
        <f>IF($K1075="x1",IF(OR($F1075&lt;&gt;Basisblatt!$A$2,'EMob_Segmente 3.2.5_3.2.6'!H1075=Basisblatt!$A$64)=TRUE,5,VLOOKUP('EMob_Segmente 3.2.5_3.2.6'!$E1075,Basisblatt!$A$22:$B$35,2,FALSE)),"")</f>
        <v/>
      </c>
    </row>
    <row r="1076" spans="1:16" ht="15.75" thickBot="1" x14ac:dyDescent="0.3">
      <c r="A1076" s="121" t="str">
        <f t="shared" si="34"/>
        <v/>
      </c>
      <c r="B1076" s="95"/>
      <c r="C1076" s="148"/>
      <c r="D1076" s="149"/>
      <c r="E1076" s="149"/>
      <c r="F1076" s="149"/>
      <c r="G1076" s="149"/>
      <c r="H1076" s="149"/>
      <c r="I1076" s="153"/>
      <c r="J1076" s="95"/>
      <c r="K1076" s="108" t="str">
        <f t="shared" si="35"/>
        <v>x2</v>
      </c>
      <c r="L1076" s="113"/>
      <c r="M1076" s="95"/>
      <c r="N1076" s="121" t="str">
        <f>IFERROR(VLOOKUP($G1076,Basisblatt!$A$10:$B$17,2,FALSE),"")</f>
        <v/>
      </c>
      <c r="O1076" s="95"/>
      <c r="P1076" s="138" t="str">
        <f>IF($K1076="x1",IF(OR($F1076&lt;&gt;Basisblatt!$A$2,'EMob_Segmente 3.2.5_3.2.6'!H1076=Basisblatt!$A$64)=TRUE,5,VLOOKUP('EMob_Segmente 3.2.5_3.2.6'!$E1076,Basisblatt!$A$22:$B$35,2,FALSE)),"")</f>
        <v/>
      </c>
    </row>
    <row r="1077" spans="1:16" ht="15.75" thickBot="1" x14ac:dyDescent="0.3">
      <c r="A1077" s="121" t="str">
        <f t="shared" si="34"/>
        <v/>
      </c>
      <c r="B1077" s="95"/>
      <c r="C1077" s="148"/>
      <c r="D1077" s="149"/>
      <c r="E1077" s="149"/>
      <c r="F1077" s="149"/>
      <c r="G1077" s="149"/>
      <c r="H1077" s="149"/>
      <c r="I1077" s="153"/>
      <c r="J1077" s="95"/>
      <c r="K1077" s="108" t="str">
        <f t="shared" si="35"/>
        <v>x2</v>
      </c>
      <c r="L1077" s="113"/>
      <c r="M1077" s="95"/>
      <c r="N1077" s="121" t="str">
        <f>IFERROR(VLOOKUP($G1077,Basisblatt!$A$10:$B$17,2,FALSE),"")</f>
        <v/>
      </c>
      <c r="O1077" s="95"/>
      <c r="P1077" s="138" t="str">
        <f>IF($K1077="x1",IF(OR($F1077&lt;&gt;Basisblatt!$A$2,'EMob_Segmente 3.2.5_3.2.6'!H1077=Basisblatt!$A$64)=TRUE,5,VLOOKUP('EMob_Segmente 3.2.5_3.2.6'!$E1077,Basisblatt!$A$22:$B$35,2,FALSE)),"")</f>
        <v/>
      </c>
    </row>
    <row r="1078" spans="1:16" ht="15.75" thickBot="1" x14ac:dyDescent="0.3">
      <c r="A1078" s="121" t="str">
        <f t="shared" si="34"/>
        <v/>
      </c>
      <c r="B1078" s="95"/>
      <c r="C1078" s="148"/>
      <c r="D1078" s="149"/>
      <c r="E1078" s="149"/>
      <c r="F1078" s="149"/>
      <c r="G1078" s="149"/>
      <c r="H1078" s="149"/>
      <c r="I1078" s="153"/>
      <c r="J1078" s="95"/>
      <c r="K1078" s="108" t="str">
        <f t="shared" si="35"/>
        <v>x2</v>
      </c>
      <c r="L1078" s="113"/>
      <c r="M1078" s="95"/>
      <c r="N1078" s="121" t="str">
        <f>IFERROR(VLOOKUP($G1078,Basisblatt!$A$10:$B$17,2,FALSE),"")</f>
        <v/>
      </c>
      <c r="O1078" s="95"/>
      <c r="P1078" s="138" t="str">
        <f>IF($K1078="x1",IF(OR($F1078&lt;&gt;Basisblatt!$A$2,'EMob_Segmente 3.2.5_3.2.6'!H1078=Basisblatt!$A$64)=TRUE,5,VLOOKUP('EMob_Segmente 3.2.5_3.2.6'!$E1078,Basisblatt!$A$22:$B$35,2,FALSE)),"")</f>
        <v/>
      </c>
    </row>
    <row r="1079" spans="1:16" ht="15.75" thickBot="1" x14ac:dyDescent="0.3">
      <c r="A1079" s="121" t="str">
        <f t="shared" si="34"/>
        <v/>
      </c>
      <c r="B1079" s="95"/>
      <c r="C1079" s="148"/>
      <c r="D1079" s="149"/>
      <c r="E1079" s="149"/>
      <c r="F1079" s="149"/>
      <c r="G1079" s="149"/>
      <c r="H1079" s="149"/>
      <c r="I1079" s="153"/>
      <c r="J1079" s="95"/>
      <c r="K1079" s="108" t="str">
        <f t="shared" si="35"/>
        <v>x2</v>
      </c>
      <c r="L1079" s="113"/>
      <c r="M1079" s="95"/>
      <c r="N1079" s="121" t="str">
        <f>IFERROR(VLOOKUP($G1079,Basisblatt!$A$10:$B$17,2,FALSE),"")</f>
        <v/>
      </c>
      <c r="O1079" s="95"/>
      <c r="P1079" s="138" t="str">
        <f>IF($K1079="x1",IF(OR($F1079&lt;&gt;Basisblatt!$A$2,'EMob_Segmente 3.2.5_3.2.6'!H1079=Basisblatt!$A$64)=TRUE,5,VLOOKUP('EMob_Segmente 3.2.5_3.2.6'!$E1079,Basisblatt!$A$22:$B$35,2,FALSE)),"")</f>
        <v/>
      </c>
    </row>
    <row r="1080" spans="1:16" ht="15.75" thickBot="1" x14ac:dyDescent="0.3">
      <c r="A1080" s="121" t="str">
        <f t="shared" si="34"/>
        <v/>
      </c>
      <c r="B1080" s="95"/>
      <c r="C1080" s="148"/>
      <c r="D1080" s="149"/>
      <c r="E1080" s="149"/>
      <c r="F1080" s="149"/>
      <c r="G1080" s="149"/>
      <c r="H1080" s="149"/>
      <c r="I1080" s="153"/>
      <c r="J1080" s="95"/>
      <c r="K1080" s="108" t="str">
        <f t="shared" si="35"/>
        <v>x2</v>
      </c>
      <c r="L1080" s="113"/>
      <c r="M1080" s="95"/>
      <c r="N1080" s="121" t="str">
        <f>IFERROR(VLOOKUP($G1080,Basisblatt!$A$10:$B$17,2,FALSE),"")</f>
        <v/>
      </c>
      <c r="O1080" s="95"/>
      <c r="P1080" s="138" t="str">
        <f>IF($K1080="x1",IF(OR($F1080&lt;&gt;Basisblatt!$A$2,'EMob_Segmente 3.2.5_3.2.6'!H1080=Basisblatt!$A$64)=TRUE,5,VLOOKUP('EMob_Segmente 3.2.5_3.2.6'!$E1080,Basisblatt!$A$22:$B$35,2,FALSE)),"")</f>
        <v/>
      </c>
    </row>
    <row r="1081" spans="1:16" ht="15.75" thickBot="1" x14ac:dyDescent="0.3">
      <c r="A1081" s="121" t="str">
        <f t="shared" si="34"/>
        <v/>
      </c>
      <c r="B1081" s="95"/>
      <c r="C1081" s="148"/>
      <c r="D1081" s="149"/>
      <c r="E1081" s="149"/>
      <c r="F1081" s="149"/>
      <c r="G1081" s="149"/>
      <c r="H1081" s="149"/>
      <c r="I1081" s="153"/>
      <c r="J1081" s="95"/>
      <c r="K1081" s="108" t="str">
        <f t="shared" si="35"/>
        <v>x2</v>
      </c>
      <c r="L1081" s="113"/>
      <c r="M1081" s="95"/>
      <c r="N1081" s="121" t="str">
        <f>IFERROR(VLOOKUP($G1081,Basisblatt!$A$10:$B$17,2,FALSE),"")</f>
        <v/>
      </c>
      <c r="O1081" s="95"/>
      <c r="P1081" s="138" t="str">
        <f>IF($K1081="x1",IF(OR($F1081&lt;&gt;Basisblatt!$A$2,'EMob_Segmente 3.2.5_3.2.6'!H1081=Basisblatt!$A$64)=TRUE,5,VLOOKUP('EMob_Segmente 3.2.5_3.2.6'!$E1081,Basisblatt!$A$22:$B$35,2,FALSE)),"")</f>
        <v/>
      </c>
    </row>
    <row r="1082" spans="1:16" ht="15.75" thickBot="1" x14ac:dyDescent="0.3">
      <c r="A1082" s="121" t="str">
        <f t="shared" si="34"/>
        <v/>
      </c>
      <c r="B1082" s="95"/>
      <c r="C1082" s="148"/>
      <c r="D1082" s="149"/>
      <c r="E1082" s="149"/>
      <c r="F1082" s="149"/>
      <c r="G1082" s="149"/>
      <c r="H1082" s="149"/>
      <c r="I1082" s="153"/>
      <c r="J1082" s="95"/>
      <c r="K1082" s="108" t="str">
        <f t="shared" si="35"/>
        <v>x2</v>
      </c>
      <c r="L1082" s="113"/>
      <c r="M1082" s="95"/>
      <c r="N1082" s="121" t="str">
        <f>IFERROR(VLOOKUP($G1082,Basisblatt!$A$10:$B$17,2,FALSE),"")</f>
        <v/>
      </c>
      <c r="O1082" s="95"/>
      <c r="P1082" s="138" t="str">
        <f>IF($K1082="x1",IF(OR($F1082&lt;&gt;Basisblatt!$A$2,'EMob_Segmente 3.2.5_3.2.6'!H1082=Basisblatt!$A$64)=TRUE,5,VLOOKUP('EMob_Segmente 3.2.5_3.2.6'!$E1082,Basisblatt!$A$22:$B$35,2,FALSE)),"")</f>
        <v/>
      </c>
    </row>
    <row r="1083" spans="1:16" ht="15.75" thickBot="1" x14ac:dyDescent="0.3">
      <c r="A1083" s="121" t="str">
        <f t="shared" si="34"/>
        <v/>
      </c>
      <c r="B1083" s="95"/>
      <c r="C1083" s="148"/>
      <c r="D1083" s="149"/>
      <c r="E1083" s="149"/>
      <c r="F1083" s="149"/>
      <c r="G1083" s="149"/>
      <c r="H1083" s="149"/>
      <c r="I1083" s="153"/>
      <c r="J1083" s="95"/>
      <c r="K1083" s="108" t="str">
        <f t="shared" si="35"/>
        <v>x2</v>
      </c>
      <c r="L1083" s="113"/>
      <c r="M1083" s="95"/>
      <c r="N1083" s="121" t="str">
        <f>IFERROR(VLOOKUP($G1083,Basisblatt!$A$10:$B$17,2,FALSE),"")</f>
        <v/>
      </c>
      <c r="O1083" s="95"/>
      <c r="P1083" s="138" t="str">
        <f>IF($K1083="x1",IF(OR($F1083&lt;&gt;Basisblatt!$A$2,'EMob_Segmente 3.2.5_3.2.6'!H1083=Basisblatt!$A$64)=TRUE,5,VLOOKUP('EMob_Segmente 3.2.5_3.2.6'!$E1083,Basisblatt!$A$22:$B$35,2,FALSE)),"")</f>
        <v/>
      </c>
    </row>
    <row r="1084" spans="1:16" ht="15.75" thickBot="1" x14ac:dyDescent="0.3">
      <c r="A1084" s="121" t="str">
        <f t="shared" si="34"/>
        <v/>
      </c>
      <c r="B1084" s="95"/>
      <c r="C1084" s="148"/>
      <c r="D1084" s="149"/>
      <c r="E1084" s="149"/>
      <c r="F1084" s="149"/>
      <c r="G1084" s="149"/>
      <c r="H1084" s="149"/>
      <c r="I1084" s="153"/>
      <c r="J1084" s="95"/>
      <c r="K1084" s="108" t="str">
        <f t="shared" si="35"/>
        <v>x2</v>
      </c>
      <c r="L1084" s="113"/>
      <c r="M1084" s="95"/>
      <c r="N1084" s="121" t="str">
        <f>IFERROR(VLOOKUP($G1084,Basisblatt!$A$10:$B$17,2,FALSE),"")</f>
        <v/>
      </c>
      <c r="O1084" s="95"/>
      <c r="P1084" s="138" t="str">
        <f>IF($K1084="x1",IF(OR($F1084&lt;&gt;Basisblatt!$A$2,'EMob_Segmente 3.2.5_3.2.6'!H1084=Basisblatt!$A$64)=TRUE,5,VLOOKUP('EMob_Segmente 3.2.5_3.2.6'!$E1084,Basisblatt!$A$22:$B$35,2,FALSE)),"")</f>
        <v/>
      </c>
    </row>
    <row r="1085" spans="1:16" ht="15.75" thickBot="1" x14ac:dyDescent="0.3">
      <c r="A1085" s="121" t="str">
        <f t="shared" si="34"/>
        <v/>
      </c>
      <c r="B1085" s="95"/>
      <c r="C1085" s="148"/>
      <c r="D1085" s="149"/>
      <c r="E1085" s="149"/>
      <c r="F1085" s="149"/>
      <c r="G1085" s="149"/>
      <c r="H1085" s="149"/>
      <c r="I1085" s="153"/>
      <c r="J1085" s="95"/>
      <c r="K1085" s="108" t="str">
        <f t="shared" si="35"/>
        <v>x2</v>
      </c>
      <c r="L1085" s="113"/>
      <c r="M1085" s="95"/>
      <c r="N1085" s="121" t="str">
        <f>IFERROR(VLOOKUP($G1085,Basisblatt!$A$10:$B$17,2,FALSE),"")</f>
        <v/>
      </c>
      <c r="O1085" s="95"/>
      <c r="P1085" s="138" t="str">
        <f>IF($K1085="x1",IF(OR($F1085&lt;&gt;Basisblatt!$A$2,'EMob_Segmente 3.2.5_3.2.6'!H1085=Basisblatt!$A$64)=TRUE,5,VLOOKUP('EMob_Segmente 3.2.5_3.2.6'!$E1085,Basisblatt!$A$22:$B$35,2,FALSE)),"")</f>
        <v/>
      </c>
    </row>
    <row r="1086" spans="1:16" ht="15.75" thickBot="1" x14ac:dyDescent="0.3">
      <c r="A1086" s="121" t="str">
        <f t="shared" si="34"/>
        <v/>
      </c>
      <c r="B1086" s="95"/>
      <c r="C1086" s="148"/>
      <c r="D1086" s="149"/>
      <c r="E1086" s="149"/>
      <c r="F1086" s="149"/>
      <c r="G1086" s="149"/>
      <c r="H1086" s="149"/>
      <c r="I1086" s="153"/>
      <c r="J1086" s="95"/>
      <c r="K1086" s="108" t="str">
        <f t="shared" si="35"/>
        <v>x2</v>
      </c>
      <c r="L1086" s="113"/>
      <c r="M1086" s="95"/>
      <c r="N1086" s="121" t="str">
        <f>IFERROR(VLOOKUP($G1086,Basisblatt!$A$10:$B$17,2,FALSE),"")</f>
        <v/>
      </c>
      <c r="O1086" s="95"/>
      <c r="P1086" s="138" t="str">
        <f>IF($K1086="x1",IF(OR($F1086&lt;&gt;Basisblatt!$A$2,'EMob_Segmente 3.2.5_3.2.6'!H1086=Basisblatt!$A$64)=TRUE,5,VLOOKUP('EMob_Segmente 3.2.5_3.2.6'!$E1086,Basisblatt!$A$22:$B$35,2,FALSE)),"")</f>
        <v/>
      </c>
    </row>
    <row r="1087" spans="1:16" ht="15.75" thickBot="1" x14ac:dyDescent="0.3">
      <c r="A1087" s="121" t="str">
        <f t="shared" si="34"/>
        <v/>
      </c>
      <c r="B1087" s="95"/>
      <c r="C1087" s="148"/>
      <c r="D1087" s="149"/>
      <c r="E1087" s="149"/>
      <c r="F1087" s="149"/>
      <c r="G1087" s="149"/>
      <c r="H1087" s="149"/>
      <c r="I1087" s="153"/>
      <c r="J1087" s="95"/>
      <c r="K1087" s="108" t="str">
        <f t="shared" si="35"/>
        <v>x2</v>
      </c>
      <c r="L1087" s="113"/>
      <c r="M1087" s="95"/>
      <c r="N1087" s="121" t="str">
        <f>IFERROR(VLOOKUP($G1087,Basisblatt!$A$10:$B$17,2,FALSE),"")</f>
        <v/>
      </c>
      <c r="O1087" s="95"/>
      <c r="P1087" s="138" t="str">
        <f>IF($K1087="x1",IF(OR($F1087&lt;&gt;Basisblatt!$A$2,'EMob_Segmente 3.2.5_3.2.6'!H1087=Basisblatt!$A$64)=TRUE,5,VLOOKUP('EMob_Segmente 3.2.5_3.2.6'!$E1087,Basisblatt!$A$22:$B$35,2,FALSE)),"")</f>
        <v/>
      </c>
    </row>
    <row r="1088" spans="1:16" ht="15.75" thickBot="1" x14ac:dyDescent="0.3">
      <c r="A1088" s="121" t="str">
        <f t="shared" si="34"/>
        <v/>
      </c>
      <c r="B1088" s="95"/>
      <c r="C1088" s="148"/>
      <c r="D1088" s="149"/>
      <c r="E1088" s="149"/>
      <c r="F1088" s="149"/>
      <c r="G1088" s="149"/>
      <c r="H1088" s="149"/>
      <c r="I1088" s="153"/>
      <c r="J1088" s="95"/>
      <c r="K1088" s="108" t="str">
        <f t="shared" si="35"/>
        <v>x2</v>
      </c>
      <c r="L1088" s="113"/>
      <c r="M1088" s="95"/>
      <c r="N1088" s="121" t="str">
        <f>IFERROR(VLOOKUP($G1088,Basisblatt!$A$10:$B$17,2,FALSE),"")</f>
        <v/>
      </c>
      <c r="O1088" s="95"/>
      <c r="P1088" s="138" t="str">
        <f>IF($K1088="x1",IF(OR($F1088&lt;&gt;Basisblatt!$A$2,'EMob_Segmente 3.2.5_3.2.6'!H1088=Basisblatt!$A$64)=TRUE,5,VLOOKUP('EMob_Segmente 3.2.5_3.2.6'!$E1088,Basisblatt!$A$22:$B$35,2,FALSE)),"")</f>
        <v/>
      </c>
    </row>
    <row r="1089" spans="1:16" ht="15.75" thickBot="1" x14ac:dyDescent="0.3">
      <c r="A1089" s="121" t="str">
        <f t="shared" si="34"/>
        <v/>
      </c>
      <c r="B1089" s="95"/>
      <c r="C1089" s="148"/>
      <c r="D1089" s="149"/>
      <c r="E1089" s="149"/>
      <c r="F1089" s="149"/>
      <c r="G1089" s="149"/>
      <c r="H1089" s="149"/>
      <c r="I1089" s="153"/>
      <c r="J1089" s="95"/>
      <c r="K1089" s="108" t="str">
        <f t="shared" si="35"/>
        <v>x2</v>
      </c>
      <c r="L1089" s="113"/>
      <c r="M1089" s="95"/>
      <c r="N1089" s="121" t="str">
        <f>IFERROR(VLOOKUP($G1089,Basisblatt!$A$10:$B$17,2,FALSE),"")</f>
        <v/>
      </c>
      <c r="O1089" s="95"/>
      <c r="P1089" s="138" t="str">
        <f>IF($K1089="x1",IF(OR($F1089&lt;&gt;Basisblatt!$A$2,'EMob_Segmente 3.2.5_3.2.6'!H1089=Basisblatt!$A$64)=TRUE,5,VLOOKUP('EMob_Segmente 3.2.5_3.2.6'!$E1089,Basisblatt!$A$22:$B$35,2,FALSE)),"")</f>
        <v/>
      </c>
    </row>
    <row r="1090" spans="1:16" ht="15.75" thickBot="1" x14ac:dyDescent="0.3">
      <c r="A1090" s="121" t="str">
        <f t="shared" si="34"/>
        <v/>
      </c>
      <c r="B1090" s="95"/>
      <c r="C1090" s="148"/>
      <c r="D1090" s="149"/>
      <c r="E1090" s="149"/>
      <c r="F1090" s="149"/>
      <c r="G1090" s="149"/>
      <c r="H1090" s="149"/>
      <c r="I1090" s="153"/>
      <c r="J1090" s="95"/>
      <c r="K1090" s="108" t="str">
        <f t="shared" si="35"/>
        <v>x2</v>
      </c>
      <c r="L1090" s="113"/>
      <c r="M1090" s="95"/>
      <c r="N1090" s="121" t="str">
        <f>IFERROR(VLOOKUP($G1090,Basisblatt!$A$10:$B$17,2,FALSE),"")</f>
        <v/>
      </c>
      <c r="O1090" s="95"/>
      <c r="P1090" s="138" t="str">
        <f>IF($K1090="x1",IF(OR($F1090&lt;&gt;Basisblatt!$A$2,'EMob_Segmente 3.2.5_3.2.6'!H1090=Basisblatt!$A$64)=TRUE,5,VLOOKUP('EMob_Segmente 3.2.5_3.2.6'!$E1090,Basisblatt!$A$22:$B$35,2,FALSE)),"")</f>
        <v/>
      </c>
    </row>
    <row r="1091" spans="1:16" ht="15.75" thickBot="1" x14ac:dyDescent="0.3">
      <c r="A1091" s="121" t="str">
        <f t="shared" si="34"/>
        <v/>
      </c>
      <c r="B1091" s="95"/>
      <c r="C1091" s="148"/>
      <c r="D1091" s="149"/>
      <c r="E1091" s="149"/>
      <c r="F1091" s="149"/>
      <c r="G1091" s="149"/>
      <c r="H1091" s="149"/>
      <c r="I1091" s="153"/>
      <c r="J1091" s="95"/>
      <c r="K1091" s="108" t="str">
        <f t="shared" si="35"/>
        <v>x2</v>
      </c>
      <c r="L1091" s="113"/>
      <c r="M1091" s="95"/>
      <c r="N1091" s="121" t="str">
        <f>IFERROR(VLOOKUP($G1091,Basisblatt!$A$10:$B$17,2,FALSE),"")</f>
        <v/>
      </c>
      <c r="O1091" s="95"/>
      <c r="P1091" s="138" t="str">
        <f>IF($K1091="x1",IF(OR($F1091&lt;&gt;Basisblatt!$A$2,'EMob_Segmente 3.2.5_3.2.6'!H1091=Basisblatt!$A$64)=TRUE,5,VLOOKUP('EMob_Segmente 3.2.5_3.2.6'!$E1091,Basisblatt!$A$22:$B$35,2,FALSE)),"")</f>
        <v/>
      </c>
    </row>
    <row r="1092" spans="1:16" ht="15.75" thickBot="1" x14ac:dyDescent="0.3">
      <c r="A1092" s="121" t="str">
        <f t="shared" si="34"/>
        <v/>
      </c>
      <c r="B1092" s="95"/>
      <c r="C1092" s="148"/>
      <c r="D1092" s="149"/>
      <c r="E1092" s="149"/>
      <c r="F1092" s="149"/>
      <c r="G1092" s="149"/>
      <c r="H1092" s="149"/>
      <c r="I1092" s="153"/>
      <c r="J1092" s="95"/>
      <c r="K1092" s="108" t="str">
        <f t="shared" si="35"/>
        <v>x2</v>
      </c>
      <c r="L1092" s="113"/>
      <c r="M1092" s="95"/>
      <c r="N1092" s="121" t="str">
        <f>IFERROR(VLOOKUP($G1092,Basisblatt!$A$10:$B$17,2,FALSE),"")</f>
        <v/>
      </c>
      <c r="O1092" s="95"/>
      <c r="P1092" s="138" t="str">
        <f>IF($K1092="x1",IF(OR($F1092&lt;&gt;Basisblatt!$A$2,'EMob_Segmente 3.2.5_3.2.6'!H1092=Basisblatt!$A$64)=TRUE,5,VLOOKUP('EMob_Segmente 3.2.5_3.2.6'!$E1092,Basisblatt!$A$22:$B$35,2,FALSE)),"")</f>
        <v/>
      </c>
    </row>
    <row r="1093" spans="1:16" ht="15.75" thickBot="1" x14ac:dyDescent="0.3">
      <c r="A1093" s="121" t="str">
        <f t="shared" si="34"/>
        <v/>
      </c>
      <c r="B1093" s="95"/>
      <c r="C1093" s="148"/>
      <c r="D1093" s="149"/>
      <c r="E1093" s="149"/>
      <c r="F1093" s="149"/>
      <c r="G1093" s="149"/>
      <c r="H1093" s="149"/>
      <c r="I1093" s="153"/>
      <c r="J1093" s="95"/>
      <c r="K1093" s="108" t="str">
        <f t="shared" si="35"/>
        <v>x2</v>
      </c>
      <c r="L1093" s="113"/>
      <c r="M1093" s="95"/>
      <c r="N1093" s="121" t="str">
        <f>IFERROR(VLOOKUP($G1093,Basisblatt!$A$10:$B$17,2,FALSE),"")</f>
        <v/>
      </c>
      <c r="O1093" s="95"/>
      <c r="P1093" s="138" t="str">
        <f>IF($K1093="x1",IF(OR($F1093&lt;&gt;Basisblatt!$A$2,'EMob_Segmente 3.2.5_3.2.6'!H1093=Basisblatt!$A$64)=TRUE,5,VLOOKUP('EMob_Segmente 3.2.5_3.2.6'!$E1093,Basisblatt!$A$22:$B$35,2,FALSE)),"")</f>
        <v/>
      </c>
    </row>
    <row r="1094" spans="1:16" ht="15.75" thickBot="1" x14ac:dyDescent="0.3">
      <c r="A1094" s="121" t="str">
        <f t="shared" si="34"/>
        <v/>
      </c>
      <c r="B1094" s="95"/>
      <c r="C1094" s="148"/>
      <c r="D1094" s="149"/>
      <c r="E1094" s="149"/>
      <c r="F1094" s="149"/>
      <c r="G1094" s="149"/>
      <c r="H1094" s="149"/>
      <c r="I1094" s="153"/>
      <c r="J1094" s="95"/>
      <c r="K1094" s="108" t="str">
        <f t="shared" si="35"/>
        <v>x2</v>
      </c>
      <c r="L1094" s="113"/>
      <c r="M1094" s="95"/>
      <c r="N1094" s="121" t="str">
        <f>IFERROR(VLOOKUP($G1094,Basisblatt!$A$10:$B$17,2,FALSE),"")</f>
        <v/>
      </c>
      <c r="O1094" s="95"/>
      <c r="P1094" s="138" t="str">
        <f>IF($K1094="x1",IF(OR($F1094&lt;&gt;Basisblatt!$A$2,'EMob_Segmente 3.2.5_3.2.6'!H1094=Basisblatt!$A$64)=TRUE,5,VLOOKUP('EMob_Segmente 3.2.5_3.2.6'!$E1094,Basisblatt!$A$22:$B$35,2,FALSE)),"")</f>
        <v/>
      </c>
    </row>
    <row r="1095" spans="1:16" ht="15.75" thickBot="1" x14ac:dyDescent="0.3">
      <c r="A1095" s="121" t="str">
        <f t="shared" si="34"/>
        <v/>
      </c>
      <c r="B1095" s="95"/>
      <c r="C1095" s="148"/>
      <c r="D1095" s="149"/>
      <c r="E1095" s="149"/>
      <c r="F1095" s="149"/>
      <c r="G1095" s="149"/>
      <c r="H1095" s="149"/>
      <c r="I1095" s="153"/>
      <c r="J1095" s="95"/>
      <c r="K1095" s="108" t="str">
        <f t="shared" si="35"/>
        <v>x2</v>
      </c>
      <c r="L1095" s="113"/>
      <c r="M1095" s="95"/>
      <c r="N1095" s="121" t="str">
        <f>IFERROR(VLOOKUP($G1095,Basisblatt!$A$10:$B$17,2,FALSE),"")</f>
        <v/>
      </c>
      <c r="O1095" s="95"/>
      <c r="P1095" s="138" t="str">
        <f>IF($K1095="x1",IF(OR($F1095&lt;&gt;Basisblatt!$A$2,'EMob_Segmente 3.2.5_3.2.6'!H1095=Basisblatt!$A$64)=TRUE,5,VLOOKUP('EMob_Segmente 3.2.5_3.2.6'!$E1095,Basisblatt!$A$22:$B$35,2,FALSE)),"")</f>
        <v/>
      </c>
    </row>
    <row r="1096" spans="1:16" ht="15.75" thickBot="1" x14ac:dyDescent="0.3">
      <c r="A1096" s="121" t="str">
        <f t="shared" si="34"/>
        <v/>
      </c>
      <c r="B1096" s="95"/>
      <c r="C1096" s="148"/>
      <c r="D1096" s="149"/>
      <c r="E1096" s="149"/>
      <c r="F1096" s="149"/>
      <c r="G1096" s="149"/>
      <c r="H1096" s="149"/>
      <c r="I1096" s="153"/>
      <c r="J1096" s="95"/>
      <c r="K1096" s="108" t="str">
        <f t="shared" si="35"/>
        <v>x2</v>
      </c>
      <c r="L1096" s="113"/>
      <c r="M1096" s="95"/>
      <c r="N1096" s="121" t="str">
        <f>IFERROR(VLOOKUP($G1096,Basisblatt!$A$10:$B$17,2,FALSE),"")</f>
        <v/>
      </c>
      <c r="O1096" s="95"/>
      <c r="P1096" s="138" t="str">
        <f>IF($K1096="x1",IF(OR($F1096&lt;&gt;Basisblatt!$A$2,'EMob_Segmente 3.2.5_3.2.6'!H1096=Basisblatt!$A$64)=TRUE,5,VLOOKUP('EMob_Segmente 3.2.5_3.2.6'!$E1096,Basisblatt!$A$22:$B$35,2,FALSE)),"")</f>
        <v/>
      </c>
    </row>
    <row r="1097" spans="1:16" ht="15.75" thickBot="1" x14ac:dyDescent="0.3">
      <c r="A1097" s="121" t="str">
        <f t="shared" si="34"/>
        <v/>
      </c>
      <c r="B1097" s="95"/>
      <c r="C1097" s="148"/>
      <c r="D1097" s="149"/>
      <c r="E1097" s="149"/>
      <c r="F1097" s="149"/>
      <c r="G1097" s="149"/>
      <c r="H1097" s="149"/>
      <c r="I1097" s="153"/>
      <c r="J1097" s="95"/>
      <c r="K1097" s="108" t="str">
        <f t="shared" si="35"/>
        <v>x2</v>
      </c>
      <c r="L1097" s="113"/>
      <c r="M1097" s="95"/>
      <c r="N1097" s="121" t="str">
        <f>IFERROR(VLOOKUP($G1097,Basisblatt!$A$10:$B$17,2,FALSE),"")</f>
        <v/>
      </c>
      <c r="O1097" s="95"/>
      <c r="P1097" s="138" t="str">
        <f>IF($K1097="x1",IF(OR($F1097&lt;&gt;Basisblatt!$A$2,'EMob_Segmente 3.2.5_3.2.6'!H1097=Basisblatt!$A$64)=TRUE,5,VLOOKUP('EMob_Segmente 3.2.5_3.2.6'!$E1097,Basisblatt!$A$22:$B$35,2,FALSE)),"")</f>
        <v/>
      </c>
    </row>
    <row r="1098" spans="1:16" ht="15.75" thickBot="1" x14ac:dyDescent="0.3">
      <c r="A1098" s="121" t="str">
        <f t="shared" si="34"/>
        <v/>
      </c>
      <c r="B1098" s="95"/>
      <c r="C1098" s="148"/>
      <c r="D1098" s="149"/>
      <c r="E1098" s="149"/>
      <c r="F1098" s="149"/>
      <c r="G1098" s="149"/>
      <c r="H1098" s="149"/>
      <c r="I1098" s="153"/>
      <c r="J1098" s="95"/>
      <c r="K1098" s="108" t="str">
        <f t="shared" si="35"/>
        <v>x2</v>
      </c>
      <c r="L1098" s="113"/>
      <c r="M1098" s="95"/>
      <c r="N1098" s="121" t="str">
        <f>IFERROR(VLOOKUP($G1098,Basisblatt!$A$10:$B$17,2,FALSE),"")</f>
        <v/>
      </c>
      <c r="O1098" s="95"/>
      <c r="P1098" s="138" t="str">
        <f>IF($K1098="x1",IF(OR($F1098&lt;&gt;Basisblatt!$A$2,'EMob_Segmente 3.2.5_3.2.6'!H1098=Basisblatt!$A$64)=TRUE,5,VLOOKUP('EMob_Segmente 3.2.5_3.2.6'!$E1098,Basisblatt!$A$22:$B$35,2,FALSE)),"")</f>
        <v/>
      </c>
    </row>
    <row r="1099" spans="1:16" ht="15.75" thickBot="1" x14ac:dyDescent="0.3">
      <c r="A1099" s="121" t="str">
        <f t="shared" si="34"/>
        <v/>
      </c>
      <c r="B1099" s="95"/>
      <c r="C1099" s="148"/>
      <c r="D1099" s="149"/>
      <c r="E1099" s="149"/>
      <c r="F1099" s="149"/>
      <c r="G1099" s="149"/>
      <c r="H1099" s="149"/>
      <c r="I1099" s="153"/>
      <c r="J1099" s="95"/>
      <c r="K1099" s="108" t="str">
        <f t="shared" si="35"/>
        <v>x2</v>
      </c>
      <c r="L1099" s="113"/>
      <c r="M1099" s="95"/>
      <c r="N1099" s="121" t="str">
        <f>IFERROR(VLOOKUP($G1099,Basisblatt!$A$10:$B$17,2,FALSE),"")</f>
        <v/>
      </c>
      <c r="O1099" s="95"/>
      <c r="P1099" s="138" t="str">
        <f>IF($K1099="x1",IF(OR($F1099&lt;&gt;Basisblatt!$A$2,'EMob_Segmente 3.2.5_3.2.6'!H1099=Basisblatt!$A$64)=TRUE,5,VLOOKUP('EMob_Segmente 3.2.5_3.2.6'!$E1099,Basisblatt!$A$22:$B$35,2,FALSE)),"")</f>
        <v/>
      </c>
    </row>
    <row r="1100" spans="1:16" ht="15.75" thickBot="1" x14ac:dyDescent="0.3">
      <c r="A1100" s="121" t="str">
        <f t="shared" si="34"/>
        <v/>
      </c>
      <c r="B1100" s="95"/>
      <c r="C1100" s="148"/>
      <c r="D1100" s="149"/>
      <c r="E1100" s="149"/>
      <c r="F1100" s="149"/>
      <c r="G1100" s="149"/>
      <c r="H1100" s="149"/>
      <c r="I1100" s="153"/>
      <c r="J1100" s="95"/>
      <c r="K1100" s="108" t="str">
        <f t="shared" si="35"/>
        <v>x2</v>
      </c>
      <c r="L1100" s="113"/>
      <c r="M1100" s="95"/>
      <c r="N1100" s="121" t="str">
        <f>IFERROR(VLOOKUP($G1100,Basisblatt!$A$10:$B$17,2,FALSE),"")</f>
        <v/>
      </c>
      <c r="O1100" s="95"/>
      <c r="P1100" s="138" t="str">
        <f>IF($K1100="x1",IF(OR($F1100&lt;&gt;Basisblatt!$A$2,'EMob_Segmente 3.2.5_3.2.6'!H1100=Basisblatt!$A$64)=TRUE,5,VLOOKUP('EMob_Segmente 3.2.5_3.2.6'!$E1100,Basisblatt!$A$22:$B$35,2,FALSE)),"")</f>
        <v/>
      </c>
    </row>
    <row r="1101" spans="1:16" ht="15.75" thickBot="1" x14ac:dyDescent="0.3">
      <c r="A1101" s="121" t="str">
        <f t="shared" si="34"/>
        <v/>
      </c>
      <c r="B1101" s="95"/>
      <c r="C1101" s="148"/>
      <c r="D1101" s="149"/>
      <c r="E1101" s="149"/>
      <c r="F1101" s="149"/>
      <c r="G1101" s="149"/>
      <c r="H1101" s="149"/>
      <c r="I1101" s="153"/>
      <c r="J1101" s="95"/>
      <c r="K1101" s="108" t="str">
        <f t="shared" si="35"/>
        <v>x2</v>
      </c>
      <c r="L1101" s="113"/>
      <c r="M1101" s="95"/>
      <c r="N1101" s="121" t="str">
        <f>IFERROR(VLOOKUP($G1101,Basisblatt!$A$10:$B$17,2,FALSE),"")</f>
        <v/>
      </c>
      <c r="O1101" s="95"/>
      <c r="P1101" s="138" t="str">
        <f>IF($K1101="x1",IF(OR($F1101&lt;&gt;Basisblatt!$A$2,'EMob_Segmente 3.2.5_3.2.6'!H1101=Basisblatt!$A$64)=TRUE,5,VLOOKUP('EMob_Segmente 3.2.5_3.2.6'!$E1101,Basisblatt!$A$22:$B$35,2,FALSE)),"")</f>
        <v/>
      </c>
    </row>
    <row r="1102" spans="1:16" ht="15.75" thickBot="1" x14ac:dyDescent="0.3">
      <c r="A1102" s="121" t="str">
        <f t="shared" si="34"/>
        <v/>
      </c>
      <c r="B1102" s="95"/>
      <c r="C1102" s="148"/>
      <c r="D1102" s="149"/>
      <c r="E1102" s="149"/>
      <c r="F1102" s="149"/>
      <c r="G1102" s="149"/>
      <c r="H1102" s="149"/>
      <c r="I1102" s="153"/>
      <c r="J1102" s="95"/>
      <c r="K1102" s="108" t="str">
        <f t="shared" si="35"/>
        <v>x2</v>
      </c>
      <c r="L1102" s="113"/>
      <c r="M1102" s="95"/>
      <c r="N1102" s="121" t="str">
        <f>IFERROR(VLOOKUP($G1102,Basisblatt!$A$10:$B$17,2,FALSE),"")</f>
        <v/>
      </c>
      <c r="O1102" s="95"/>
      <c r="P1102" s="138" t="str">
        <f>IF($K1102="x1",IF(OR($F1102&lt;&gt;Basisblatt!$A$2,'EMob_Segmente 3.2.5_3.2.6'!H1102=Basisblatt!$A$64)=TRUE,5,VLOOKUP('EMob_Segmente 3.2.5_3.2.6'!$E1102,Basisblatt!$A$22:$B$35,2,FALSE)),"")</f>
        <v/>
      </c>
    </row>
    <row r="1103" spans="1:16" ht="15.75" thickBot="1" x14ac:dyDescent="0.3">
      <c r="A1103" s="121" t="str">
        <f t="shared" si="34"/>
        <v/>
      </c>
      <c r="B1103" s="95"/>
      <c r="C1103" s="148"/>
      <c r="D1103" s="149"/>
      <c r="E1103" s="149"/>
      <c r="F1103" s="149"/>
      <c r="G1103" s="149"/>
      <c r="H1103" s="149"/>
      <c r="I1103" s="153"/>
      <c r="J1103" s="95"/>
      <c r="K1103" s="108" t="str">
        <f t="shared" si="35"/>
        <v>x2</v>
      </c>
      <c r="L1103" s="113"/>
      <c r="M1103" s="95"/>
      <c r="N1103" s="121" t="str">
        <f>IFERROR(VLOOKUP($G1103,Basisblatt!$A$10:$B$17,2,FALSE),"")</f>
        <v/>
      </c>
      <c r="O1103" s="95"/>
      <c r="P1103" s="138" t="str">
        <f>IF($K1103="x1",IF(OR($F1103&lt;&gt;Basisblatt!$A$2,'EMob_Segmente 3.2.5_3.2.6'!H1103=Basisblatt!$A$64)=TRUE,5,VLOOKUP('EMob_Segmente 3.2.5_3.2.6'!$E1103,Basisblatt!$A$22:$B$35,2,FALSE)),"")</f>
        <v/>
      </c>
    </row>
    <row r="1104" spans="1:16" ht="15.75" thickBot="1" x14ac:dyDescent="0.3">
      <c r="A1104" s="121" t="str">
        <f t="shared" si="34"/>
        <v/>
      </c>
      <c r="B1104" s="95"/>
      <c r="C1104" s="148"/>
      <c r="D1104" s="149"/>
      <c r="E1104" s="149"/>
      <c r="F1104" s="149"/>
      <c r="G1104" s="149"/>
      <c r="H1104" s="149"/>
      <c r="I1104" s="153"/>
      <c r="J1104" s="95"/>
      <c r="K1104" s="108" t="str">
        <f t="shared" si="35"/>
        <v>x2</v>
      </c>
      <c r="L1104" s="113"/>
      <c r="M1104" s="95"/>
      <c r="N1104" s="121" t="str">
        <f>IFERROR(VLOOKUP($G1104,Basisblatt!$A$10:$B$17,2,FALSE),"")</f>
        <v/>
      </c>
      <c r="O1104" s="95"/>
      <c r="P1104" s="138" t="str">
        <f>IF($K1104="x1",IF(OR($F1104&lt;&gt;Basisblatt!$A$2,'EMob_Segmente 3.2.5_3.2.6'!H1104=Basisblatt!$A$64)=TRUE,5,VLOOKUP('EMob_Segmente 3.2.5_3.2.6'!$E1104,Basisblatt!$A$22:$B$35,2,FALSE)),"")</f>
        <v/>
      </c>
    </row>
    <row r="1105" spans="1:16" ht="15.75" thickBot="1" x14ac:dyDescent="0.3">
      <c r="A1105" s="121" t="str">
        <f t="shared" si="34"/>
        <v/>
      </c>
      <c r="B1105" s="95"/>
      <c r="C1105" s="148"/>
      <c r="D1105" s="149"/>
      <c r="E1105" s="149"/>
      <c r="F1105" s="149"/>
      <c r="G1105" s="149"/>
      <c r="H1105" s="149"/>
      <c r="I1105" s="153"/>
      <c r="J1105" s="95"/>
      <c r="K1105" s="108" t="str">
        <f t="shared" si="35"/>
        <v>x2</v>
      </c>
      <c r="L1105" s="113"/>
      <c r="M1105" s="95"/>
      <c r="N1105" s="121" t="str">
        <f>IFERROR(VLOOKUP($G1105,Basisblatt!$A$10:$B$17,2,FALSE),"")</f>
        <v/>
      </c>
      <c r="O1105" s="95"/>
      <c r="P1105" s="138" t="str">
        <f>IF($K1105="x1",IF(OR($F1105&lt;&gt;Basisblatt!$A$2,'EMob_Segmente 3.2.5_3.2.6'!H1105=Basisblatt!$A$64)=TRUE,5,VLOOKUP('EMob_Segmente 3.2.5_3.2.6'!$E1105,Basisblatt!$A$22:$B$35,2,FALSE)),"")</f>
        <v/>
      </c>
    </row>
    <row r="1106" spans="1:16" ht="15.75" thickBot="1" x14ac:dyDescent="0.3">
      <c r="A1106" s="121" t="str">
        <f t="shared" si="34"/>
        <v/>
      </c>
      <c r="B1106" s="95"/>
      <c r="C1106" s="148"/>
      <c r="D1106" s="149"/>
      <c r="E1106" s="149"/>
      <c r="F1106" s="149"/>
      <c r="G1106" s="149"/>
      <c r="H1106" s="149"/>
      <c r="I1106" s="153"/>
      <c r="J1106" s="95"/>
      <c r="K1106" s="108" t="str">
        <f t="shared" si="35"/>
        <v>x2</v>
      </c>
      <c r="L1106" s="113"/>
      <c r="M1106" s="95"/>
      <c r="N1106" s="121" t="str">
        <f>IFERROR(VLOOKUP($G1106,Basisblatt!$A$10:$B$17,2,FALSE),"")</f>
        <v/>
      </c>
      <c r="O1106" s="95"/>
      <c r="P1106" s="138" t="str">
        <f>IF($K1106="x1",IF(OR($F1106&lt;&gt;Basisblatt!$A$2,'EMob_Segmente 3.2.5_3.2.6'!H1106=Basisblatt!$A$64)=TRUE,5,VLOOKUP('EMob_Segmente 3.2.5_3.2.6'!$E1106,Basisblatt!$A$22:$B$35,2,FALSE)),"")</f>
        <v/>
      </c>
    </row>
    <row r="1107" spans="1:16" ht="15.75" thickBot="1" x14ac:dyDescent="0.3">
      <c r="A1107" s="121" t="str">
        <f t="shared" si="34"/>
        <v/>
      </c>
      <c r="B1107" s="95"/>
      <c r="C1107" s="148"/>
      <c r="D1107" s="149"/>
      <c r="E1107" s="149"/>
      <c r="F1107" s="149"/>
      <c r="G1107" s="149"/>
      <c r="H1107" s="149"/>
      <c r="I1107" s="153"/>
      <c r="J1107" s="95"/>
      <c r="K1107" s="108" t="str">
        <f t="shared" si="35"/>
        <v>x2</v>
      </c>
      <c r="L1107" s="113"/>
      <c r="M1107" s="95"/>
      <c r="N1107" s="121" t="str">
        <f>IFERROR(VLOOKUP($G1107,Basisblatt!$A$10:$B$17,2,FALSE),"")</f>
        <v/>
      </c>
      <c r="O1107" s="95"/>
      <c r="P1107" s="138" t="str">
        <f>IF($K1107="x1",IF(OR($F1107&lt;&gt;Basisblatt!$A$2,'EMob_Segmente 3.2.5_3.2.6'!H1107=Basisblatt!$A$64)=TRUE,5,VLOOKUP('EMob_Segmente 3.2.5_3.2.6'!$E1107,Basisblatt!$A$22:$B$35,2,FALSE)),"")</f>
        <v/>
      </c>
    </row>
    <row r="1108" spans="1:16" ht="15.75" thickBot="1" x14ac:dyDescent="0.3">
      <c r="A1108" s="121" t="str">
        <f t="shared" si="34"/>
        <v/>
      </c>
      <c r="B1108" s="95"/>
      <c r="C1108" s="148"/>
      <c r="D1108" s="149"/>
      <c r="E1108" s="149"/>
      <c r="F1108" s="149"/>
      <c r="G1108" s="149"/>
      <c r="H1108" s="149"/>
      <c r="I1108" s="153"/>
      <c r="J1108" s="95"/>
      <c r="K1108" s="108" t="str">
        <f t="shared" si="35"/>
        <v>x2</v>
      </c>
      <c r="L1108" s="113"/>
      <c r="M1108" s="95"/>
      <c r="N1108" s="121" t="str">
        <f>IFERROR(VLOOKUP($G1108,Basisblatt!$A$10:$B$17,2,FALSE),"")</f>
        <v/>
      </c>
      <c r="O1108" s="95"/>
      <c r="P1108" s="138" t="str">
        <f>IF($K1108="x1",IF(OR($F1108&lt;&gt;Basisblatt!$A$2,'EMob_Segmente 3.2.5_3.2.6'!H1108=Basisblatt!$A$64)=TRUE,5,VLOOKUP('EMob_Segmente 3.2.5_3.2.6'!$E1108,Basisblatt!$A$22:$B$35,2,FALSE)),"")</f>
        <v/>
      </c>
    </row>
    <row r="1109" spans="1:16" ht="15.75" thickBot="1" x14ac:dyDescent="0.3">
      <c r="A1109" s="121" t="str">
        <f t="shared" si="34"/>
        <v/>
      </c>
      <c r="B1109" s="95"/>
      <c r="C1109" s="148"/>
      <c r="D1109" s="149"/>
      <c r="E1109" s="149"/>
      <c r="F1109" s="149"/>
      <c r="G1109" s="149"/>
      <c r="H1109" s="149"/>
      <c r="I1109" s="153"/>
      <c r="J1109" s="95"/>
      <c r="K1109" s="108" t="str">
        <f t="shared" si="35"/>
        <v>x2</v>
      </c>
      <c r="L1109" s="113"/>
      <c r="M1109" s="95"/>
      <c r="N1109" s="121" t="str">
        <f>IFERROR(VLOOKUP($G1109,Basisblatt!$A$10:$B$17,2,FALSE),"")</f>
        <v/>
      </c>
      <c r="O1109" s="95"/>
      <c r="P1109" s="138" t="str">
        <f>IF($K1109="x1",IF(OR($F1109&lt;&gt;Basisblatt!$A$2,'EMob_Segmente 3.2.5_3.2.6'!H1109=Basisblatt!$A$64)=TRUE,5,VLOOKUP('EMob_Segmente 3.2.5_3.2.6'!$E1109,Basisblatt!$A$22:$B$35,2,FALSE)),"")</f>
        <v/>
      </c>
    </row>
    <row r="1110" spans="1:16" ht="15.75" thickBot="1" x14ac:dyDescent="0.3">
      <c r="A1110" s="121" t="str">
        <f t="shared" si="34"/>
        <v/>
      </c>
      <c r="B1110" s="95"/>
      <c r="C1110" s="148"/>
      <c r="D1110" s="149"/>
      <c r="E1110" s="149"/>
      <c r="F1110" s="149"/>
      <c r="G1110" s="149"/>
      <c r="H1110" s="149"/>
      <c r="I1110" s="153"/>
      <c r="J1110" s="95"/>
      <c r="K1110" s="108" t="str">
        <f t="shared" si="35"/>
        <v>x2</v>
      </c>
      <c r="L1110" s="113"/>
      <c r="M1110" s="95"/>
      <c r="N1110" s="121" t="str">
        <f>IFERROR(VLOOKUP($G1110,Basisblatt!$A$10:$B$17,2,FALSE),"")</f>
        <v/>
      </c>
      <c r="O1110" s="95"/>
      <c r="P1110" s="138" t="str">
        <f>IF($K1110="x1",IF(OR($F1110&lt;&gt;Basisblatt!$A$2,'EMob_Segmente 3.2.5_3.2.6'!H1110=Basisblatt!$A$64)=TRUE,5,VLOOKUP('EMob_Segmente 3.2.5_3.2.6'!$E1110,Basisblatt!$A$22:$B$35,2,FALSE)),"")</f>
        <v/>
      </c>
    </row>
    <row r="1111" spans="1:16" ht="15.75" thickBot="1" x14ac:dyDescent="0.3">
      <c r="A1111" s="121" t="str">
        <f t="shared" si="34"/>
        <v/>
      </c>
      <c r="B1111" s="95"/>
      <c r="C1111" s="148"/>
      <c r="D1111" s="149"/>
      <c r="E1111" s="149"/>
      <c r="F1111" s="149"/>
      <c r="G1111" s="149"/>
      <c r="H1111" s="149"/>
      <c r="I1111" s="153"/>
      <c r="J1111" s="95"/>
      <c r="K1111" s="108" t="str">
        <f t="shared" si="35"/>
        <v>x2</v>
      </c>
      <c r="L1111" s="113"/>
      <c r="M1111" s="95"/>
      <c r="N1111" s="121" t="str">
        <f>IFERROR(VLOOKUP($G1111,Basisblatt!$A$10:$B$17,2,FALSE),"")</f>
        <v/>
      </c>
      <c r="O1111" s="95"/>
      <c r="P1111" s="138" t="str">
        <f>IF($K1111="x1",IF(OR($F1111&lt;&gt;Basisblatt!$A$2,'EMob_Segmente 3.2.5_3.2.6'!H1111=Basisblatt!$A$64)=TRUE,5,VLOOKUP('EMob_Segmente 3.2.5_3.2.6'!$E1111,Basisblatt!$A$22:$B$35,2,FALSE)),"")</f>
        <v/>
      </c>
    </row>
    <row r="1112" spans="1:16" ht="15.75" thickBot="1" x14ac:dyDescent="0.3">
      <c r="A1112" s="121" t="str">
        <f t="shared" si="34"/>
        <v/>
      </c>
      <c r="B1112" s="95"/>
      <c r="C1112" s="148"/>
      <c r="D1112" s="149"/>
      <c r="E1112" s="149"/>
      <c r="F1112" s="149"/>
      <c r="G1112" s="149"/>
      <c r="H1112" s="149"/>
      <c r="I1112" s="153"/>
      <c r="J1112" s="95"/>
      <c r="K1112" s="108" t="str">
        <f t="shared" si="35"/>
        <v>x2</v>
      </c>
      <c r="L1112" s="113"/>
      <c r="M1112" s="95"/>
      <c r="N1112" s="121" t="str">
        <f>IFERROR(VLOOKUP($G1112,Basisblatt!$A$10:$B$17,2,FALSE),"")</f>
        <v/>
      </c>
      <c r="O1112" s="95"/>
      <c r="P1112" s="138" t="str">
        <f>IF($K1112="x1",IF(OR($F1112&lt;&gt;Basisblatt!$A$2,'EMob_Segmente 3.2.5_3.2.6'!H1112=Basisblatt!$A$64)=TRUE,5,VLOOKUP('EMob_Segmente 3.2.5_3.2.6'!$E1112,Basisblatt!$A$22:$B$35,2,FALSE)),"")</f>
        <v/>
      </c>
    </row>
    <row r="1113" spans="1:16" ht="15.75" thickBot="1" x14ac:dyDescent="0.3">
      <c r="A1113" s="121" t="str">
        <f t="shared" si="34"/>
        <v/>
      </c>
      <c r="B1113" s="95"/>
      <c r="C1113" s="148"/>
      <c r="D1113" s="149"/>
      <c r="E1113" s="149"/>
      <c r="F1113" s="149"/>
      <c r="G1113" s="149"/>
      <c r="H1113" s="149"/>
      <c r="I1113" s="153"/>
      <c r="J1113" s="95"/>
      <c r="K1113" s="108" t="str">
        <f t="shared" si="35"/>
        <v>x2</v>
      </c>
      <c r="L1113" s="113"/>
      <c r="M1113" s="95"/>
      <c r="N1113" s="121" t="str">
        <f>IFERROR(VLOOKUP($G1113,Basisblatt!$A$10:$B$17,2,FALSE),"")</f>
        <v/>
      </c>
      <c r="O1113" s="95"/>
      <c r="P1113" s="138" t="str">
        <f>IF($K1113="x1",IF(OR($F1113&lt;&gt;Basisblatt!$A$2,'EMob_Segmente 3.2.5_3.2.6'!H1113=Basisblatt!$A$64)=TRUE,5,VLOOKUP('EMob_Segmente 3.2.5_3.2.6'!$E1113,Basisblatt!$A$22:$B$35,2,FALSE)),"")</f>
        <v/>
      </c>
    </row>
    <row r="1114" spans="1:16" ht="15.75" thickBot="1" x14ac:dyDescent="0.3">
      <c r="A1114" s="121" t="str">
        <f t="shared" ref="A1114:A1177" si="36">IF($K1114="x2","",IF($K1114="x1","ja","N/A"))</f>
        <v/>
      </c>
      <c r="B1114" s="95"/>
      <c r="C1114" s="148"/>
      <c r="D1114" s="149"/>
      <c r="E1114" s="149"/>
      <c r="F1114" s="149"/>
      <c r="G1114" s="149"/>
      <c r="H1114" s="149"/>
      <c r="I1114" s="153"/>
      <c r="J1114" s="95"/>
      <c r="K1114" s="108" t="str">
        <f t="shared" si="35"/>
        <v>x2</v>
      </c>
      <c r="L1114" s="113"/>
      <c r="M1114" s="95"/>
      <c r="N1114" s="121" t="str">
        <f>IFERROR(VLOOKUP($G1114,Basisblatt!$A$10:$B$17,2,FALSE),"")</f>
        <v/>
      </c>
      <c r="O1114" s="95"/>
      <c r="P1114" s="138" t="str">
        <f>IF($K1114="x1",IF(OR($F1114&lt;&gt;Basisblatt!$A$2,'EMob_Segmente 3.2.5_3.2.6'!H1114=Basisblatt!$A$64)=TRUE,5,VLOOKUP('EMob_Segmente 3.2.5_3.2.6'!$E1114,Basisblatt!$A$22:$B$35,2,FALSE)),"")</f>
        <v/>
      </c>
    </row>
    <row r="1115" spans="1:16" ht="15.75" thickBot="1" x14ac:dyDescent="0.3">
      <c r="A1115" s="121" t="str">
        <f t="shared" si="36"/>
        <v/>
      </c>
      <c r="B1115" s="95"/>
      <c r="C1115" s="148"/>
      <c r="D1115" s="149"/>
      <c r="E1115" s="149"/>
      <c r="F1115" s="149"/>
      <c r="G1115" s="149"/>
      <c r="H1115" s="149"/>
      <c r="I1115" s="153"/>
      <c r="J1115" s="95"/>
      <c r="K1115" s="108" t="str">
        <f t="shared" ref="K1115:K1178" si="37">IF(COUNTA($C1115:$I1115)=7,"x1",IF(COUNTA($C1115:$I1115)=0,"x2","o"))</f>
        <v>x2</v>
      </c>
      <c r="L1115" s="113"/>
      <c r="M1115" s="95"/>
      <c r="N1115" s="121" t="str">
        <f>IFERROR(VLOOKUP($G1115,Basisblatt!$A$10:$B$17,2,FALSE),"")</f>
        <v/>
      </c>
      <c r="O1115" s="95"/>
      <c r="P1115" s="138" t="str">
        <f>IF($K1115="x1",IF(OR($F1115&lt;&gt;Basisblatt!$A$2,'EMob_Segmente 3.2.5_3.2.6'!H1115=Basisblatt!$A$64)=TRUE,5,VLOOKUP('EMob_Segmente 3.2.5_3.2.6'!$E1115,Basisblatt!$A$22:$B$35,2,FALSE)),"")</f>
        <v/>
      </c>
    </row>
    <row r="1116" spans="1:16" ht="15.75" thickBot="1" x14ac:dyDescent="0.3">
      <c r="A1116" s="121" t="str">
        <f t="shared" si="36"/>
        <v/>
      </c>
      <c r="B1116" s="95"/>
      <c r="C1116" s="148"/>
      <c r="D1116" s="149"/>
      <c r="E1116" s="149"/>
      <c r="F1116" s="149"/>
      <c r="G1116" s="149"/>
      <c r="H1116" s="149"/>
      <c r="I1116" s="153"/>
      <c r="J1116" s="95"/>
      <c r="K1116" s="108" t="str">
        <f t="shared" si="37"/>
        <v>x2</v>
      </c>
      <c r="L1116" s="113"/>
      <c r="M1116" s="95"/>
      <c r="N1116" s="121" t="str">
        <f>IFERROR(VLOOKUP($G1116,Basisblatt!$A$10:$B$17,2,FALSE),"")</f>
        <v/>
      </c>
      <c r="O1116" s="95"/>
      <c r="P1116" s="138" t="str">
        <f>IF($K1116="x1",IF(OR($F1116&lt;&gt;Basisblatt!$A$2,'EMob_Segmente 3.2.5_3.2.6'!H1116=Basisblatt!$A$64)=TRUE,5,VLOOKUP('EMob_Segmente 3.2.5_3.2.6'!$E1116,Basisblatt!$A$22:$B$35,2,FALSE)),"")</f>
        <v/>
      </c>
    </row>
    <row r="1117" spans="1:16" ht="15.75" thickBot="1" x14ac:dyDescent="0.3">
      <c r="A1117" s="121" t="str">
        <f t="shared" si="36"/>
        <v/>
      </c>
      <c r="B1117" s="95"/>
      <c r="C1117" s="148"/>
      <c r="D1117" s="149"/>
      <c r="E1117" s="149"/>
      <c r="F1117" s="149"/>
      <c r="G1117" s="149"/>
      <c r="H1117" s="149"/>
      <c r="I1117" s="153"/>
      <c r="J1117" s="95"/>
      <c r="K1117" s="108" t="str">
        <f t="shared" si="37"/>
        <v>x2</v>
      </c>
      <c r="L1117" s="113"/>
      <c r="M1117" s="95"/>
      <c r="N1117" s="121" t="str">
        <f>IFERROR(VLOOKUP($G1117,Basisblatt!$A$10:$B$17,2,FALSE),"")</f>
        <v/>
      </c>
      <c r="O1117" s="95"/>
      <c r="P1117" s="138" t="str">
        <f>IF($K1117="x1",IF(OR($F1117&lt;&gt;Basisblatt!$A$2,'EMob_Segmente 3.2.5_3.2.6'!H1117=Basisblatt!$A$64)=TRUE,5,VLOOKUP('EMob_Segmente 3.2.5_3.2.6'!$E1117,Basisblatt!$A$22:$B$35,2,FALSE)),"")</f>
        <v/>
      </c>
    </row>
    <row r="1118" spans="1:16" ht="15.75" thickBot="1" x14ac:dyDescent="0.3">
      <c r="A1118" s="121" t="str">
        <f t="shared" si="36"/>
        <v/>
      </c>
      <c r="B1118" s="95"/>
      <c r="C1118" s="148"/>
      <c r="D1118" s="149"/>
      <c r="E1118" s="149"/>
      <c r="F1118" s="149"/>
      <c r="G1118" s="149"/>
      <c r="H1118" s="149"/>
      <c r="I1118" s="153"/>
      <c r="J1118" s="95"/>
      <c r="K1118" s="108" t="str">
        <f t="shared" si="37"/>
        <v>x2</v>
      </c>
      <c r="L1118" s="113"/>
      <c r="M1118" s="95"/>
      <c r="N1118" s="121" t="str">
        <f>IFERROR(VLOOKUP($G1118,Basisblatt!$A$10:$B$17,2,FALSE),"")</f>
        <v/>
      </c>
      <c r="O1118" s="95"/>
      <c r="P1118" s="138" t="str">
        <f>IF($K1118="x1",IF(OR($F1118&lt;&gt;Basisblatt!$A$2,'EMob_Segmente 3.2.5_3.2.6'!H1118=Basisblatt!$A$64)=TRUE,5,VLOOKUP('EMob_Segmente 3.2.5_3.2.6'!$E1118,Basisblatt!$A$22:$B$35,2,FALSE)),"")</f>
        <v/>
      </c>
    </row>
    <row r="1119" spans="1:16" ht="15.75" thickBot="1" x14ac:dyDescent="0.3">
      <c r="A1119" s="121" t="str">
        <f t="shared" si="36"/>
        <v/>
      </c>
      <c r="B1119" s="95"/>
      <c r="C1119" s="148"/>
      <c r="D1119" s="149"/>
      <c r="E1119" s="149"/>
      <c r="F1119" s="149"/>
      <c r="G1119" s="149"/>
      <c r="H1119" s="149"/>
      <c r="I1119" s="153"/>
      <c r="J1119" s="95"/>
      <c r="K1119" s="108" t="str">
        <f t="shared" si="37"/>
        <v>x2</v>
      </c>
      <c r="L1119" s="113"/>
      <c r="M1119" s="95"/>
      <c r="N1119" s="121" t="str">
        <f>IFERROR(VLOOKUP($G1119,Basisblatt!$A$10:$B$17,2,FALSE),"")</f>
        <v/>
      </c>
      <c r="O1119" s="95"/>
      <c r="P1119" s="138" t="str">
        <f>IF($K1119="x1",IF(OR($F1119&lt;&gt;Basisblatt!$A$2,'EMob_Segmente 3.2.5_3.2.6'!H1119=Basisblatt!$A$64)=TRUE,5,VLOOKUP('EMob_Segmente 3.2.5_3.2.6'!$E1119,Basisblatt!$A$22:$B$35,2,FALSE)),"")</f>
        <v/>
      </c>
    </row>
    <row r="1120" spans="1:16" ht="15.75" thickBot="1" x14ac:dyDescent="0.3">
      <c r="A1120" s="121" t="str">
        <f t="shared" si="36"/>
        <v/>
      </c>
      <c r="B1120" s="95"/>
      <c r="C1120" s="148"/>
      <c r="D1120" s="149"/>
      <c r="E1120" s="149"/>
      <c r="F1120" s="149"/>
      <c r="G1120" s="149"/>
      <c r="H1120" s="149"/>
      <c r="I1120" s="153"/>
      <c r="J1120" s="95"/>
      <c r="K1120" s="108" t="str">
        <f t="shared" si="37"/>
        <v>x2</v>
      </c>
      <c r="L1120" s="113"/>
      <c r="M1120" s="95"/>
      <c r="N1120" s="121" t="str">
        <f>IFERROR(VLOOKUP($G1120,Basisblatt!$A$10:$B$17,2,FALSE),"")</f>
        <v/>
      </c>
      <c r="O1120" s="95"/>
      <c r="P1120" s="138" t="str">
        <f>IF($K1120="x1",IF(OR($F1120&lt;&gt;Basisblatt!$A$2,'EMob_Segmente 3.2.5_3.2.6'!H1120=Basisblatt!$A$64)=TRUE,5,VLOOKUP('EMob_Segmente 3.2.5_3.2.6'!$E1120,Basisblatt!$A$22:$B$35,2,FALSE)),"")</f>
        <v/>
      </c>
    </row>
    <row r="1121" spans="1:16" ht="15.75" thickBot="1" x14ac:dyDescent="0.3">
      <c r="A1121" s="121" t="str">
        <f t="shared" si="36"/>
        <v/>
      </c>
      <c r="B1121" s="95"/>
      <c r="C1121" s="148"/>
      <c r="D1121" s="149"/>
      <c r="E1121" s="149"/>
      <c r="F1121" s="149"/>
      <c r="G1121" s="149"/>
      <c r="H1121" s="149"/>
      <c r="I1121" s="153"/>
      <c r="J1121" s="95"/>
      <c r="K1121" s="108" t="str">
        <f t="shared" si="37"/>
        <v>x2</v>
      </c>
      <c r="L1121" s="113"/>
      <c r="M1121" s="95"/>
      <c r="N1121" s="121" t="str">
        <f>IFERROR(VLOOKUP($G1121,Basisblatt!$A$10:$B$17,2,FALSE),"")</f>
        <v/>
      </c>
      <c r="O1121" s="95"/>
      <c r="P1121" s="138" t="str">
        <f>IF($K1121="x1",IF(OR($F1121&lt;&gt;Basisblatt!$A$2,'EMob_Segmente 3.2.5_3.2.6'!H1121=Basisblatt!$A$64)=TRUE,5,VLOOKUP('EMob_Segmente 3.2.5_3.2.6'!$E1121,Basisblatt!$A$22:$B$35,2,FALSE)),"")</f>
        <v/>
      </c>
    </row>
    <row r="1122" spans="1:16" ht="15.75" thickBot="1" x14ac:dyDescent="0.3">
      <c r="A1122" s="121" t="str">
        <f t="shared" si="36"/>
        <v/>
      </c>
      <c r="B1122" s="95"/>
      <c r="C1122" s="148"/>
      <c r="D1122" s="149"/>
      <c r="E1122" s="149"/>
      <c r="F1122" s="149"/>
      <c r="G1122" s="149"/>
      <c r="H1122" s="149"/>
      <c r="I1122" s="153"/>
      <c r="J1122" s="95"/>
      <c r="K1122" s="108" t="str">
        <f t="shared" si="37"/>
        <v>x2</v>
      </c>
      <c r="L1122" s="113"/>
      <c r="M1122" s="95"/>
      <c r="N1122" s="121" t="str">
        <f>IFERROR(VLOOKUP($G1122,Basisblatt!$A$10:$B$17,2,FALSE),"")</f>
        <v/>
      </c>
      <c r="O1122" s="95"/>
      <c r="P1122" s="138" t="str">
        <f>IF($K1122="x1",IF(OR($F1122&lt;&gt;Basisblatt!$A$2,'EMob_Segmente 3.2.5_3.2.6'!H1122=Basisblatt!$A$64)=TRUE,5,VLOOKUP('EMob_Segmente 3.2.5_3.2.6'!$E1122,Basisblatt!$A$22:$B$35,2,FALSE)),"")</f>
        <v/>
      </c>
    </row>
    <row r="1123" spans="1:16" ht="15.75" thickBot="1" x14ac:dyDescent="0.3">
      <c r="A1123" s="121" t="str">
        <f t="shared" si="36"/>
        <v/>
      </c>
      <c r="B1123" s="95"/>
      <c r="C1123" s="148"/>
      <c r="D1123" s="149"/>
      <c r="E1123" s="149"/>
      <c r="F1123" s="149"/>
      <c r="G1123" s="149"/>
      <c r="H1123" s="149"/>
      <c r="I1123" s="153"/>
      <c r="J1123" s="95"/>
      <c r="K1123" s="108" t="str">
        <f t="shared" si="37"/>
        <v>x2</v>
      </c>
      <c r="L1123" s="113"/>
      <c r="M1123" s="95"/>
      <c r="N1123" s="121" t="str">
        <f>IFERROR(VLOOKUP($G1123,Basisblatt!$A$10:$B$17,2,FALSE),"")</f>
        <v/>
      </c>
      <c r="O1123" s="95"/>
      <c r="P1123" s="138" t="str">
        <f>IF($K1123="x1",IF(OR($F1123&lt;&gt;Basisblatt!$A$2,'EMob_Segmente 3.2.5_3.2.6'!H1123=Basisblatt!$A$64)=TRUE,5,VLOOKUP('EMob_Segmente 3.2.5_3.2.6'!$E1123,Basisblatt!$A$22:$B$35,2,FALSE)),"")</f>
        <v/>
      </c>
    </row>
    <row r="1124" spans="1:16" ht="15.75" thickBot="1" x14ac:dyDescent="0.3">
      <c r="A1124" s="121" t="str">
        <f t="shared" si="36"/>
        <v/>
      </c>
      <c r="B1124" s="95"/>
      <c r="C1124" s="148"/>
      <c r="D1124" s="149"/>
      <c r="E1124" s="149"/>
      <c r="F1124" s="149"/>
      <c r="G1124" s="149"/>
      <c r="H1124" s="149"/>
      <c r="I1124" s="153"/>
      <c r="J1124" s="95"/>
      <c r="K1124" s="108" t="str">
        <f t="shared" si="37"/>
        <v>x2</v>
      </c>
      <c r="L1124" s="113"/>
      <c r="M1124" s="95"/>
      <c r="N1124" s="121" t="str">
        <f>IFERROR(VLOOKUP($G1124,Basisblatt!$A$10:$B$17,2,FALSE),"")</f>
        <v/>
      </c>
      <c r="O1124" s="95"/>
      <c r="P1124" s="138" t="str">
        <f>IF($K1124="x1",IF(OR($F1124&lt;&gt;Basisblatt!$A$2,'EMob_Segmente 3.2.5_3.2.6'!H1124=Basisblatt!$A$64)=TRUE,5,VLOOKUP('EMob_Segmente 3.2.5_3.2.6'!$E1124,Basisblatt!$A$22:$B$35,2,FALSE)),"")</f>
        <v/>
      </c>
    </row>
    <row r="1125" spans="1:16" ht="15.75" thickBot="1" x14ac:dyDescent="0.3">
      <c r="A1125" s="121" t="str">
        <f t="shared" si="36"/>
        <v/>
      </c>
      <c r="B1125" s="95"/>
      <c r="C1125" s="148"/>
      <c r="D1125" s="149"/>
      <c r="E1125" s="149"/>
      <c r="F1125" s="149"/>
      <c r="G1125" s="149"/>
      <c r="H1125" s="149"/>
      <c r="I1125" s="153"/>
      <c r="J1125" s="95"/>
      <c r="K1125" s="108" t="str">
        <f t="shared" si="37"/>
        <v>x2</v>
      </c>
      <c r="L1125" s="113"/>
      <c r="M1125" s="95"/>
      <c r="N1125" s="121" t="str">
        <f>IFERROR(VLOOKUP($G1125,Basisblatt!$A$10:$B$17,2,FALSE),"")</f>
        <v/>
      </c>
      <c r="O1125" s="95"/>
      <c r="P1125" s="138" t="str">
        <f>IF($K1125="x1",IF(OR($F1125&lt;&gt;Basisblatt!$A$2,'EMob_Segmente 3.2.5_3.2.6'!H1125=Basisblatt!$A$64)=TRUE,5,VLOOKUP('EMob_Segmente 3.2.5_3.2.6'!$E1125,Basisblatt!$A$22:$B$35,2,FALSE)),"")</f>
        <v/>
      </c>
    </row>
    <row r="1126" spans="1:16" ht="15.75" thickBot="1" x14ac:dyDescent="0.3">
      <c r="A1126" s="121" t="str">
        <f t="shared" si="36"/>
        <v/>
      </c>
      <c r="B1126" s="95"/>
      <c r="C1126" s="148"/>
      <c r="D1126" s="149"/>
      <c r="E1126" s="149"/>
      <c r="F1126" s="149"/>
      <c r="G1126" s="149"/>
      <c r="H1126" s="149"/>
      <c r="I1126" s="153"/>
      <c r="J1126" s="95"/>
      <c r="K1126" s="108" t="str">
        <f t="shared" si="37"/>
        <v>x2</v>
      </c>
      <c r="L1126" s="113"/>
      <c r="M1126" s="95"/>
      <c r="N1126" s="121" t="str">
        <f>IFERROR(VLOOKUP($G1126,Basisblatt!$A$10:$B$17,2,FALSE),"")</f>
        <v/>
      </c>
      <c r="O1126" s="95"/>
      <c r="P1126" s="138" t="str">
        <f>IF($K1126="x1",IF(OR($F1126&lt;&gt;Basisblatt!$A$2,'EMob_Segmente 3.2.5_3.2.6'!H1126=Basisblatt!$A$64)=TRUE,5,VLOOKUP('EMob_Segmente 3.2.5_3.2.6'!$E1126,Basisblatt!$A$22:$B$35,2,FALSE)),"")</f>
        <v/>
      </c>
    </row>
    <row r="1127" spans="1:16" ht="15.75" thickBot="1" x14ac:dyDescent="0.3">
      <c r="A1127" s="121" t="str">
        <f t="shared" si="36"/>
        <v/>
      </c>
      <c r="B1127" s="95"/>
      <c r="C1127" s="148"/>
      <c r="D1127" s="149"/>
      <c r="E1127" s="149"/>
      <c r="F1127" s="149"/>
      <c r="G1127" s="149"/>
      <c r="H1127" s="149"/>
      <c r="I1127" s="153"/>
      <c r="J1127" s="95"/>
      <c r="K1127" s="108" t="str">
        <f t="shared" si="37"/>
        <v>x2</v>
      </c>
      <c r="L1127" s="113"/>
      <c r="M1127" s="95"/>
      <c r="N1127" s="121" t="str">
        <f>IFERROR(VLOOKUP($G1127,Basisblatt!$A$10:$B$17,2,FALSE),"")</f>
        <v/>
      </c>
      <c r="O1127" s="95"/>
      <c r="P1127" s="138" t="str">
        <f>IF($K1127="x1",IF(OR($F1127&lt;&gt;Basisblatt!$A$2,'EMob_Segmente 3.2.5_3.2.6'!H1127=Basisblatt!$A$64)=TRUE,5,VLOOKUP('EMob_Segmente 3.2.5_3.2.6'!$E1127,Basisblatt!$A$22:$B$35,2,FALSE)),"")</f>
        <v/>
      </c>
    </row>
    <row r="1128" spans="1:16" ht="15.75" thickBot="1" x14ac:dyDescent="0.3">
      <c r="A1128" s="121" t="str">
        <f t="shared" si="36"/>
        <v/>
      </c>
      <c r="B1128" s="95"/>
      <c r="C1128" s="148"/>
      <c r="D1128" s="149"/>
      <c r="E1128" s="149"/>
      <c r="F1128" s="149"/>
      <c r="G1128" s="149"/>
      <c r="H1128" s="149"/>
      <c r="I1128" s="153"/>
      <c r="J1128" s="95"/>
      <c r="K1128" s="108" t="str">
        <f t="shared" si="37"/>
        <v>x2</v>
      </c>
      <c r="L1128" s="113"/>
      <c r="M1128" s="95"/>
      <c r="N1128" s="121" t="str">
        <f>IFERROR(VLOOKUP($G1128,Basisblatt!$A$10:$B$17,2,FALSE),"")</f>
        <v/>
      </c>
      <c r="O1128" s="95"/>
      <c r="P1128" s="138" t="str">
        <f>IF($K1128="x1",IF(OR($F1128&lt;&gt;Basisblatt!$A$2,'EMob_Segmente 3.2.5_3.2.6'!H1128=Basisblatt!$A$64)=TRUE,5,VLOOKUP('EMob_Segmente 3.2.5_3.2.6'!$E1128,Basisblatt!$A$22:$B$35,2,FALSE)),"")</f>
        <v/>
      </c>
    </row>
    <row r="1129" spans="1:16" ht="15.75" thickBot="1" x14ac:dyDescent="0.3">
      <c r="A1129" s="121" t="str">
        <f t="shared" si="36"/>
        <v/>
      </c>
      <c r="B1129" s="95"/>
      <c r="C1129" s="148"/>
      <c r="D1129" s="149"/>
      <c r="E1129" s="149"/>
      <c r="F1129" s="149"/>
      <c r="G1129" s="149"/>
      <c r="H1129" s="149"/>
      <c r="I1129" s="153"/>
      <c r="J1129" s="95"/>
      <c r="K1129" s="108" t="str">
        <f t="shared" si="37"/>
        <v>x2</v>
      </c>
      <c r="L1129" s="113"/>
      <c r="M1129" s="95"/>
      <c r="N1129" s="121" t="str">
        <f>IFERROR(VLOOKUP($G1129,Basisblatt!$A$10:$B$17,2,FALSE),"")</f>
        <v/>
      </c>
      <c r="O1129" s="95"/>
      <c r="P1129" s="138" t="str">
        <f>IF($K1129="x1",IF(OR($F1129&lt;&gt;Basisblatt!$A$2,'EMob_Segmente 3.2.5_3.2.6'!H1129=Basisblatt!$A$64)=TRUE,5,VLOOKUP('EMob_Segmente 3.2.5_3.2.6'!$E1129,Basisblatt!$A$22:$B$35,2,FALSE)),"")</f>
        <v/>
      </c>
    </row>
    <row r="1130" spans="1:16" ht="15.75" thickBot="1" x14ac:dyDescent="0.3">
      <c r="A1130" s="121" t="str">
        <f t="shared" si="36"/>
        <v/>
      </c>
      <c r="B1130" s="95"/>
      <c r="C1130" s="148"/>
      <c r="D1130" s="149"/>
      <c r="E1130" s="149"/>
      <c r="F1130" s="149"/>
      <c r="G1130" s="149"/>
      <c r="H1130" s="149"/>
      <c r="I1130" s="153"/>
      <c r="J1130" s="95"/>
      <c r="K1130" s="108" t="str">
        <f t="shared" si="37"/>
        <v>x2</v>
      </c>
      <c r="L1130" s="113"/>
      <c r="M1130" s="95"/>
      <c r="N1130" s="121" t="str">
        <f>IFERROR(VLOOKUP($G1130,Basisblatt!$A$10:$B$17,2,FALSE),"")</f>
        <v/>
      </c>
      <c r="O1130" s="95"/>
      <c r="P1130" s="138" t="str">
        <f>IF($K1130="x1",IF(OR($F1130&lt;&gt;Basisblatt!$A$2,'EMob_Segmente 3.2.5_3.2.6'!H1130=Basisblatt!$A$64)=TRUE,5,VLOOKUP('EMob_Segmente 3.2.5_3.2.6'!$E1130,Basisblatt!$A$22:$B$35,2,FALSE)),"")</f>
        <v/>
      </c>
    </row>
    <row r="1131" spans="1:16" ht="15.75" thickBot="1" x14ac:dyDescent="0.3">
      <c r="A1131" s="121" t="str">
        <f t="shared" si="36"/>
        <v/>
      </c>
      <c r="B1131" s="95"/>
      <c r="C1131" s="148"/>
      <c r="D1131" s="149"/>
      <c r="E1131" s="149"/>
      <c r="F1131" s="149"/>
      <c r="G1131" s="149"/>
      <c r="H1131" s="149"/>
      <c r="I1131" s="153"/>
      <c r="J1131" s="95"/>
      <c r="K1131" s="108" t="str">
        <f t="shared" si="37"/>
        <v>x2</v>
      </c>
      <c r="L1131" s="113"/>
      <c r="M1131" s="95"/>
      <c r="N1131" s="121" t="str">
        <f>IFERROR(VLOOKUP($G1131,Basisblatt!$A$10:$B$17,2,FALSE),"")</f>
        <v/>
      </c>
      <c r="O1131" s="95"/>
      <c r="P1131" s="138" t="str">
        <f>IF($K1131="x1",IF(OR($F1131&lt;&gt;Basisblatt!$A$2,'EMob_Segmente 3.2.5_3.2.6'!H1131=Basisblatt!$A$64)=TRUE,5,VLOOKUP('EMob_Segmente 3.2.5_3.2.6'!$E1131,Basisblatt!$A$22:$B$35,2,FALSE)),"")</f>
        <v/>
      </c>
    </row>
    <row r="1132" spans="1:16" ht="15.75" thickBot="1" x14ac:dyDescent="0.3">
      <c r="A1132" s="121" t="str">
        <f t="shared" si="36"/>
        <v/>
      </c>
      <c r="B1132" s="95"/>
      <c r="C1132" s="148"/>
      <c r="D1132" s="149"/>
      <c r="E1132" s="149"/>
      <c r="F1132" s="149"/>
      <c r="G1132" s="149"/>
      <c r="H1132" s="149"/>
      <c r="I1132" s="153"/>
      <c r="J1132" s="95"/>
      <c r="K1132" s="108" t="str">
        <f t="shared" si="37"/>
        <v>x2</v>
      </c>
      <c r="L1132" s="113"/>
      <c r="M1132" s="95"/>
      <c r="N1132" s="121" t="str">
        <f>IFERROR(VLOOKUP($G1132,Basisblatt!$A$10:$B$17,2,FALSE),"")</f>
        <v/>
      </c>
      <c r="O1132" s="95"/>
      <c r="P1132" s="138" t="str">
        <f>IF($K1132="x1",IF(OR($F1132&lt;&gt;Basisblatt!$A$2,'EMob_Segmente 3.2.5_3.2.6'!H1132=Basisblatt!$A$64)=TRUE,5,VLOOKUP('EMob_Segmente 3.2.5_3.2.6'!$E1132,Basisblatt!$A$22:$B$35,2,FALSE)),"")</f>
        <v/>
      </c>
    </row>
    <row r="1133" spans="1:16" ht="15.75" thickBot="1" x14ac:dyDescent="0.3">
      <c r="A1133" s="121" t="str">
        <f t="shared" si="36"/>
        <v/>
      </c>
      <c r="B1133" s="95"/>
      <c r="C1133" s="148"/>
      <c r="D1133" s="149"/>
      <c r="E1133" s="149"/>
      <c r="F1133" s="149"/>
      <c r="G1133" s="149"/>
      <c r="H1133" s="149"/>
      <c r="I1133" s="153"/>
      <c r="J1133" s="95"/>
      <c r="K1133" s="108" t="str">
        <f t="shared" si="37"/>
        <v>x2</v>
      </c>
      <c r="L1133" s="113"/>
      <c r="M1133" s="95"/>
      <c r="N1133" s="121" t="str">
        <f>IFERROR(VLOOKUP($G1133,Basisblatt!$A$10:$B$17,2,FALSE),"")</f>
        <v/>
      </c>
      <c r="O1133" s="95"/>
      <c r="P1133" s="138" t="str">
        <f>IF($K1133="x1",IF(OR($F1133&lt;&gt;Basisblatt!$A$2,'EMob_Segmente 3.2.5_3.2.6'!H1133=Basisblatt!$A$64)=TRUE,5,VLOOKUP('EMob_Segmente 3.2.5_3.2.6'!$E1133,Basisblatt!$A$22:$B$35,2,FALSE)),"")</f>
        <v/>
      </c>
    </row>
    <row r="1134" spans="1:16" ht="15.75" thickBot="1" x14ac:dyDescent="0.3">
      <c r="A1134" s="121" t="str">
        <f t="shared" si="36"/>
        <v/>
      </c>
      <c r="B1134" s="95"/>
      <c r="C1134" s="148"/>
      <c r="D1134" s="149"/>
      <c r="E1134" s="149"/>
      <c r="F1134" s="149"/>
      <c r="G1134" s="149"/>
      <c r="H1134" s="149"/>
      <c r="I1134" s="153"/>
      <c r="J1134" s="95"/>
      <c r="K1134" s="108" t="str">
        <f t="shared" si="37"/>
        <v>x2</v>
      </c>
      <c r="L1134" s="113"/>
      <c r="M1134" s="95"/>
      <c r="N1134" s="121" t="str">
        <f>IFERROR(VLOOKUP($G1134,Basisblatt!$A$10:$B$17,2,FALSE),"")</f>
        <v/>
      </c>
      <c r="O1134" s="95"/>
      <c r="P1134" s="138" t="str">
        <f>IF($K1134="x1",IF(OR($F1134&lt;&gt;Basisblatt!$A$2,'EMob_Segmente 3.2.5_3.2.6'!H1134=Basisblatt!$A$64)=TRUE,5,VLOOKUP('EMob_Segmente 3.2.5_3.2.6'!$E1134,Basisblatt!$A$22:$B$35,2,FALSE)),"")</f>
        <v/>
      </c>
    </row>
    <row r="1135" spans="1:16" ht="15.75" thickBot="1" x14ac:dyDescent="0.3">
      <c r="A1135" s="121" t="str">
        <f t="shared" si="36"/>
        <v/>
      </c>
      <c r="B1135" s="95"/>
      <c r="C1135" s="148"/>
      <c r="D1135" s="149"/>
      <c r="E1135" s="149"/>
      <c r="F1135" s="149"/>
      <c r="G1135" s="149"/>
      <c r="H1135" s="149"/>
      <c r="I1135" s="153"/>
      <c r="J1135" s="95"/>
      <c r="K1135" s="108" t="str">
        <f t="shared" si="37"/>
        <v>x2</v>
      </c>
      <c r="L1135" s="113"/>
      <c r="M1135" s="95"/>
      <c r="N1135" s="121" t="str">
        <f>IFERROR(VLOOKUP($G1135,Basisblatt!$A$10:$B$17,2,FALSE),"")</f>
        <v/>
      </c>
      <c r="O1135" s="95"/>
      <c r="P1135" s="138" t="str">
        <f>IF($K1135="x1",IF(OR($F1135&lt;&gt;Basisblatt!$A$2,'EMob_Segmente 3.2.5_3.2.6'!H1135=Basisblatt!$A$64)=TRUE,5,VLOOKUP('EMob_Segmente 3.2.5_3.2.6'!$E1135,Basisblatt!$A$22:$B$35,2,FALSE)),"")</f>
        <v/>
      </c>
    </row>
    <row r="1136" spans="1:16" ht="15.75" thickBot="1" x14ac:dyDescent="0.3">
      <c r="A1136" s="121" t="str">
        <f t="shared" si="36"/>
        <v/>
      </c>
      <c r="B1136" s="95"/>
      <c r="C1136" s="148"/>
      <c r="D1136" s="149"/>
      <c r="E1136" s="149"/>
      <c r="F1136" s="149"/>
      <c r="G1136" s="149"/>
      <c r="H1136" s="149"/>
      <c r="I1136" s="153"/>
      <c r="J1136" s="95"/>
      <c r="K1136" s="108" t="str">
        <f t="shared" si="37"/>
        <v>x2</v>
      </c>
      <c r="L1136" s="113"/>
      <c r="M1136" s="95"/>
      <c r="N1136" s="121" t="str">
        <f>IFERROR(VLOOKUP($G1136,Basisblatt!$A$10:$B$17,2,FALSE),"")</f>
        <v/>
      </c>
      <c r="O1136" s="95"/>
      <c r="P1136" s="138" t="str">
        <f>IF($K1136="x1",IF(OR($F1136&lt;&gt;Basisblatt!$A$2,'EMob_Segmente 3.2.5_3.2.6'!H1136=Basisblatt!$A$64)=TRUE,5,VLOOKUP('EMob_Segmente 3.2.5_3.2.6'!$E1136,Basisblatt!$A$22:$B$35,2,FALSE)),"")</f>
        <v/>
      </c>
    </row>
    <row r="1137" spans="1:16" ht="15.75" thickBot="1" x14ac:dyDescent="0.3">
      <c r="A1137" s="121" t="str">
        <f t="shared" si="36"/>
        <v/>
      </c>
      <c r="B1137" s="95"/>
      <c r="C1137" s="148"/>
      <c r="D1137" s="149"/>
      <c r="E1137" s="149"/>
      <c r="F1137" s="149"/>
      <c r="G1137" s="149"/>
      <c r="H1137" s="149"/>
      <c r="I1137" s="153"/>
      <c r="J1137" s="95"/>
      <c r="K1137" s="108" t="str">
        <f t="shared" si="37"/>
        <v>x2</v>
      </c>
      <c r="L1137" s="113"/>
      <c r="M1137" s="95"/>
      <c r="N1137" s="121" t="str">
        <f>IFERROR(VLOOKUP($G1137,Basisblatt!$A$10:$B$17,2,FALSE),"")</f>
        <v/>
      </c>
      <c r="O1137" s="95"/>
      <c r="P1137" s="138" t="str">
        <f>IF($K1137="x1",IF(OR($F1137&lt;&gt;Basisblatt!$A$2,'EMob_Segmente 3.2.5_3.2.6'!H1137=Basisblatt!$A$64)=TRUE,5,VLOOKUP('EMob_Segmente 3.2.5_3.2.6'!$E1137,Basisblatt!$A$22:$B$35,2,FALSE)),"")</f>
        <v/>
      </c>
    </row>
    <row r="1138" spans="1:16" ht="15.75" thickBot="1" x14ac:dyDescent="0.3">
      <c r="A1138" s="121" t="str">
        <f t="shared" si="36"/>
        <v/>
      </c>
      <c r="B1138" s="95"/>
      <c r="C1138" s="148"/>
      <c r="D1138" s="149"/>
      <c r="E1138" s="149"/>
      <c r="F1138" s="149"/>
      <c r="G1138" s="149"/>
      <c r="H1138" s="149"/>
      <c r="I1138" s="153"/>
      <c r="J1138" s="95"/>
      <c r="K1138" s="108" t="str">
        <f t="shared" si="37"/>
        <v>x2</v>
      </c>
      <c r="L1138" s="113"/>
      <c r="M1138" s="95"/>
      <c r="N1138" s="121" t="str">
        <f>IFERROR(VLOOKUP($G1138,Basisblatt!$A$10:$B$17,2,FALSE),"")</f>
        <v/>
      </c>
      <c r="O1138" s="95"/>
      <c r="P1138" s="138" t="str">
        <f>IF($K1138="x1",IF(OR($F1138&lt;&gt;Basisblatt!$A$2,'EMob_Segmente 3.2.5_3.2.6'!H1138=Basisblatt!$A$64)=TRUE,5,VLOOKUP('EMob_Segmente 3.2.5_3.2.6'!$E1138,Basisblatt!$A$22:$B$35,2,FALSE)),"")</f>
        <v/>
      </c>
    </row>
    <row r="1139" spans="1:16" ht="15.75" thickBot="1" x14ac:dyDescent="0.3">
      <c r="A1139" s="121" t="str">
        <f t="shared" si="36"/>
        <v/>
      </c>
      <c r="B1139" s="95"/>
      <c r="C1139" s="148"/>
      <c r="D1139" s="149"/>
      <c r="E1139" s="149"/>
      <c r="F1139" s="149"/>
      <c r="G1139" s="149"/>
      <c r="H1139" s="149"/>
      <c r="I1139" s="153"/>
      <c r="J1139" s="95"/>
      <c r="K1139" s="108" t="str">
        <f t="shared" si="37"/>
        <v>x2</v>
      </c>
      <c r="L1139" s="113"/>
      <c r="M1139" s="95"/>
      <c r="N1139" s="121" t="str">
        <f>IFERROR(VLOOKUP($G1139,Basisblatt!$A$10:$B$17,2,FALSE),"")</f>
        <v/>
      </c>
      <c r="O1139" s="95"/>
      <c r="P1139" s="138" t="str">
        <f>IF($K1139="x1",IF(OR($F1139&lt;&gt;Basisblatt!$A$2,'EMob_Segmente 3.2.5_3.2.6'!H1139=Basisblatt!$A$64)=TRUE,5,VLOOKUP('EMob_Segmente 3.2.5_3.2.6'!$E1139,Basisblatt!$A$22:$B$35,2,FALSE)),"")</f>
        <v/>
      </c>
    </row>
    <row r="1140" spans="1:16" ht="15.75" thickBot="1" x14ac:dyDescent="0.3">
      <c r="A1140" s="121" t="str">
        <f t="shared" si="36"/>
        <v/>
      </c>
      <c r="B1140" s="95"/>
      <c r="C1140" s="148"/>
      <c r="D1140" s="149"/>
      <c r="E1140" s="149"/>
      <c r="F1140" s="149"/>
      <c r="G1140" s="149"/>
      <c r="H1140" s="149"/>
      <c r="I1140" s="153"/>
      <c r="J1140" s="95"/>
      <c r="K1140" s="108" t="str">
        <f t="shared" si="37"/>
        <v>x2</v>
      </c>
      <c r="L1140" s="113"/>
      <c r="M1140" s="95"/>
      <c r="N1140" s="121" t="str">
        <f>IFERROR(VLOOKUP($G1140,Basisblatt!$A$10:$B$17,2,FALSE),"")</f>
        <v/>
      </c>
      <c r="O1140" s="95"/>
      <c r="P1140" s="138" t="str">
        <f>IF($K1140="x1",IF(OR($F1140&lt;&gt;Basisblatt!$A$2,'EMob_Segmente 3.2.5_3.2.6'!H1140=Basisblatt!$A$64)=TRUE,5,VLOOKUP('EMob_Segmente 3.2.5_3.2.6'!$E1140,Basisblatt!$A$22:$B$35,2,FALSE)),"")</f>
        <v/>
      </c>
    </row>
    <row r="1141" spans="1:16" ht="15.75" thickBot="1" x14ac:dyDescent="0.3">
      <c r="A1141" s="121" t="str">
        <f t="shared" si="36"/>
        <v/>
      </c>
      <c r="B1141" s="95"/>
      <c r="C1141" s="148"/>
      <c r="D1141" s="149"/>
      <c r="E1141" s="149"/>
      <c r="F1141" s="149"/>
      <c r="G1141" s="149"/>
      <c r="H1141" s="149"/>
      <c r="I1141" s="153"/>
      <c r="J1141" s="95"/>
      <c r="K1141" s="108" t="str">
        <f t="shared" si="37"/>
        <v>x2</v>
      </c>
      <c r="L1141" s="113"/>
      <c r="M1141" s="95"/>
      <c r="N1141" s="121" t="str">
        <f>IFERROR(VLOOKUP($G1141,Basisblatt!$A$10:$B$17,2,FALSE),"")</f>
        <v/>
      </c>
      <c r="O1141" s="95"/>
      <c r="P1141" s="138" t="str">
        <f>IF($K1141="x1",IF(OR($F1141&lt;&gt;Basisblatt!$A$2,'EMob_Segmente 3.2.5_3.2.6'!H1141=Basisblatt!$A$64)=TRUE,5,VLOOKUP('EMob_Segmente 3.2.5_3.2.6'!$E1141,Basisblatt!$A$22:$B$35,2,FALSE)),"")</f>
        <v/>
      </c>
    </row>
    <row r="1142" spans="1:16" ht="15.75" thickBot="1" x14ac:dyDescent="0.3">
      <c r="A1142" s="121" t="str">
        <f t="shared" si="36"/>
        <v/>
      </c>
      <c r="B1142" s="95"/>
      <c r="C1142" s="148"/>
      <c r="D1142" s="149"/>
      <c r="E1142" s="149"/>
      <c r="F1142" s="149"/>
      <c r="G1142" s="149"/>
      <c r="H1142" s="149"/>
      <c r="I1142" s="153"/>
      <c r="J1142" s="95"/>
      <c r="K1142" s="108" t="str">
        <f t="shared" si="37"/>
        <v>x2</v>
      </c>
      <c r="L1142" s="113"/>
      <c r="M1142" s="95"/>
      <c r="N1142" s="121" t="str">
        <f>IFERROR(VLOOKUP($G1142,Basisblatt!$A$10:$B$17,2,FALSE),"")</f>
        <v/>
      </c>
      <c r="O1142" s="95"/>
      <c r="P1142" s="138" t="str">
        <f>IF($K1142="x1",IF(OR($F1142&lt;&gt;Basisblatt!$A$2,'EMob_Segmente 3.2.5_3.2.6'!H1142=Basisblatt!$A$64)=TRUE,5,VLOOKUP('EMob_Segmente 3.2.5_3.2.6'!$E1142,Basisblatt!$A$22:$B$35,2,FALSE)),"")</f>
        <v/>
      </c>
    </row>
    <row r="1143" spans="1:16" ht="15.75" thickBot="1" x14ac:dyDescent="0.3">
      <c r="A1143" s="121" t="str">
        <f t="shared" si="36"/>
        <v/>
      </c>
      <c r="B1143" s="95"/>
      <c r="C1143" s="148"/>
      <c r="D1143" s="149"/>
      <c r="E1143" s="149"/>
      <c r="F1143" s="149"/>
      <c r="G1143" s="149"/>
      <c r="H1143" s="149"/>
      <c r="I1143" s="153"/>
      <c r="J1143" s="95"/>
      <c r="K1143" s="108" t="str">
        <f t="shared" si="37"/>
        <v>x2</v>
      </c>
      <c r="L1143" s="113"/>
      <c r="M1143" s="95"/>
      <c r="N1143" s="121" t="str">
        <f>IFERROR(VLOOKUP($G1143,Basisblatt!$A$10:$B$17,2,FALSE),"")</f>
        <v/>
      </c>
      <c r="O1143" s="95"/>
      <c r="P1143" s="138" t="str">
        <f>IF($K1143="x1",IF(OR($F1143&lt;&gt;Basisblatt!$A$2,'EMob_Segmente 3.2.5_3.2.6'!H1143=Basisblatt!$A$64)=TRUE,5,VLOOKUP('EMob_Segmente 3.2.5_3.2.6'!$E1143,Basisblatt!$A$22:$B$35,2,FALSE)),"")</f>
        <v/>
      </c>
    </row>
    <row r="1144" spans="1:16" ht="15.75" thickBot="1" x14ac:dyDescent="0.3">
      <c r="A1144" s="121" t="str">
        <f t="shared" si="36"/>
        <v/>
      </c>
      <c r="B1144" s="95"/>
      <c r="C1144" s="148"/>
      <c r="D1144" s="149"/>
      <c r="E1144" s="149"/>
      <c r="F1144" s="149"/>
      <c r="G1144" s="149"/>
      <c r="H1144" s="149"/>
      <c r="I1144" s="153"/>
      <c r="J1144" s="95"/>
      <c r="K1144" s="108" t="str">
        <f t="shared" si="37"/>
        <v>x2</v>
      </c>
      <c r="L1144" s="113"/>
      <c r="M1144" s="95"/>
      <c r="N1144" s="121" t="str">
        <f>IFERROR(VLOOKUP($G1144,Basisblatt!$A$10:$B$17,2,FALSE),"")</f>
        <v/>
      </c>
      <c r="O1144" s="95"/>
      <c r="P1144" s="138" t="str">
        <f>IF($K1144="x1",IF(OR($F1144&lt;&gt;Basisblatt!$A$2,'EMob_Segmente 3.2.5_3.2.6'!H1144=Basisblatt!$A$64)=TRUE,5,VLOOKUP('EMob_Segmente 3.2.5_3.2.6'!$E1144,Basisblatt!$A$22:$B$35,2,FALSE)),"")</f>
        <v/>
      </c>
    </row>
    <row r="1145" spans="1:16" ht="15.75" thickBot="1" x14ac:dyDescent="0.3">
      <c r="A1145" s="121" t="str">
        <f t="shared" si="36"/>
        <v/>
      </c>
      <c r="B1145" s="95"/>
      <c r="C1145" s="148"/>
      <c r="D1145" s="149"/>
      <c r="E1145" s="149"/>
      <c r="F1145" s="149"/>
      <c r="G1145" s="149"/>
      <c r="H1145" s="149"/>
      <c r="I1145" s="153"/>
      <c r="J1145" s="95"/>
      <c r="K1145" s="108" t="str">
        <f t="shared" si="37"/>
        <v>x2</v>
      </c>
      <c r="L1145" s="113"/>
      <c r="M1145" s="95"/>
      <c r="N1145" s="121" t="str">
        <f>IFERROR(VLOOKUP($G1145,Basisblatt!$A$10:$B$17,2,FALSE),"")</f>
        <v/>
      </c>
      <c r="O1145" s="95"/>
      <c r="P1145" s="138" t="str">
        <f>IF($K1145="x1",IF(OR($F1145&lt;&gt;Basisblatt!$A$2,'EMob_Segmente 3.2.5_3.2.6'!H1145=Basisblatt!$A$64)=TRUE,5,VLOOKUP('EMob_Segmente 3.2.5_3.2.6'!$E1145,Basisblatt!$A$22:$B$35,2,FALSE)),"")</f>
        <v/>
      </c>
    </row>
    <row r="1146" spans="1:16" ht="15.75" thickBot="1" x14ac:dyDescent="0.3">
      <c r="A1146" s="121" t="str">
        <f t="shared" si="36"/>
        <v/>
      </c>
      <c r="B1146" s="95"/>
      <c r="C1146" s="148"/>
      <c r="D1146" s="149"/>
      <c r="E1146" s="149"/>
      <c r="F1146" s="149"/>
      <c r="G1146" s="149"/>
      <c r="H1146" s="149"/>
      <c r="I1146" s="153"/>
      <c r="J1146" s="95"/>
      <c r="K1146" s="108" t="str">
        <f t="shared" si="37"/>
        <v>x2</v>
      </c>
      <c r="L1146" s="113"/>
      <c r="M1146" s="95"/>
      <c r="N1146" s="121" t="str">
        <f>IFERROR(VLOOKUP($G1146,Basisblatt!$A$10:$B$17,2,FALSE),"")</f>
        <v/>
      </c>
      <c r="O1146" s="95"/>
      <c r="P1146" s="138" t="str">
        <f>IF($K1146="x1",IF(OR($F1146&lt;&gt;Basisblatt!$A$2,'EMob_Segmente 3.2.5_3.2.6'!H1146=Basisblatt!$A$64)=TRUE,5,VLOOKUP('EMob_Segmente 3.2.5_3.2.6'!$E1146,Basisblatt!$A$22:$B$35,2,FALSE)),"")</f>
        <v/>
      </c>
    </row>
    <row r="1147" spans="1:16" ht="15.75" thickBot="1" x14ac:dyDescent="0.3">
      <c r="A1147" s="121" t="str">
        <f t="shared" si="36"/>
        <v/>
      </c>
      <c r="B1147" s="95"/>
      <c r="C1147" s="148"/>
      <c r="D1147" s="149"/>
      <c r="E1147" s="149"/>
      <c r="F1147" s="149"/>
      <c r="G1147" s="149"/>
      <c r="H1147" s="149"/>
      <c r="I1147" s="153"/>
      <c r="J1147" s="95"/>
      <c r="K1147" s="108" t="str">
        <f t="shared" si="37"/>
        <v>x2</v>
      </c>
      <c r="L1147" s="113"/>
      <c r="M1147" s="95"/>
      <c r="N1147" s="121" t="str">
        <f>IFERROR(VLOOKUP($G1147,Basisblatt!$A$10:$B$17,2,FALSE),"")</f>
        <v/>
      </c>
      <c r="O1147" s="95"/>
      <c r="P1147" s="138" t="str">
        <f>IF($K1147="x1",IF(OR($F1147&lt;&gt;Basisblatt!$A$2,'EMob_Segmente 3.2.5_3.2.6'!H1147=Basisblatt!$A$64)=TRUE,5,VLOOKUP('EMob_Segmente 3.2.5_3.2.6'!$E1147,Basisblatt!$A$22:$B$35,2,FALSE)),"")</f>
        <v/>
      </c>
    </row>
    <row r="1148" spans="1:16" ht="15.75" thickBot="1" x14ac:dyDescent="0.3">
      <c r="A1148" s="121" t="str">
        <f t="shared" si="36"/>
        <v/>
      </c>
      <c r="B1148" s="95"/>
      <c r="C1148" s="148"/>
      <c r="D1148" s="149"/>
      <c r="E1148" s="149"/>
      <c r="F1148" s="149"/>
      <c r="G1148" s="149"/>
      <c r="H1148" s="149"/>
      <c r="I1148" s="153"/>
      <c r="J1148" s="95"/>
      <c r="K1148" s="108" t="str">
        <f t="shared" si="37"/>
        <v>x2</v>
      </c>
      <c r="L1148" s="113"/>
      <c r="M1148" s="95"/>
      <c r="N1148" s="121" t="str">
        <f>IFERROR(VLOOKUP($G1148,Basisblatt!$A$10:$B$17,2,FALSE),"")</f>
        <v/>
      </c>
      <c r="O1148" s="95"/>
      <c r="P1148" s="138" t="str">
        <f>IF($K1148="x1",IF(OR($F1148&lt;&gt;Basisblatt!$A$2,'EMob_Segmente 3.2.5_3.2.6'!H1148=Basisblatt!$A$64)=TRUE,5,VLOOKUP('EMob_Segmente 3.2.5_3.2.6'!$E1148,Basisblatt!$A$22:$B$35,2,FALSE)),"")</f>
        <v/>
      </c>
    </row>
    <row r="1149" spans="1:16" ht="15.75" thickBot="1" x14ac:dyDescent="0.3">
      <c r="A1149" s="121" t="str">
        <f t="shared" si="36"/>
        <v/>
      </c>
      <c r="B1149" s="95"/>
      <c r="C1149" s="148"/>
      <c r="D1149" s="149"/>
      <c r="E1149" s="149"/>
      <c r="F1149" s="149"/>
      <c r="G1149" s="149"/>
      <c r="H1149" s="149"/>
      <c r="I1149" s="153"/>
      <c r="J1149" s="95"/>
      <c r="K1149" s="108" t="str">
        <f t="shared" si="37"/>
        <v>x2</v>
      </c>
      <c r="L1149" s="113"/>
      <c r="M1149" s="95"/>
      <c r="N1149" s="121" t="str">
        <f>IFERROR(VLOOKUP($G1149,Basisblatt!$A$10:$B$17,2,FALSE),"")</f>
        <v/>
      </c>
      <c r="O1149" s="95"/>
      <c r="P1149" s="138" t="str">
        <f>IF($K1149="x1",IF(OR($F1149&lt;&gt;Basisblatt!$A$2,'EMob_Segmente 3.2.5_3.2.6'!H1149=Basisblatt!$A$64)=TRUE,5,VLOOKUP('EMob_Segmente 3.2.5_3.2.6'!$E1149,Basisblatt!$A$22:$B$35,2,FALSE)),"")</f>
        <v/>
      </c>
    </row>
    <row r="1150" spans="1:16" ht="15.75" thickBot="1" x14ac:dyDescent="0.3">
      <c r="A1150" s="121" t="str">
        <f t="shared" si="36"/>
        <v/>
      </c>
      <c r="B1150" s="95"/>
      <c r="C1150" s="148"/>
      <c r="D1150" s="149"/>
      <c r="E1150" s="149"/>
      <c r="F1150" s="149"/>
      <c r="G1150" s="149"/>
      <c r="H1150" s="149"/>
      <c r="I1150" s="153"/>
      <c r="J1150" s="95"/>
      <c r="K1150" s="108" t="str">
        <f t="shared" si="37"/>
        <v>x2</v>
      </c>
      <c r="L1150" s="113"/>
      <c r="M1150" s="95"/>
      <c r="N1150" s="121" t="str">
        <f>IFERROR(VLOOKUP($G1150,Basisblatt!$A$10:$B$17,2,FALSE),"")</f>
        <v/>
      </c>
      <c r="O1150" s="95"/>
      <c r="P1150" s="138" t="str">
        <f>IF($K1150="x1",IF(OR($F1150&lt;&gt;Basisblatt!$A$2,'EMob_Segmente 3.2.5_3.2.6'!H1150=Basisblatt!$A$64)=TRUE,5,VLOOKUP('EMob_Segmente 3.2.5_3.2.6'!$E1150,Basisblatt!$A$22:$B$35,2,FALSE)),"")</f>
        <v/>
      </c>
    </row>
    <row r="1151" spans="1:16" ht="15.75" thickBot="1" x14ac:dyDescent="0.3">
      <c r="A1151" s="121" t="str">
        <f t="shared" si="36"/>
        <v/>
      </c>
      <c r="B1151" s="95"/>
      <c r="C1151" s="148"/>
      <c r="D1151" s="149"/>
      <c r="E1151" s="149"/>
      <c r="F1151" s="149"/>
      <c r="G1151" s="149"/>
      <c r="H1151" s="149"/>
      <c r="I1151" s="153"/>
      <c r="J1151" s="95"/>
      <c r="K1151" s="108" t="str">
        <f t="shared" si="37"/>
        <v>x2</v>
      </c>
      <c r="L1151" s="113"/>
      <c r="M1151" s="95"/>
      <c r="N1151" s="121" t="str">
        <f>IFERROR(VLOOKUP($G1151,Basisblatt!$A$10:$B$17,2,FALSE),"")</f>
        <v/>
      </c>
      <c r="O1151" s="95"/>
      <c r="P1151" s="138" t="str">
        <f>IF($K1151="x1",IF(OR($F1151&lt;&gt;Basisblatt!$A$2,'EMob_Segmente 3.2.5_3.2.6'!H1151=Basisblatt!$A$64)=TRUE,5,VLOOKUP('EMob_Segmente 3.2.5_3.2.6'!$E1151,Basisblatt!$A$22:$B$35,2,FALSE)),"")</f>
        <v/>
      </c>
    </row>
    <row r="1152" spans="1:16" ht="15.75" thickBot="1" x14ac:dyDescent="0.3">
      <c r="A1152" s="121" t="str">
        <f t="shared" si="36"/>
        <v/>
      </c>
      <c r="B1152" s="95"/>
      <c r="C1152" s="148"/>
      <c r="D1152" s="149"/>
      <c r="E1152" s="149"/>
      <c r="F1152" s="149"/>
      <c r="G1152" s="149"/>
      <c r="H1152" s="149"/>
      <c r="I1152" s="153"/>
      <c r="J1152" s="95"/>
      <c r="K1152" s="108" t="str">
        <f t="shared" si="37"/>
        <v>x2</v>
      </c>
      <c r="L1152" s="113"/>
      <c r="M1152" s="95"/>
      <c r="N1152" s="121" t="str">
        <f>IFERROR(VLOOKUP($G1152,Basisblatt!$A$10:$B$17,2,FALSE),"")</f>
        <v/>
      </c>
      <c r="O1152" s="95"/>
      <c r="P1152" s="138" t="str">
        <f>IF($K1152="x1",IF(OR($F1152&lt;&gt;Basisblatt!$A$2,'EMob_Segmente 3.2.5_3.2.6'!H1152=Basisblatt!$A$64)=TRUE,5,VLOOKUP('EMob_Segmente 3.2.5_3.2.6'!$E1152,Basisblatt!$A$22:$B$35,2,FALSE)),"")</f>
        <v/>
      </c>
    </row>
    <row r="1153" spans="1:16" ht="15.75" thickBot="1" x14ac:dyDescent="0.3">
      <c r="A1153" s="121" t="str">
        <f t="shared" si="36"/>
        <v/>
      </c>
      <c r="B1153" s="95"/>
      <c r="C1153" s="148"/>
      <c r="D1153" s="149"/>
      <c r="E1153" s="149"/>
      <c r="F1153" s="149"/>
      <c r="G1153" s="149"/>
      <c r="H1153" s="149"/>
      <c r="I1153" s="153"/>
      <c r="J1153" s="95"/>
      <c r="K1153" s="108" t="str">
        <f t="shared" si="37"/>
        <v>x2</v>
      </c>
      <c r="L1153" s="113"/>
      <c r="M1153" s="95"/>
      <c r="N1153" s="121" t="str">
        <f>IFERROR(VLOOKUP($G1153,Basisblatt!$A$10:$B$17,2,FALSE),"")</f>
        <v/>
      </c>
      <c r="O1153" s="95"/>
      <c r="P1153" s="138" t="str">
        <f>IF($K1153="x1",IF(OR($F1153&lt;&gt;Basisblatt!$A$2,'EMob_Segmente 3.2.5_3.2.6'!H1153=Basisblatt!$A$64)=TRUE,5,VLOOKUP('EMob_Segmente 3.2.5_3.2.6'!$E1153,Basisblatt!$A$22:$B$35,2,FALSE)),"")</f>
        <v/>
      </c>
    </row>
    <row r="1154" spans="1:16" ht="15.75" thickBot="1" x14ac:dyDescent="0.3">
      <c r="A1154" s="121" t="str">
        <f t="shared" si="36"/>
        <v/>
      </c>
      <c r="B1154" s="95"/>
      <c r="C1154" s="148"/>
      <c r="D1154" s="149"/>
      <c r="E1154" s="149"/>
      <c r="F1154" s="149"/>
      <c r="G1154" s="149"/>
      <c r="H1154" s="149"/>
      <c r="I1154" s="153"/>
      <c r="J1154" s="95"/>
      <c r="K1154" s="108" t="str">
        <f t="shared" si="37"/>
        <v>x2</v>
      </c>
      <c r="L1154" s="113"/>
      <c r="M1154" s="95"/>
      <c r="N1154" s="121" t="str">
        <f>IFERROR(VLOOKUP($G1154,Basisblatt!$A$10:$B$17,2,FALSE),"")</f>
        <v/>
      </c>
      <c r="O1154" s="95"/>
      <c r="P1154" s="138" t="str">
        <f>IF($K1154="x1",IF(OR($F1154&lt;&gt;Basisblatt!$A$2,'EMob_Segmente 3.2.5_3.2.6'!H1154=Basisblatt!$A$64)=TRUE,5,VLOOKUP('EMob_Segmente 3.2.5_3.2.6'!$E1154,Basisblatt!$A$22:$B$35,2,FALSE)),"")</f>
        <v/>
      </c>
    </row>
    <row r="1155" spans="1:16" ht="15.75" thickBot="1" x14ac:dyDescent="0.3">
      <c r="A1155" s="121" t="str">
        <f t="shared" si="36"/>
        <v/>
      </c>
      <c r="B1155" s="95"/>
      <c r="C1155" s="148"/>
      <c r="D1155" s="149"/>
      <c r="E1155" s="149"/>
      <c r="F1155" s="149"/>
      <c r="G1155" s="149"/>
      <c r="H1155" s="149"/>
      <c r="I1155" s="153"/>
      <c r="J1155" s="95"/>
      <c r="K1155" s="108" t="str">
        <f t="shared" si="37"/>
        <v>x2</v>
      </c>
      <c r="L1155" s="113"/>
      <c r="M1155" s="95"/>
      <c r="N1155" s="121" t="str">
        <f>IFERROR(VLOOKUP($G1155,Basisblatt!$A$10:$B$17,2,FALSE),"")</f>
        <v/>
      </c>
      <c r="O1155" s="95"/>
      <c r="P1155" s="138" t="str">
        <f>IF($K1155="x1",IF(OR($F1155&lt;&gt;Basisblatt!$A$2,'EMob_Segmente 3.2.5_3.2.6'!H1155=Basisblatt!$A$64)=TRUE,5,VLOOKUP('EMob_Segmente 3.2.5_3.2.6'!$E1155,Basisblatt!$A$22:$B$35,2,FALSE)),"")</f>
        <v/>
      </c>
    </row>
    <row r="1156" spans="1:16" ht="15.75" thickBot="1" x14ac:dyDescent="0.3">
      <c r="A1156" s="121" t="str">
        <f t="shared" si="36"/>
        <v/>
      </c>
      <c r="B1156" s="95"/>
      <c r="C1156" s="148"/>
      <c r="D1156" s="149"/>
      <c r="E1156" s="149"/>
      <c r="F1156" s="149"/>
      <c r="G1156" s="149"/>
      <c r="H1156" s="149"/>
      <c r="I1156" s="153"/>
      <c r="J1156" s="95"/>
      <c r="K1156" s="108" t="str">
        <f t="shared" si="37"/>
        <v>x2</v>
      </c>
      <c r="L1156" s="113"/>
      <c r="M1156" s="95"/>
      <c r="N1156" s="121" t="str">
        <f>IFERROR(VLOOKUP($G1156,Basisblatt!$A$10:$B$17,2,FALSE),"")</f>
        <v/>
      </c>
      <c r="O1156" s="95"/>
      <c r="P1156" s="138" t="str">
        <f>IF($K1156="x1",IF(OR($F1156&lt;&gt;Basisblatt!$A$2,'EMob_Segmente 3.2.5_3.2.6'!H1156=Basisblatt!$A$64)=TRUE,5,VLOOKUP('EMob_Segmente 3.2.5_3.2.6'!$E1156,Basisblatt!$A$22:$B$35,2,FALSE)),"")</f>
        <v/>
      </c>
    </row>
    <row r="1157" spans="1:16" ht="15.75" thickBot="1" x14ac:dyDescent="0.3">
      <c r="A1157" s="121" t="str">
        <f t="shared" si="36"/>
        <v/>
      </c>
      <c r="B1157" s="95"/>
      <c r="C1157" s="148"/>
      <c r="D1157" s="149"/>
      <c r="E1157" s="149"/>
      <c r="F1157" s="149"/>
      <c r="G1157" s="149"/>
      <c r="H1157" s="149"/>
      <c r="I1157" s="153"/>
      <c r="J1157" s="95"/>
      <c r="K1157" s="108" t="str">
        <f t="shared" si="37"/>
        <v>x2</v>
      </c>
      <c r="L1157" s="113"/>
      <c r="M1157" s="95"/>
      <c r="N1157" s="121" t="str">
        <f>IFERROR(VLOOKUP($G1157,Basisblatt!$A$10:$B$17,2,FALSE),"")</f>
        <v/>
      </c>
      <c r="O1157" s="95"/>
      <c r="P1157" s="138" t="str">
        <f>IF($K1157="x1",IF(OR($F1157&lt;&gt;Basisblatt!$A$2,'EMob_Segmente 3.2.5_3.2.6'!H1157=Basisblatt!$A$64)=TRUE,5,VLOOKUP('EMob_Segmente 3.2.5_3.2.6'!$E1157,Basisblatt!$A$22:$B$35,2,FALSE)),"")</f>
        <v/>
      </c>
    </row>
    <row r="1158" spans="1:16" ht="15.75" thickBot="1" x14ac:dyDescent="0.3">
      <c r="A1158" s="121" t="str">
        <f t="shared" si="36"/>
        <v/>
      </c>
      <c r="B1158" s="95"/>
      <c r="C1158" s="148"/>
      <c r="D1158" s="149"/>
      <c r="E1158" s="149"/>
      <c r="F1158" s="149"/>
      <c r="G1158" s="149"/>
      <c r="H1158" s="149"/>
      <c r="I1158" s="153"/>
      <c r="J1158" s="95"/>
      <c r="K1158" s="108" t="str">
        <f t="shared" si="37"/>
        <v>x2</v>
      </c>
      <c r="L1158" s="113"/>
      <c r="M1158" s="95"/>
      <c r="N1158" s="121" t="str">
        <f>IFERROR(VLOOKUP($G1158,Basisblatt!$A$10:$B$17,2,FALSE),"")</f>
        <v/>
      </c>
      <c r="O1158" s="95"/>
      <c r="P1158" s="138" t="str">
        <f>IF($K1158="x1",IF(OR($F1158&lt;&gt;Basisblatt!$A$2,'EMob_Segmente 3.2.5_3.2.6'!H1158=Basisblatt!$A$64)=TRUE,5,VLOOKUP('EMob_Segmente 3.2.5_3.2.6'!$E1158,Basisblatt!$A$22:$B$35,2,FALSE)),"")</f>
        <v/>
      </c>
    </row>
    <row r="1159" spans="1:16" ht="15.75" thickBot="1" x14ac:dyDescent="0.3">
      <c r="A1159" s="121" t="str">
        <f t="shared" si="36"/>
        <v/>
      </c>
      <c r="B1159" s="95"/>
      <c r="C1159" s="148"/>
      <c r="D1159" s="149"/>
      <c r="E1159" s="149"/>
      <c r="F1159" s="149"/>
      <c r="G1159" s="149"/>
      <c r="H1159" s="149"/>
      <c r="I1159" s="153"/>
      <c r="J1159" s="95"/>
      <c r="K1159" s="108" t="str">
        <f t="shared" si="37"/>
        <v>x2</v>
      </c>
      <c r="L1159" s="113"/>
      <c r="M1159" s="95"/>
      <c r="N1159" s="121" t="str">
        <f>IFERROR(VLOOKUP($G1159,Basisblatt!$A$10:$B$17,2,FALSE),"")</f>
        <v/>
      </c>
      <c r="O1159" s="95"/>
      <c r="P1159" s="138" t="str">
        <f>IF($K1159="x1",IF(OR($F1159&lt;&gt;Basisblatt!$A$2,'EMob_Segmente 3.2.5_3.2.6'!H1159=Basisblatt!$A$64)=TRUE,5,VLOOKUP('EMob_Segmente 3.2.5_3.2.6'!$E1159,Basisblatt!$A$22:$B$35,2,FALSE)),"")</f>
        <v/>
      </c>
    </row>
    <row r="1160" spans="1:16" ht="15.75" thickBot="1" x14ac:dyDescent="0.3">
      <c r="A1160" s="121" t="str">
        <f t="shared" si="36"/>
        <v/>
      </c>
      <c r="B1160" s="95"/>
      <c r="C1160" s="148"/>
      <c r="D1160" s="149"/>
      <c r="E1160" s="149"/>
      <c r="F1160" s="149"/>
      <c r="G1160" s="149"/>
      <c r="H1160" s="149"/>
      <c r="I1160" s="153"/>
      <c r="J1160" s="95"/>
      <c r="K1160" s="108" t="str">
        <f t="shared" si="37"/>
        <v>x2</v>
      </c>
      <c r="L1160" s="113"/>
      <c r="M1160" s="95"/>
      <c r="N1160" s="121" t="str">
        <f>IFERROR(VLOOKUP($G1160,Basisblatt!$A$10:$B$17,2,FALSE),"")</f>
        <v/>
      </c>
      <c r="O1160" s="95"/>
      <c r="P1160" s="138" t="str">
        <f>IF($K1160="x1",IF(OR($F1160&lt;&gt;Basisblatt!$A$2,'EMob_Segmente 3.2.5_3.2.6'!H1160=Basisblatt!$A$64)=TRUE,5,VLOOKUP('EMob_Segmente 3.2.5_3.2.6'!$E1160,Basisblatt!$A$22:$B$35,2,FALSE)),"")</f>
        <v/>
      </c>
    </row>
    <row r="1161" spans="1:16" ht="15.75" thickBot="1" x14ac:dyDescent="0.3">
      <c r="A1161" s="121" t="str">
        <f t="shared" si="36"/>
        <v/>
      </c>
      <c r="B1161" s="95"/>
      <c r="C1161" s="148"/>
      <c r="D1161" s="149"/>
      <c r="E1161" s="149"/>
      <c r="F1161" s="149"/>
      <c r="G1161" s="149"/>
      <c r="H1161" s="149"/>
      <c r="I1161" s="153"/>
      <c r="J1161" s="95"/>
      <c r="K1161" s="108" t="str">
        <f t="shared" si="37"/>
        <v>x2</v>
      </c>
      <c r="L1161" s="113"/>
      <c r="M1161" s="95"/>
      <c r="N1161" s="121" t="str">
        <f>IFERROR(VLOOKUP($G1161,Basisblatt!$A$10:$B$17,2,FALSE),"")</f>
        <v/>
      </c>
      <c r="O1161" s="95"/>
      <c r="P1161" s="138" t="str">
        <f>IF($K1161="x1",IF(OR($F1161&lt;&gt;Basisblatt!$A$2,'EMob_Segmente 3.2.5_3.2.6'!H1161=Basisblatt!$A$64)=TRUE,5,VLOOKUP('EMob_Segmente 3.2.5_3.2.6'!$E1161,Basisblatt!$A$22:$B$35,2,FALSE)),"")</f>
        <v/>
      </c>
    </row>
    <row r="1162" spans="1:16" ht="15.75" thickBot="1" x14ac:dyDescent="0.3">
      <c r="A1162" s="121" t="str">
        <f t="shared" si="36"/>
        <v/>
      </c>
      <c r="B1162" s="95"/>
      <c r="C1162" s="148"/>
      <c r="D1162" s="149"/>
      <c r="E1162" s="149"/>
      <c r="F1162" s="149"/>
      <c r="G1162" s="149"/>
      <c r="H1162" s="149"/>
      <c r="I1162" s="153"/>
      <c r="J1162" s="95"/>
      <c r="K1162" s="108" t="str">
        <f t="shared" si="37"/>
        <v>x2</v>
      </c>
      <c r="L1162" s="113"/>
      <c r="M1162" s="95"/>
      <c r="N1162" s="121" t="str">
        <f>IFERROR(VLOOKUP($G1162,Basisblatt!$A$10:$B$17,2,FALSE),"")</f>
        <v/>
      </c>
      <c r="O1162" s="95"/>
      <c r="P1162" s="138" t="str">
        <f>IF($K1162="x1",IF(OR($F1162&lt;&gt;Basisblatt!$A$2,'EMob_Segmente 3.2.5_3.2.6'!H1162=Basisblatt!$A$64)=TRUE,5,VLOOKUP('EMob_Segmente 3.2.5_3.2.6'!$E1162,Basisblatt!$A$22:$B$35,2,FALSE)),"")</f>
        <v/>
      </c>
    </row>
    <row r="1163" spans="1:16" ht="15.75" thickBot="1" x14ac:dyDescent="0.3">
      <c r="A1163" s="121" t="str">
        <f t="shared" si="36"/>
        <v/>
      </c>
      <c r="B1163" s="95"/>
      <c r="C1163" s="148"/>
      <c r="D1163" s="149"/>
      <c r="E1163" s="149"/>
      <c r="F1163" s="149"/>
      <c r="G1163" s="149"/>
      <c r="H1163" s="149"/>
      <c r="I1163" s="153"/>
      <c r="J1163" s="95"/>
      <c r="K1163" s="108" t="str">
        <f t="shared" si="37"/>
        <v>x2</v>
      </c>
      <c r="L1163" s="113"/>
      <c r="M1163" s="95"/>
      <c r="N1163" s="121" t="str">
        <f>IFERROR(VLOOKUP($G1163,Basisblatt!$A$10:$B$17,2,FALSE),"")</f>
        <v/>
      </c>
      <c r="O1163" s="95"/>
      <c r="P1163" s="138" t="str">
        <f>IF($K1163="x1",IF(OR($F1163&lt;&gt;Basisblatt!$A$2,'EMob_Segmente 3.2.5_3.2.6'!H1163=Basisblatt!$A$64)=TRUE,5,VLOOKUP('EMob_Segmente 3.2.5_3.2.6'!$E1163,Basisblatt!$A$22:$B$35,2,FALSE)),"")</f>
        <v/>
      </c>
    </row>
    <row r="1164" spans="1:16" ht="15.75" thickBot="1" x14ac:dyDescent="0.3">
      <c r="A1164" s="121" t="str">
        <f t="shared" si="36"/>
        <v/>
      </c>
      <c r="B1164" s="95"/>
      <c r="C1164" s="148"/>
      <c r="D1164" s="149"/>
      <c r="E1164" s="149"/>
      <c r="F1164" s="149"/>
      <c r="G1164" s="149"/>
      <c r="H1164" s="149"/>
      <c r="I1164" s="153"/>
      <c r="J1164" s="95"/>
      <c r="K1164" s="108" t="str">
        <f t="shared" si="37"/>
        <v>x2</v>
      </c>
      <c r="L1164" s="113"/>
      <c r="M1164" s="95"/>
      <c r="N1164" s="121" t="str">
        <f>IFERROR(VLOOKUP($G1164,Basisblatt!$A$10:$B$17,2,FALSE),"")</f>
        <v/>
      </c>
      <c r="O1164" s="95"/>
      <c r="P1164" s="138" t="str">
        <f>IF($K1164="x1",IF(OR($F1164&lt;&gt;Basisblatt!$A$2,'EMob_Segmente 3.2.5_3.2.6'!H1164=Basisblatt!$A$64)=TRUE,5,VLOOKUP('EMob_Segmente 3.2.5_3.2.6'!$E1164,Basisblatt!$A$22:$B$35,2,FALSE)),"")</f>
        <v/>
      </c>
    </row>
    <row r="1165" spans="1:16" ht="15.75" thickBot="1" x14ac:dyDescent="0.3">
      <c r="A1165" s="121" t="str">
        <f t="shared" si="36"/>
        <v/>
      </c>
      <c r="B1165" s="95"/>
      <c r="C1165" s="148"/>
      <c r="D1165" s="149"/>
      <c r="E1165" s="149"/>
      <c r="F1165" s="149"/>
      <c r="G1165" s="149"/>
      <c r="H1165" s="149"/>
      <c r="I1165" s="153"/>
      <c r="J1165" s="95"/>
      <c r="K1165" s="108" t="str">
        <f t="shared" si="37"/>
        <v>x2</v>
      </c>
      <c r="L1165" s="113"/>
      <c r="M1165" s="95"/>
      <c r="N1165" s="121" t="str">
        <f>IFERROR(VLOOKUP($G1165,Basisblatt!$A$10:$B$17,2,FALSE),"")</f>
        <v/>
      </c>
      <c r="O1165" s="95"/>
      <c r="P1165" s="138" t="str">
        <f>IF($K1165="x1",IF(OR($F1165&lt;&gt;Basisblatt!$A$2,'EMob_Segmente 3.2.5_3.2.6'!H1165=Basisblatt!$A$64)=TRUE,5,VLOOKUP('EMob_Segmente 3.2.5_3.2.6'!$E1165,Basisblatt!$A$22:$B$35,2,FALSE)),"")</f>
        <v/>
      </c>
    </row>
    <row r="1166" spans="1:16" ht="15.75" thickBot="1" x14ac:dyDescent="0.3">
      <c r="A1166" s="121" t="str">
        <f t="shared" si="36"/>
        <v/>
      </c>
      <c r="B1166" s="95"/>
      <c r="C1166" s="148"/>
      <c r="D1166" s="149"/>
      <c r="E1166" s="149"/>
      <c r="F1166" s="149"/>
      <c r="G1166" s="149"/>
      <c r="H1166" s="149"/>
      <c r="I1166" s="153"/>
      <c r="J1166" s="95"/>
      <c r="K1166" s="108" t="str">
        <f t="shared" si="37"/>
        <v>x2</v>
      </c>
      <c r="L1166" s="113"/>
      <c r="M1166" s="95"/>
      <c r="N1166" s="121" t="str">
        <f>IFERROR(VLOOKUP($G1166,Basisblatt!$A$10:$B$17,2,FALSE),"")</f>
        <v/>
      </c>
      <c r="O1166" s="95"/>
      <c r="P1166" s="138" t="str">
        <f>IF($K1166="x1",IF(OR($F1166&lt;&gt;Basisblatt!$A$2,'EMob_Segmente 3.2.5_3.2.6'!H1166=Basisblatt!$A$64)=TRUE,5,VLOOKUP('EMob_Segmente 3.2.5_3.2.6'!$E1166,Basisblatt!$A$22:$B$35,2,FALSE)),"")</f>
        <v/>
      </c>
    </row>
    <row r="1167" spans="1:16" ht="15.75" thickBot="1" x14ac:dyDescent="0.3">
      <c r="A1167" s="121" t="str">
        <f t="shared" si="36"/>
        <v/>
      </c>
      <c r="B1167" s="95"/>
      <c r="C1167" s="148"/>
      <c r="D1167" s="149"/>
      <c r="E1167" s="149"/>
      <c r="F1167" s="149"/>
      <c r="G1167" s="149"/>
      <c r="H1167" s="149"/>
      <c r="I1167" s="153"/>
      <c r="J1167" s="95"/>
      <c r="K1167" s="108" t="str">
        <f t="shared" si="37"/>
        <v>x2</v>
      </c>
      <c r="L1167" s="113"/>
      <c r="M1167" s="95"/>
      <c r="N1167" s="121" t="str">
        <f>IFERROR(VLOOKUP($G1167,Basisblatt!$A$10:$B$17,2,FALSE),"")</f>
        <v/>
      </c>
      <c r="O1167" s="95"/>
      <c r="P1167" s="138" t="str">
        <f>IF($K1167="x1",IF(OR($F1167&lt;&gt;Basisblatt!$A$2,'EMob_Segmente 3.2.5_3.2.6'!H1167=Basisblatt!$A$64)=TRUE,5,VLOOKUP('EMob_Segmente 3.2.5_3.2.6'!$E1167,Basisblatt!$A$22:$B$35,2,FALSE)),"")</f>
        <v/>
      </c>
    </row>
    <row r="1168" spans="1:16" ht="15.75" thickBot="1" x14ac:dyDescent="0.3">
      <c r="A1168" s="121" t="str">
        <f t="shared" si="36"/>
        <v/>
      </c>
      <c r="B1168" s="95"/>
      <c r="C1168" s="148"/>
      <c r="D1168" s="149"/>
      <c r="E1168" s="149"/>
      <c r="F1168" s="149"/>
      <c r="G1168" s="149"/>
      <c r="H1168" s="149"/>
      <c r="I1168" s="153"/>
      <c r="J1168" s="95"/>
      <c r="K1168" s="108" t="str">
        <f t="shared" si="37"/>
        <v>x2</v>
      </c>
      <c r="L1168" s="113"/>
      <c r="M1168" s="95"/>
      <c r="N1168" s="121" t="str">
        <f>IFERROR(VLOOKUP($G1168,Basisblatt!$A$10:$B$17,2,FALSE),"")</f>
        <v/>
      </c>
      <c r="O1168" s="95"/>
      <c r="P1168" s="138" t="str">
        <f>IF($K1168="x1",IF(OR($F1168&lt;&gt;Basisblatt!$A$2,'EMob_Segmente 3.2.5_3.2.6'!H1168=Basisblatt!$A$64)=TRUE,5,VLOOKUP('EMob_Segmente 3.2.5_3.2.6'!$E1168,Basisblatt!$A$22:$B$35,2,FALSE)),"")</f>
        <v/>
      </c>
    </row>
    <row r="1169" spans="1:16" ht="15.75" thickBot="1" x14ac:dyDescent="0.3">
      <c r="A1169" s="121" t="str">
        <f t="shared" si="36"/>
        <v/>
      </c>
      <c r="B1169" s="95"/>
      <c r="C1169" s="148"/>
      <c r="D1169" s="149"/>
      <c r="E1169" s="149"/>
      <c r="F1169" s="149"/>
      <c r="G1169" s="149"/>
      <c r="H1169" s="149"/>
      <c r="I1169" s="153"/>
      <c r="J1169" s="95"/>
      <c r="K1169" s="108" t="str">
        <f t="shared" si="37"/>
        <v>x2</v>
      </c>
      <c r="L1169" s="113"/>
      <c r="M1169" s="95"/>
      <c r="N1169" s="121" t="str">
        <f>IFERROR(VLOOKUP($G1169,Basisblatt!$A$10:$B$17,2,FALSE),"")</f>
        <v/>
      </c>
      <c r="O1169" s="95"/>
      <c r="P1169" s="138" t="str">
        <f>IF($K1169="x1",IF(OR($F1169&lt;&gt;Basisblatt!$A$2,'EMob_Segmente 3.2.5_3.2.6'!H1169=Basisblatt!$A$64)=TRUE,5,VLOOKUP('EMob_Segmente 3.2.5_3.2.6'!$E1169,Basisblatt!$A$22:$B$35,2,FALSE)),"")</f>
        <v/>
      </c>
    </row>
    <row r="1170" spans="1:16" ht="15.75" thickBot="1" x14ac:dyDescent="0.3">
      <c r="A1170" s="121" t="str">
        <f t="shared" si="36"/>
        <v/>
      </c>
      <c r="B1170" s="95"/>
      <c r="C1170" s="148"/>
      <c r="D1170" s="149"/>
      <c r="E1170" s="149"/>
      <c r="F1170" s="149"/>
      <c r="G1170" s="149"/>
      <c r="H1170" s="149"/>
      <c r="I1170" s="153"/>
      <c r="J1170" s="95"/>
      <c r="K1170" s="108" t="str">
        <f t="shared" si="37"/>
        <v>x2</v>
      </c>
      <c r="L1170" s="113"/>
      <c r="M1170" s="95"/>
      <c r="N1170" s="121" t="str">
        <f>IFERROR(VLOOKUP($G1170,Basisblatt!$A$10:$B$17,2,FALSE),"")</f>
        <v/>
      </c>
      <c r="O1170" s="95"/>
      <c r="P1170" s="138" t="str">
        <f>IF($K1170="x1",IF(OR($F1170&lt;&gt;Basisblatt!$A$2,'EMob_Segmente 3.2.5_3.2.6'!H1170=Basisblatt!$A$64)=TRUE,5,VLOOKUP('EMob_Segmente 3.2.5_3.2.6'!$E1170,Basisblatt!$A$22:$B$35,2,FALSE)),"")</f>
        <v/>
      </c>
    </row>
    <row r="1171" spans="1:16" ht="15.75" thickBot="1" x14ac:dyDescent="0.3">
      <c r="A1171" s="121" t="str">
        <f t="shared" si="36"/>
        <v/>
      </c>
      <c r="B1171" s="95"/>
      <c r="C1171" s="148"/>
      <c r="D1171" s="149"/>
      <c r="E1171" s="149"/>
      <c r="F1171" s="149"/>
      <c r="G1171" s="149"/>
      <c r="H1171" s="149"/>
      <c r="I1171" s="153"/>
      <c r="J1171" s="95"/>
      <c r="K1171" s="108" t="str">
        <f t="shared" si="37"/>
        <v>x2</v>
      </c>
      <c r="L1171" s="113"/>
      <c r="M1171" s="95"/>
      <c r="N1171" s="121" t="str">
        <f>IFERROR(VLOOKUP($G1171,Basisblatt!$A$10:$B$17,2,FALSE),"")</f>
        <v/>
      </c>
      <c r="O1171" s="95"/>
      <c r="P1171" s="138" t="str">
        <f>IF($K1171="x1",IF(OR($F1171&lt;&gt;Basisblatt!$A$2,'EMob_Segmente 3.2.5_3.2.6'!H1171=Basisblatt!$A$64)=TRUE,5,VLOOKUP('EMob_Segmente 3.2.5_3.2.6'!$E1171,Basisblatt!$A$22:$B$35,2,FALSE)),"")</f>
        <v/>
      </c>
    </row>
    <row r="1172" spans="1:16" ht="15.75" thickBot="1" x14ac:dyDescent="0.3">
      <c r="A1172" s="121" t="str">
        <f t="shared" si="36"/>
        <v/>
      </c>
      <c r="B1172" s="95"/>
      <c r="C1172" s="148"/>
      <c r="D1172" s="149"/>
      <c r="E1172" s="149"/>
      <c r="F1172" s="149"/>
      <c r="G1172" s="149"/>
      <c r="H1172" s="149"/>
      <c r="I1172" s="153"/>
      <c r="J1172" s="95"/>
      <c r="K1172" s="108" t="str">
        <f t="shared" si="37"/>
        <v>x2</v>
      </c>
      <c r="L1172" s="113"/>
      <c r="M1172" s="95"/>
      <c r="N1172" s="121" t="str">
        <f>IFERROR(VLOOKUP($G1172,Basisblatt!$A$10:$B$17,2,FALSE),"")</f>
        <v/>
      </c>
      <c r="O1172" s="95"/>
      <c r="P1172" s="138" t="str">
        <f>IF($K1172="x1",IF(OR($F1172&lt;&gt;Basisblatt!$A$2,'EMob_Segmente 3.2.5_3.2.6'!H1172=Basisblatt!$A$64)=TRUE,5,VLOOKUP('EMob_Segmente 3.2.5_3.2.6'!$E1172,Basisblatt!$A$22:$B$35,2,FALSE)),"")</f>
        <v/>
      </c>
    </row>
    <row r="1173" spans="1:16" ht="15.75" thickBot="1" x14ac:dyDescent="0.3">
      <c r="A1173" s="121" t="str">
        <f t="shared" si="36"/>
        <v/>
      </c>
      <c r="B1173" s="95"/>
      <c r="C1173" s="148"/>
      <c r="D1173" s="149"/>
      <c r="E1173" s="149"/>
      <c r="F1173" s="149"/>
      <c r="G1173" s="149"/>
      <c r="H1173" s="149"/>
      <c r="I1173" s="153"/>
      <c r="J1173" s="95"/>
      <c r="K1173" s="108" t="str">
        <f t="shared" si="37"/>
        <v>x2</v>
      </c>
      <c r="L1173" s="113"/>
      <c r="M1173" s="95"/>
      <c r="N1173" s="121" t="str">
        <f>IFERROR(VLOOKUP($G1173,Basisblatt!$A$10:$B$17,2,FALSE),"")</f>
        <v/>
      </c>
      <c r="O1173" s="95"/>
      <c r="P1173" s="138" t="str">
        <f>IF($K1173="x1",IF(OR($F1173&lt;&gt;Basisblatt!$A$2,'EMob_Segmente 3.2.5_3.2.6'!H1173=Basisblatt!$A$64)=TRUE,5,VLOOKUP('EMob_Segmente 3.2.5_3.2.6'!$E1173,Basisblatt!$A$22:$B$35,2,FALSE)),"")</f>
        <v/>
      </c>
    </row>
    <row r="1174" spans="1:16" ht="15.75" thickBot="1" x14ac:dyDescent="0.3">
      <c r="A1174" s="121" t="str">
        <f t="shared" si="36"/>
        <v/>
      </c>
      <c r="B1174" s="95"/>
      <c r="C1174" s="148"/>
      <c r="D1174" s="149"/>
      <c r="E1174" s="149"/>
      <c r="F1174" s="149"/>
      <c r="G1174" s="149"/>
      <c r="H1174" s="149"/>
      <c r="I1174" s="153"/>
      <c r="J1174" s="95"/>
      <c r="K1174" s="108" t="str">
        <f t="shared" si="37"/>
        <v>x2</v>
      </c>
      <c r="L1174" s="113"/>
      <c r="M1174" s="95"/>
      <c r="N1174" s="121" t="str">
        <f>IFERROR(VLOOKUP($G1174,Basisblatt!$A$10:$B$17,2,FALSE),"")</f>
        <v/>
      </c>
      <c r="O1174" s="95"/>
      <c r="P1174" s="138" t="str">
        <f>IF($K1174="x1",IF(OR($F1174&lt;&gt;Basisblatt!$A$2,'EMob_Segmente 3.2.5_3.2.6'!H1174=Basisblatt!$A$64)=TRUE,5,VLOOKUP('EMob_Segmente 3.2.5_3.2.6'!$E1174,Basisblatt!$A$22:$B$35,2,FALSE)),"")</f>
        <v/>
      </c>
    </row>
    <row r="1175" spans="1:16" ht="15.75" thickBot="1" x14ac:dyDescent="0.3">
      <c r="A1175" s="121" t="str">
        <f t="shared" si="36"/>
        <v/>
      </c>
      <c r="B1175" s="95"/>
      <c r="C1175" s="148"/>
      <c r="D1175" s="149"/>
      <c r="E1175" s="149"/>
      <c r="F1175" s="149"/>
      <c r="G1175" s="149"/>
      <c r="H1175" s="149"/>
      <c r="I1175" s="153"/>
      <c r="J1175" s="95"/>
      <c r="K1175" s="108" t="str">
        <f t="shared" si="37"/>
        <v>x2</v>
      </c>
      <c r="L1175" s="113"/>
      <c r="M1175" s="95"/>
      <c r="N1175" s="121" t="str">
        <f>IFERROR(VLOOKUP($G1175,Basisblatt!$A$10:$B$17,2,FALSE),"")</f>
        <v/>
      </c>
      <c r="O1175" s="95"/>
      <c r="P1175" s="138" t="str">
        <f>IF($K1175="x1",IF(OR($F1175&lt;&gt;Basisblatt!$A$2,'EMob_Segmente 3.2.5_3.2.6'!H1175=Basisblatt!$A$64)=TRUE,5,VLOOKUP('EMob_Segmente 3.2.5_3.2.6'!$E1175,Basisblatt!$A$22:$B$35,2,FALSE)),"")</f>
        <v/>
      </c>
    </row>
    <row r="1176" spans="1:16" ht="15.75" thickBot="1" x14ac:dyDescent="0.3">
      <c r="A1176" s="121" t="str">
        <f t="shared" si="36"/>
        <v/>
      </c>
      <c r="B1176" s="95"/>
      <c r="C1176" s="148"/>
      <c r="D1176" s="149"/>
      <c r="E1176" s="149"/>
      <c r="F1176" s="149"/>
      <c r="G1176" s="149"/>
      <c r="H1176" s="149"/>
      <c r="I1176" s="153"/>
      <c r="J1176" s="95"/>
      <c r="K1176" s="108" t="str">
        <f t="shared" si="37"/>
        <v>x2</v>
      </c>
      <c r="L1176" s="113"/>
      <c r="M1176" s="95"/>
      <c r="N1176" s="121" t="str">
        <f>IFERROR(VLOOKUP($G1176,Basisblatt!$A$10:$B$17,2,FALSE),"")</f>
        <v/>
      </c>
      <c r="O1176" s="95"/>
      <c r="P1176" s="138" t="str">
        <f>IF($K1176="x1",IF(OR($F1176&lt;&gt;Basisblatt!$A$2,'EMob_Segmente 3.2.5_3.2.6'!H1176=Basisblatt!$A$64)=TRUE,5,VLOOKUP('EMob_Segmente 3.2.5_3.2.6'!$E1176,Basisblatt!$A$22:$B$35,2,FALSE)),"")</f>
        <v/>
      </c>
    </row>
    <row r="1177" spans="1:16" ht="15.75" thickBot="1" x14ac:dyDescent="0.3">
      <c r="A1177" s="121" t="str">
        <f t="shared" si="36"/>
        <v/>
      </c>
      <c r="B1177" s="95"/>
      <c r="C1177" s="148"/>
      <c r="D1177" s="149"/>
      <c r="E1177" s="149"/>
      <c r="F1177" s="149"/>
      <c r="G1177" s="149"/>
      <c r="H1177" s="149"/>
      <c r="I1177" s="153"/>
      <c r="J1177" s="95"/>
      <c r="K1177" s="108" t="str">
        <f t="shared" si="37"/>
        <v>x2</v>
      </c>
      <c r="L1177" s="113"/>
      <c r="M1177" s="95"/>
      <c r="N1177" s="121" t="str">
        <f>IFERROR(VLOOKUP($G1177,Basisblatt!$A$10:$B$17,2,FALSE),"")</f>
        <v/>
      </c>
      <c r="O1177" s="95"/>
      <c r="P1177" s="138" t="str">
        <f>IF($K1177="x1",IF(OR($F1177&lt;&gt;Basisblatt!$A$2,'EMob_Segmente 3.2.5_3.2.6'!H1177=Basisblatt!$A$64)=TRUE,5,VLOOKUP('EMob_Segmente 3.2.5_3.2.6'!$E1177,Basisblatt!$A$22:$B$35,2,FALSE)),"")</f>
        <v/>
      </c>
    </row>
    <row r="1178" spans="1:16" ht="15.75" thickBot="1" x14ac:dyDescent="0.3">
      <c r="A1178" s="121" t="str">
        <f t="shared" ref="A1178:A1241" si="38">IF($K1178="x2","",IF($K1178="x1","ja","N/A"))</f>
        <v/>
      </c>
      <c r="B1178" s="95"/>
      <c r="C1178" s="148"/>
      <c r="D1178" s="149"/>
      <c r="E1178" s="149"/>
      <c r="F1178" s="149"/>
      <c r="G1178" s="149"/>
      <c r="H1178" s="149"/>
      <c r="I1178" s="153"/>
      <c r="J1178" s="95"/>
      <c r="K1178" s="108" t="str">
        <f t="shared" si="37"/>
        <v>x2</v>
      </c>
      <c r="L1178" s="113"/>
      <c r="M1178" s="95"/>
      <c r="N1178" s="121" t="str">
        <f>IFERROR(VLOOKUP($G1178,Basisblatt!$A$10:$B$17,2,FALSE),"")</f>
        <v/>
      </c>
      <c r="O1178" s="95"/>
      <c r="P1178" s="138" t="str">
        <f>IF($K1178="x1",IF(OR($F1178&lt;&gt;Basisblatt!$A$2,'EMob_Segmente 3.2.5_3.2.6'!H1178=Basisblatt!$A$64)=TRUE,5,VLOOKUP('EMob_Segmente 3.2.5_3.2.6'!$E1178,Basisblatt!$A$22:$B$35,2,FALSE)),"")</f>
        <v/>
      </c>
    </row>
    <row r="1179" spans="1:16" ht="15.75" thickBot="1" x14ac:dyDescent="0.3">
      <c r="A1179" s="121" t="str">
        <f t="shared" si="38"/>
        <v/>
      </c>
      <c r="B1179" s="95"/>
      <c r="C1179" s="148"/>
      <c r="D1179" s="149"/>
      <c r="E1179" s="149"/>
      <c r="F1179" s="149"/>
      <c r="G1179" s="149"/>
      <c r="H1179" s="149"/>
      <c r="I1179" s="153"/>
      <c r="J1179" s="95"/>
      <c r="K1179" s="108" t="str">
        <f t="shared" ref="K1179:K1242" si="39">IF(COUNTA($C1179:$I1179)=7,"x1",IF(COUNTA($C1179:$I1179)=0,"x2","o"))</f>
        <v>x2</v>
      </c>
      <c r="L1179" s="113"/>
      <c r="M1179" s="95"/>
      <c r="N1179" s="121" t="str">
        <f>IFERROR(VLOOKUP($G1179,Basisblatt!$A$10:$B$17,2,FALSE),"")</f>
        <v/>
      </c>
      <c r="O1179" s="95"/>
      <c r="P1179" s="138" t="str">
        <f>IF($K1179="x1",IF(OR($F1179&lt;&gt;Basisblatt!$A$2,'EMob_Segmente 3.2.5_3.2.6'!H1179=Basisblatt!$A$64)=TRUE,5,VLOOKUP('EMob_Segmente 3.2.5_3.2.6'!$E1179,Basisblatt!$A$22:$B$35,2,FALSE)),"")</f>
        <v/>
      </c>
    </row>
    <row r="1180" spans="1:16" ht="15.75" thickBot="1" x14ac:dyDescent="0.3">
      <c r="A1180" s="121" t="str">
        <f t="shared" si="38"/>
        <v/>
      </c>
      <c r="B1180" s="95"/>
      <c r="C1180" s="148"/>
      <c r="D1180" s="149"/>
      <c r="E1180" s="149"/>
      <c r="F1180" s="149"/>
      <c r="G1180" s="149"/>
      <c r="H1180" s="149"/>
      <c r="I1180" s="153"/>
      <c r="J1180" s="95"/>
      <c r="K1180" s="108" t="str">
        <f t="shared" si="39"/>
        <v>x2</v>
      </c>
      <c r="L1180" s="113"/>
      <c r="M1180" s="95"/>
      <c r="N1180" s="121" t="str">
        <f>IFERROR(VLOOKUP($G1180,Basisblatt!$A$10:$B$17,2,FALSE),"")</f>
        <v/>
      </c>
      <c r="O1180" s="95"/>
      <c r="P1180" s="138" t="str">
        <f>IF($K1180="x1",IF(OR($F1180&lt;&gt;Basisblatt!$A$2,'EMob_Segmente 3.2.5_3.2.6'!H1180=Basisblatt!$A$64)=TRUE,5,VLOOKUP('EMob_Segmente 3.2.5_3.2.6'!$E1180,Basisblatt!$A$22:$B$35,2,FALSE)),"")</f>
        <v/>
      </c>
    </row>
    <row r="1181" spans="1:16" ht="15.75" thickBot="1" x14ac:dyDescent="0.3">
      <c r="A1181" s="121" t="str">
        <f t="shared" si="38"/>
        <v/>
      </c>
      <c r="B1181" s="95"/>
      <c r="C1181" s="148"/>
      <c r="D1181" s="149"/>
      <c r="E1181" s="149"/>
      <c r="F1181" s="149"/>
      <c r="G1181" s="149"/>
      <c r="H1181" s="149"/>
      <c r="I1181" s="153"/>
      <c r="J1181" s="95"/>
      <c r="K1181" s="108" t="str">
        <f t="shared" si="39"/>
        <v>x2</v>
      </c>
      <c r="L1181" s="113"/>
      <c r="M1181" s="95"/>
      <c r="N1181" s="121" t="str">
        <f>IFERROR(VLOOKUP($G1181,Basisblatt!$A$10:$B$17,2,FALSE),"")</f>
        <v/>
      </c>
      <c r="O1181" s="95"/>
      <c r="P1181" s="138" t="str">
        <f>IF($K1181="x1",IF(OR($F1181&lt;&gt;Basisblatt!$A$2,'EMob_Segmente 3.2.5_3.2.6'!H1181=Basisblatt!$A$64)=TRUE,5,VLOOKUP('EMob_Segmente 3.2.5_3.2.6'!$E1181,Basisblatt!$A$22:$B$35,2,FALSE)),"")</f>
        <v/>
      </c>
    </row>
    <row r="1182" spans="1:16" ht="15.75" thickBot="1" x14ac:dyDescent="0.3">
      <c r="A1182" s="121" t="str">
        <f t="shared" si="38"/>
        <v/>
      </c>
      <c r="B1182" s="95"/>
      <c r="C1182" s="148"/>
      <c r="D1182" s="149"/>
      <c r="E1182" s="149"/>
      <c r="F1182" s="149"/>
      <c r="G1182" s="149"/>
      <c r="H1182" s="149"/>
      <c r="I1182" s="153"/>
      <c r="J1182" s="95"/>
      <c r="K1182" s="108" t="str">
        <f t="shared" si="39"/>
        <v>x2</v>
      </c>
      <c r="L1182" s="113"/>
      <c r="M1182" s="95"/>
      <c r="N1182" s="121" t="str">
        <f>IFERROR(VLOOKUP($G1182,Basisblatt!$A$10:$B$17,2,FALSE),"")</f>
        <v/>
      </c>
      <c r="O1182" s="95"/>
      <c r="P1182" s="138" t="str">
        <f>IF($K1182="x1",IF(OR($F1182&lt;&gt;Basisblatt!$A$2,'EMob_Segmente 3.2.5_3.2.6'!H1182=Basisblatt!$A$64)=TRUE,5,VLOOKUP('EMob_Segmente 3.2.5_3.2.6'!$E1182,Basisblatt!$A$22:$B$35,2,FALSE)),"")</f>
        <v/>
      </c>
    </row>
    <row r="1183" spans="1:16" ht="15.75" thickBot="1" x14ac:dyDescent="0.3">
      <c r="A1183" s="121" t="str">
        <f t="shared" si="38"/>
        <v/>
      </c>
      <c r="B1183" s="95"/>
      <c r="C1183" s="148"/>
      <c r="D1183" s="149"/>
      <c r="E1183" s="149"/>
      <c r="F1183" s="149"/>
      <c r="G1183" s="149"/>
      <c r="H1183" s="149"/>
      <c r="I1183" s="153"/>
      <c r="J1183" s="95"/>
      <c r="K1183" s="108" t="str">
        <f t="shared" si="39"/>
        <v>x2</v>
      </c>
      <c r="L1183" s="113"/>
      <c r="M1183" s="95"/>
      <c r="N1183" s="121" t="str">
        <f>IFERROR(VLOOKUP($G1183,Basisblatt!$A$10:$B$17,2,FALSE),"")</f>
        <v/>
      </c>
      <c r="O1183" s="95"/>
      <c r="P1183" s="138" t="str">
        <f>IF($K1183="x1",IF(OR($F1183&lt;&gt;Basisblatt!$A$2,'EMob_Segmente 3.2.5_3.2.6'!H1183=Basisblatt!$A$64)=TRUE,5,VLOOKUP('EMob_Segmente 3.2.5_3.2.6'!$E1183,Basisblatt!$A$22:$B$35,2,FALSE)),"")</f>
        <v/>
      </c>
    </row>
    <row r="1184" spans="1:16" ht="15.75" thickBot="1" x14ac:dyDescent="0.3">
      <c r="A1184" s="121" t="str">
        <f t="shared" si="38"/>
        <v/>
      </c>
      <c r="B1184" s="95"/>
      <c r="C1184" s="148"/>
      <c r="D1184" s="149"/>
      <c r="E1184" s="149"/>
      <c r="F1184" s="149"/>
      <c r="G1184" s="149"/>
      <c r="H1184" s="149"/>
      <c r="I1184" s="153"/>
      <c r="J1184" s="95"/>
      <c r="K1184" s="108" t="str">
        <f t="shared" si="39"/>
        <v>x2</v>
      </c>
      <c r="L1184" s="113"/>
      <c r="M1184" s="95"/>
      <c r="N1184" s="121" t="str">
        <f>IFERROR(VLOOKUP($G1184,Basisblatt!$A$10:$B$17,2,FALSE),"")</f>
        <v/>
      </c>
      <c r="O1184" s="95"/>
      <c r="P1184" s="138" t="str">
        <f>IF($K1184="x1",IF(OR($F1184&lt;&gt;Basisblatt!$A$2,'EMob_Segmente 3.2.5_3.2.6'!H1184=Basisblatt!$A$64)=TRUE,5,VLOOKUP('EMob_Segmente 3.2.5_3.2.6'!$E1184,Basisblatt!$A$22:$B$35,2,FALSE)),"")</f>
        <v/>
      </c>
    </row>
    <row r="1185" spans="1:16" ht="15.75" thickBot="1" x14ac:dyDescent="0.3">
      <c r="A1185" s="121" t="str">
        <f t="shared" si="38"/>
        <v/>
      </c>
      <c r="B1185" s="95"/>
      <c r="C1185" s="148"/>
      <c r="D1185" s="149"/>
      <c r="E1185" s="149"/>
      <c r="F1185" s="149"/>
      <c r="G1185" s="149"/>
      <c r="H1185" s="149"/>
      <c r="I1185" s="153"/>
      <c r="J1185" s="95"/>
      <c r="K1185" s="108" t="str">
        <f t="shared" si="39"/>
        <v>x2</v>
      </c>
      <c r="L1185" s="113"/>
      <c r="M1185" s="95"/>
      <c r="N1185" s="121" t="str">
        <f>IFERROR(VLOOKUP($G1185,Basisblatt!$A$10:$B$17,2,FALSE),"")</f>
        <v/>
      </c>
      <c r="O1185" s="95"/>
      <c r="P1185" s="138" t="str">
        <f>IF($K1185="x1",IF(OR($F1185&lt;&gt;Basisblatt!$A$2,'EMob_Segmente 3.2.5_3.2.6'!H1185=Basisblatt!$A$64)=TRUE,5,VLOOKUP('EMob_Segmente 3.2.5_3.2.6'!$E1185,Basisblatt!$A$22:$B$35,2,FALSE)),"")</f>
        <v/>
      </c>
    </row>
    <row r="1186" spans="1:16" ht="15.75" thickBot="1" x14ac:dyDescent="0.3">
      <c r="A1186" s="121" t="str">
        <f t="shared" si="38"/>
        <v/>
      </c>
      <c r="B1186" s="95"/>
      <c r="C1186" s="148"/>
      <c r="D1186" s="149"/>
      <c r="E1186" s="149"/>
      <c r="F1186" s="149"/>
      <c r="G1186" s="149"/>
      <c r="H1186" s="149"/>
      <c r="I1186" s="153"/>
      <c r="J1186" s="95"/>
      <c r="K1186" s="108" t="str">
        <f t="shared" si="39"/>
        <v>x2</v>
      </c>
      <c r="L1186" s="113"/>
      <c r="M1186" s="95"/>
      <c r="N1186" s="121" t="str">
        <f>IFERROR(VLOOKUP($G1186,Basisblatt!$A$10:$B$17,2,FALSE),"")</f>
        <v/>
      </c>
      <c r="O1186" s="95"/>
      <c r="P1186" s="138" t="str">
        <f>IF($K1186="x1",IF(OR($F1186&lt;&gt;Basisblatt!$A$2,'EMob_Segmente 3.2.5_3.2.6'!H1186=Basisblatt!$A$64)=TRUE,5,VLOOKUP('EMob_Segmente 3.2.5_3.2.6'!$E1186,Basisblatt!$A$22:$B$35,2,FALSE)),"")</f>
        <v/>
      </c>
    </row>
    <row r="1187" spans="1:16" ht="15.75" thickBot="1" x14ac:dyDescent="0.3">
      <c r="A1187" s="121" t="str">
        <f t="shared" si="38"/>
        <v/>
      </c>
      <c r="B1187" s="95"/>
      <c r="C1187" s="148"/>
      <c r="D1187" s="149"/>
      <c r="E1187" s="149"/>
      <c r="F1187" s="149"/>
      <c r="G1187" s="149"/>
      <c r="H1187" s="149"/>
      <c r="I1187" s="153"/>
      <c r="J1187" s="95"/>
      <c r="K1187" s="108" t="str">
        <f t="shared" si="39"/>
        <v>x2</v>
      </c>
      <c r="L1187" s="113"/>
      <c r="M1187" s="95"/>
      <c r="N1187" s="121" t="str">
        <f>IFERROR(VLOOKUP($G1187,Basisblatt!$A$10:$B$17,2,FALSE),"")</f>
        <v/>
      </c>
      <c r="O1187" s="95"/>
      <c r="P1187" s="138" t="str">
        <f>IF($K1187="x1",IF(OR($F1187&lt;&gt;Basisblatt!$A$2,'EMob_Segmente 3.2.5_3.2.6'!H1187=Basisblatt!$A$64)=TRUE,5,VLOOKUP('EMob_Segmente 3.2.5_3.2.6'!$E1187,Basisblatt!$A$22:$B$35,2,FALSE)),"")</f>
        <v/>
      </c>
    </row>
    <row r="1188" spans="1:16" ht="15.75" thickBot="1" x14ac:dyDescent="0.3">
      <c r="A1188" s="121" t="str">
        <f t="shared" si="38"/>
        <v/>
      </c>
      <c r="B1188" s="95"/>
      <c r="C1188" s="148"/>
      <c r="D1188" s="149"/>
      <c r="E1188" s="149"/>
      <c r="F1188" s="149"/>
      <c r="G1188" s="149"/>
      <c r="H1188" s="149"/>
      <c r="I1188" s="153"/>
      <c r="J1188" s="95"/>
      <c r="K1188" s="108" t="str">
        <f t="shared" si="39"/>
        <v>x2</v>
      </c>
      <c r="L1188" s="113"/>
      <c r="M1188" s="95"/>
      <c r="N1188" s="121" t="str">
        <f>IFERROR(VLOOKUP($G1188,Basisblatt!$A$10:$B$17,2,FALSE),"")</f>
        <v/>
      </c>
      <c r="O1188" s="95"/>
      <c r="P1188" s="138" t="str">
        <f>IF($K1188="x1",IF(OR($F1188&lt;&gt;Basisblatt!$A$2,'EMob_Segmente 3.2.5_3.2.6'!H1188=Basisblatt!$A$64)=TRUE,5,VLOOKUP('EMob_Segmente 3.2.5_3.2.6'!$E1188,Basisblatt!$A$22:$B$35,2,FALSE)),"")</f>
        <v/>
      </c>
    </row>
    <row r="1189" spans="1:16" ht="15.75" thickBot="1" x14ac:dyDescent="0.3">
      <c r="A1189" s="121" t="str">
        <f t="shared" si="38"/>
        <v/>
      </c>
      <c r="B1189" s="95"/>
      <c r="C1189" s="148"/>
      <c r="D1189" s="149"/>
      <c r="E1189" s="149"/>
      <c r="F1189" s="149"/>
      <c r="G1189" s="149"/>
      <c r="H1189" s="149"/>
      <c r="I1189" s="153"/>
      <c r="J1189" s="95"/>
      <c r="K1189" s="108" t="str">
        <f t="shared" si="39"/>
        <v>x2</v>
      </c>
      <c r="L1189" s="113"/>
      <c r="M1189" s="95"/>
      <c r="N1189" s="121" t="str">
        <f>IFERROR(VLOOKUP($G1189,Basisblatt!$A$10:$B$17,2,FALSE),"")</f>
        <v/>
      </c>
      <c r="O1189" s="95"/>
      <c r="P1189" s="138" t="str">
        <f>IF($K1189="x1",IF(OR($F1189&lt;&gt;Basisblatt!$A$2,'EMob_Segmente 3.2.5_3.2.6'!H1189=Basisblatt!$A$64)=TRUE,5,VLOOKUP('EMob_Segmente 3.2.5_3.2.6'!$E1189,Basisblatt!$A$22:$B$35,2,FALSE)),"")</f>
        <v/>
      </c>
    </row>
    <row r="1190" spans="1:16" ht="15.75" thickBot="1" x14ac:dyDescent="0.3">
      <c r="A1190" s="121" t="str">
        <f t="shared" si="38"/>
        <v/>
      </c>
      <c r="B1190" s="95"/>
      <c r="C1190" s="148"/>
      <c r="D1190" s="149"/>
      <c r="E1190" s="149"/>
      <c r="F1190" s="149"/>
      <c r="G1190" s="149"/>
      <c r="H1190" s="149"/>
      <c r="I1190" s="153"/>
      <c r="J1190" s="95"/>
      <c r="K1190" s="108" t="str">
        <f t="shared" si="39"/>
        <v>x2</v>
      </c>
      <c r="L1190" s="113"/>
      <c r="M1190" s="95"/>
      <c r="N1190" s="121" t="str">
        <f>IFERROR(VLOOKUP($G1190,Basisblatt!$A$10:$B$17,2,FALSE),"")</f>
        <v/>
      </c>
      <c r="O1190" s="95"/>
      <c r="P1190" s="138" t="str">
        <f>IF($K1190="x1",IF(OR($F1190&lt;&gt;Basisblatt!$A$2,'EMob_Segmente 3.2.5_3.2.6'!H1190=Basisblatt!$A$64)=TRUE,5,VLOOKUP('EMob_Segmente 3.2.5_3.2.6'!$E1190,Basisblatt!$A$22:$B$35,2,FALSE)),"")</f>
        <v/>
      </c>
    </row>
    <row r="1191" spans="1:16" ht="15.75" thickBot="1" x14ac:dyDescent="0.3">
      <c r="A1191" s="121" t="str">
        <f t="shared" si="38"/>
        <v/>
      </c>
      <c r="B1191" s="95"/>
      <c r="C1191" s="148"/>
      <c r="D1191" s="149"/>
      <c r="E1191" s="149"/>
      <c r="F1191" s="149"/>
      <c r="G1191" s="149"/>
      <c r="H1191" s="149"/>
      <c r="I1191" s="153"/>
      <c r="J1191" s="95"/>
      <c r="K1191" s="108" t="str">
        <f t="shared" si="39"/>
        <v>x2</v>
      </c>
      <c r="L1191" s="113"/>
      <c r="M1191" s="95"/>
      <c r="N1191" s="121" t="str">
        <f>IFERROR(VLOOKUP($G1191,Basisblatt!$A$10:$B$17,2,FALSE),"")</f>
        <v/>
      </c>
      <c r="O1191" s="95"/>
      <c r="P1191" s="138" t="str">
        <f>IF($K1191="x1",IF(OR($F1191&lt;&gt;Basisblatt!$A$2,'EMob_Segmente 3.2.5_3.2.6'!H1191=Basisblatt!$A$64)=TRUE,5,VLOOKUP('EMob_Segmente 3.2.5_3.2.6'!$E1191,Basisblatt!$A$22:$B$35,2,FALSE)),"")</f>
        <v/>
      </c>
    </row>
    <row r="1192" spans="1:16" ht="15.75" thickBot="1" x14ac:dyDescent="0.3">
      <c r="A1192" s="121" t="str">
        <f t="shared" si="38"/>
        <v/>
      </c>
      <c r="B1192" s="95"/>
      <c r="C1192" s="148"/>
      <c r="D1192" s="149"/>
      <c r="E1192" s="149"/>
      <c r="F1192" s="149"/>
      <c r="G1192" s="149"/>
      <c r="H1192" s="149"/>
      <c r="I1192" s="153"/>
      <c r="J1192" s="95"/>
      <c r="K1192" s="108" t="str">
        <f t="shared" si="39"/>
        <v>x2</v>
      </c>
      <c r="L1192" s="113"/>
      <c r="M1192" s="95"/>
      <c r="N1192" s="121" t="str">
        <f>IFERROR(VLOOKUP($G1192,Basisblatt!$A$10:$B$17,2,FALSE),"")</f>
        <v/>
      </c>
      <c r="O1192" s="95"/>
      <c r="P1192" s="138" t="str">
        <f>IF($K1192="x1",IF(OR($F1192&lt;&gt;Basisblatt!$A$2,'EMob_Segmente 3.2.5_3.2.6'!H1192=Basisblatt!$A$64)=TRUE,5,VLOOKUP('EMob_Segmente 3.2.5_3.2.6'!$E1192,Basisblatt!$A$22:$B$35,2,FALSE)),"")</f>
        <v/>
      </c>
    </row>
    <row r="1193" spans="1:16" ht="15.75" thickBot="1" x14ac:dyDescent="0.3">
      <c r="A1193" s="121" t="str">
        <f t="shared" si="38"/>
        <v/>
      </c>
      <c r="B1193" s="95"/>
      <c r="C1193" s="148"/>
      <c r="D1193" s="149"/>
      <c r="E1193" s="149"/>
      <c r="F1193" s="149"/>
      <c r="G1193" s="149"/>
      <c r="H1193" s="149"/>
      <c r="I1193" s="153"/>
      <c r="J1193" s="95"/>
      <c r="K1193" s="108" t="str">
        <f t="shared" si="39"/>
        <v>x2</v>
      </c>
      <c r="L1193" s="113"/>
      <c r="M1193" s="95"/>
      <c r="N1193" s="121" t="str">
        <f>IFERROR(VLOOKUP($G1193,Basisblatt!$A$10:$B$17,2,FALSE),"")</f>
        <v/>
      </c>
      <c r="O1193" s="95"/>
      <c r="P1193" s="138" t="str">
        <f>IF($K1193="x1",IF(OR($F1193&lt;&gt;Basisblatt!$A$2,'EMob_Segmente 3.2.5_3.2.6'!H1193=Basisblatt!$A$64)=TRUE,5,VLOOKUP('EMob_Segmente 3.2.5_3.2.6'!$E1193,Basisblatt!$A$22:$B$35,2,FALSE)),"")</f>
        <v/>
      </c>
    </row>
    <row r="1194" spans="1:16" ht="15.75" thickBot="1" x14ac:dyDescent="0.3">
      <c r="A1194" s="121" t="str">
        <f t="shared" si="38"/>
        <v/>
      </c>
      <c r="B1194" s="95"/>
      <c r="C1194" s="148"/>
      <c r="D1194" s="149"/>
      <c r="E1194" s="149"/>
      <c r="F1194" s="149"/>
      <c r="G1194" s="149"/>
      <c r="H1194" s="149"/>
      <c r="I1194" s="153"/>
      <c r="J1194" s="95"/>
      <c r="K1194" s="108" t="str">
        <f t="shared" si="39"/>
        <v>x2</v>
      </c>
      <c r="L1194" s="113"/>
      <c r="M1194" s="95"/>
      <c r="N1194" s="121" t="str">
        <f>IFERROR(VLOOKUP($G1194,Basisblatt!$A$10:$B$17,2,FALSE),"")</f>
        <v/>
      </c>
      <c r="O1194" s="95"/>
      <c r="P1194" s="138" t="str">
        <f>IF($K1194="x1",IF(OR($F1194&lt;&gt;Basisblatt!$A$2,'EMob_Segmente 3.2.5_3.2.6'!H1194=Basisblatt!$A$64)=TRUE,5,VLOOKUP('EMob_Segmente 3.2.5_3.2.6'!$E1194,Basisblatt!$A$22:$B$35,2,FALSE)),"")</f>
        <v/>
      </c>
    </row>
    <row r="1195" spans="1:16" ht="15.75" thickBot="1" x14ac:dyDescent="0.3">
      <c r="A1195" s="121" t="str">
        <f t="shared" si="38"/>
        <v/>
      </c>
      <c r="B1195" s="95"/>
      <c r="C1195" s="148"/>
      <c r="D1195" s="149"/>
      <c r="E1195" s="149"/>
      <c r="F1195" s="149"/>
      <c r="G1195" s="149"/>
      <c r="H1195" s="149"/>
      <c r="I1195" s="153"/>
      <c r="J1195" s="95"/>
      <c r="K1195" s="108" t="str">
        <f t="shared" si="39"/>
        <v>x2</v>
      </c>
      <c r="L1195" s="113"/>
      <c r="M1195" s="95"/>
      <c r="N1195" s="121" t="str">
        <f>IFERROR(VLOOKUP($G1195,Basisblatt!$A$10:$B$17,2,FALSE),"")</f>
        <v/>
      </c>
      <c r="O1195" s="95"/>
      <c r="P1195" s="138" t="str">
        <f>IF($K1195="x1",IF(OR($F1195&lt;&gt;Basisblatt!$A$2,'EMob_Segmente 3.2.5_3.2.6'!H1195=Basisblatt!$A$64)=TRUE,5,VLOOKUP('EMob_Segmente 3.2.5_3.2.6'!$E1195,Basisblatt!$A$22:$B$35,2,FALSE)),"")</f>
        <v/>
      </c>
    </row>
    <row r="1196" spans="1:16" ht="15.75" thickBot="1" x14ac:dyDescent="0.3">
      <c r="A1196" s="121" t="str">
        <f t="shared" si="38"/>
        <v/>
      </c>
      <c r="B1196" s="95"/>
      <c r="C1196" s="148"/>
      <c r="D1196" s="149"/>
      <c r="E1196" s="149"/>
      <c r="F1196" s="149"/>
      <c r="G1196" s="149"/>
      <c r="H1196" s="149"/>
      <c r="I1196" s="153"/>
      <c r="J1196" s="95"/>
      <c r="K1196" s="108" t="str">
        <f t="shared" si="39"/>
        <v>x2</v>
      </c>
      <c r="L1196" s="113"/>
      <c r="M1196" s="95"/>
      <c r="N1196" s="121" t="str">
        <f>IFERROR(VLOOKUP($G1196,Basisblatt!$A$10:$B$17,2,FALSE),"")</f>
        <v/>
      </c>
      <c r="O1196" s="95"/>
      <c r="P1196" s="138" t="str">
        <f>IF($K1196="x1",IF(OR($F1196&lt;&gt;Basisblatt!$A$2,'EMob_Segmente 3.2.5_3.2.6'!H1196=Basisblatt!$A$64)=TRUE,5,VLOOKUP('EMob_Segmente 3.2.5_3.2.6'!$E1196,Basisblatt!$A$22:$B$35,2,FALSE)),"")</f>
        <v/>
      </c>
    </row>
    <row r="1197" spans="1:16" ht="15.75" thickBot="1" x14ac:dyDescent="0.3">
      <c r="A1197" s="121" t="str">
        <f t="shared" si="38"/>
        <v/>
      </c>
      <c r="B1197" s="95"/>
      <c r="C1197" s="148"/>
      <c r="D1197" s="149"/>
      <c r="E1197" s="149"/>
      <c r="F1197" s="149"/>
      <c r="G1197" s="149"/>
      <c r="H1197" s="149"/>
      <c r="I1197" s="153"/>
      <c r="J1197" s="95"/>
      <c r="K1197" s="108" t="str">
        <f t="shared" si="39"/>
        <v>x2</v>
      </c>
      <c r="L1197" s="113"/>
      <c r="M1197" s="95"/>
      <c r="N1197" s="121" t="str">
        <f>IFERROR(VLOOKUP($G1197,Basisblatt!$A$10:$B$17,2,FALSE),"")</f>
        <v/>
      </c>
      <c r="O1197" s="95"/>
      <c r="P1197" s="138" t="str">
        <f>IF($K1197="x1",IF(OR($F1197&lt;&gt;Basisblatt!$A$2,'EMob_Segmente 3.2.5_3.2.6'!H1197=Basisblatt!$A$64)=TRUE,5,VLOOKUP('EMob_Segmente 3.2.5_3.2.6'!$E1197,Basisblatt!$A$22:$B$35,2,FALSE)),"")</f>
        <v/>
      </c>
    </row>
    <row r="1198" spans="1:16" ht="15.75" thickBot="1" x14ac:dyDescent="0.3">
      <c r="A1198" s="121" t="str">
        <f t="shared" si="38"/>
        <v/>
      </c>
      <c r="B1198" s="95"/>
      <c r="C1198" s="148"/>
      <c r="D1198" s="149"/>
      <c r="E1198" s="149"/>
      <c r="F1198" s="149"/>
      <c r="G1198" s="149"/>
      <c r="H1198" s="149"/>
      <c r="I1198" s="153"/>
      <c r="J1198" s="95"/>
      <c r="K1198" s="108" t="str">
        <f t="shared" si="39"/>
        <v>x2</v>
      </c>
      <c r="L1198" s="113"/>
      <c r="M1198" s="95"/>
      <c r="N1198" s="121" t="str">
        <f>IFERROR(VLOOKUP($G1198,Basisblatt!$A$10:$B$17,2,FALSE),"")</f>
        <v/>
      </c>
      <c r="O1198" s="95"/>
      <c r="P1198" s="138" t="str">
        <f>IF($K1198="x1",IF(OR($F1198&lt;&gt;Basisblatt!$A$2,'EMob_Segmente 3.2.5_3.2.6'!H1198=Basisblatt!$A$64)=TRUE,5,VLOOKUP('EMob_Segmente 3.2.5_3.2.6'!$E1198,Basisblatt!$A$22:$B$35,2,FALSE)),"")</f>
        <v/>
      </c>
    </row>
    <row r="1199" spans="1:16" ht="15.75" thickBot="1" x14ac:dyDescent="0.3">
      <c r="A1199" s="121" t="str">
        <f t="shared" si="38"/>
        <v/>
      </c>
      <c r="B1199" s="95"/>
      <c r="C1199" s="148"/>
      <c r="D1199" s="149"/>
      <c r="E1199" s="149"/>
      <c r="F1199" s="149"/>
      <c r="G1199" s="149"/>
      <c r="H1199" s="149"/>
      <c r="I1199" s="153"/>
      <c r="J1199" s="95"/>
      <c r="K1199" s="108" t="str">
        <f t="shared" si="39"/>
        <v>x2</v>
      </c>
      <c r="L1199" s="113"/>
      <c r="M1199" s="95"/>
      <c r="N1199" s="121" t="str">
        <f>IFERROR(VLOOKUP($G1199,Basisblatt!$A$10:$B$17,2,FALSE),"")</f>
        <v/>
      </c>
      <c r="O1199" s="95"/>
      <c r="P1199" s="138" t="str">
        <f>IF($K1199="x1",IF(OR($F1199&lt;&gt;Basisblatt!$A$2,'EMob_Segmente 3.2.5_3.2.6'!H1199=Basisblatt!$A$64)=TRUE,5,VLOOKUP('EMob_Segmente 3.2.5_3.2.6'!$E1199,Basisblatt!$A$22:$B$35,2,FALSE)),"")</f>
        <v/>
      </c>
    </row>
    <row r="1200" spans="1:16" ht="15.75" thickBot="1" x14ac:dyDescent="0.3">
      <c r="A1200" s="121" t="str">
        <f t="shared" si="38"/>
        <v/>
      </c>
      <c r="B1200" s="95"/>
      <c r="C1200" s="148"/>
      <c r="D1200" s="149"/>
      <c r="E1200" s="149"/>
      <c r="F1200" s="149"/>
      <c r="G1200" s="149"/>
      <c r="H1200" s="149"/>
      <c r="I1200" s="153"/>
      <c r="J1200" s="95"/>
      <c r="K1200" s="108" t="str">
        <f t="shared" si="39"/>
        <v>x2</v>
      </c>
      <c r="L1200" s="113"/>
      <c r="M1200" s="95"/>
      <c r="N1200" s="121" t="str">
        <f>IFERROR(VLOOKUP($G1200,Basisblatt!$A$10:$B$17,2,FALSE),"")</f>
        <v/>
      </c>
      <c r="O1200" s="95"/>
      <c r="P1200" s="138" t="str">
        <f>IF($K1200="x1",IF(OR($F1200&lt;&gt;Basisblatt!$A$2,'EMob_Segmente 3.2.5_3.2.6'!H1200=Basisblatt!$A$64)=TRUE,5,VLOOKUP('EMob_Segmente 3.2.5_3.2.6'!$E1200,Basisblatt!$A$22:$B$35,2,FALSE)),"")</f>
        <v/>
      </c>
    </row>
    <row r="1201" spans="1:16" ht="15.75" thickBot="1" x14ac:dyDescent="0.3">
      <c r="A1201" s="121" t="str">
        <f t="shared" si="38"/>
        <v/>
      </c>
      <c r="B1201" s="95"/>
      <c r="C1201" s="148"/>
      <c r="D1201" s="149"/>
      <c r="E1201" s="149"/>
      <c r="F1201" s="149"/>
      <c r="G1201" s="149"/>
      <c r="H1201" s="149"/>
      <c r="I1201" s="153"/>
      <c r="J1201" s="95"/>
      <c r="K1201" s="108" t="str">
        <f t="shared" si="39"/>
        <v>x2</v>
      </c>
      <c r="L1201" s="113"/>
      <c r="M1201" s="95"/>
      <c r="N1201" s="121" t="str">
        <f>IFERROR(VLOOKUP($G1201,Basisblatt!$A$10:$B$17,2,FALSE),"")</f>
        <v/>
      </c>
      <c r="O1201" s="95"/>
      <c r="P1201" s="138" t="str">
        <f>IF($K1201="x1",IF(OR($F1201&lt;&gt;Basisblatt!$A$2,'EMob_Segmente 3.2.5_3.2.6'!H1201=Basisblatt!$A$64)=TRUE,5,VLOOKUP('EMob_Segmente 3.2.5_3.2.6'!$E1201,Basisblatt!$A$22:$B$35,2,FALSE)),"")</f>
        <v/>
      </c>
    </row>
    <row r="1202" spans="1:16" ht="15.75" thickBot="1" x14ac:dyDescent="0.3">
      <c r="A1202" s="121" t="str">
        <f t="shared" si="38"/>
        <v/>
      </c>
      <c r="B1202" s="95"/>
      <c r="C1202" s="148"/>
      <c r="D1202" s="149"/>
      <c r="E1202" s="149"/>
      <c r="F1202" s="149"/>
      <c r="G1202" s="149"/>
      <c r="H1202" s="149"/>
      <c r="I1202" s="153"/>
      <c r="J1202" s="95"/>
      <c r="K1202" s="108" t="str">
        <f t="shared" si="39"/>
        <v>x2</v>
      </c>
      <c r="L1202" s="113"/>
      <c r="M1202" s="95"/>
      <c r="N1202" s="121" t="str">
        <f>IFERROR(VLOOKUP($G1202,Basisblatt!$A$10:$B$17,2,FALSE),"")</f>
        <v/>
      </c>
      <c r="O1202" s="95"/>
      <c r="P1202" s="138" t="str">
        <f>IF($K1202="x1",IF(OR($F1202&lt;&gt;Basisblatt!$A$2,'EMob_Segmente 3.2.5_3.2.6'!H1202=Basisblatt!$A$64)=TRUE,5,VLOOKUP('EMob_Segmente 3.2.5_3.2.6'!$E1202,Basisblatt!$A$22:$B$35,2,FALSE)),"")</f>
        <v/>
      </c>
    </row>
    <row r="1203" spans="1:16" ht="15.75" thickBot="1" x14ac:dyDescent="0.3">
      <c r="A1203" s="121" t="str">
        <f t="shared" si="38"/>
        <v/>
      </c>
      <c r="B1203" s="95"/>
      <c r="C1203" s="148"/>
      <c r="D1203" s="149"/>
      <c r="E1203" s="149"/>
      <c r="F1203" s="149"/>
      <c r="G1203" s="149"/>
      <c r="H1203" s="149"/>
      <c r="I1203" s="153"/>
      <c r="J1203" s="95"/>
      <c r="K1203" s="108" t="str">
        <f t="shared" si="39"/>
        <v>x2</v>
      </c>
      <c r="L1203" s="113"/>
      <c r="M1203" s="95"/>
      <c r="N1203" s="121" t="str">
        <f>IFERROR(VLOOKUP($G1203,Basisblatt!$A$10:$B$17,2,FALSE),"")</f>
        <v/>
      </c>
      <c r="O1203" s="95"/>
      <c r="P1203" s="138" t="str">
        <f>IF($K1203="x1",IF(OR($F1203&lt;&gt;Basisblatt!$A$2,'EMob_Segmente 3.2.5_3.2.6'!H1203=Basisblatt!$A$64)=TRUE,5,VLOOKUP('EMob_Segmente 3.2.5_3.2.6'!$E1203,Basisblatt!$A$22:$B$35,2,FALSE)),"")</f>
        <v/>
      </c>
    </row>
    <row r="1204" spans="1:16" ht="15.75" thickBot="1" x14ac:dyDescent="0.3">
      <c r="A1204" s="121" t="str">
        <f t="shared" si="38"/>
        <v/>
      </c>
      <c r="B1204" s="95"/>
      <c r="C1204" s="148"/>
      <c r="D1204" s="149"/>
      <c r="E1204" s="149"/>
      <c r="F1204" s="149"/>
      <c r="G1204" s="149"/>
      <c r="H1204" s="149"/>
      <c r="I1204" s="153"/>
      <c r="J1204" s="95"/>
      <c r="K1204" s="108" t="str">
        <f t="shared" si="39"/>
        <v>x2</v>
      </c>
      <c r="L1204" s="113"/>
      <c r="M1204" s="95"/>
      <c r="N1204" s="121" t="str">
        <f>IFERROR(VLOOKUP($G1204,Basisblatt!$A$10:$B$17,2,FALSE),"")</f>
        <v/>
      </c>
      <c r="O1204" s="95"/>
      <c r="P1204" s="138" t="str">
        <f>IF($K1204="x1",IF(OR($F1204&lt;&gt;Basisblatt!$A$2,'EMob_Segmente 3.2.5_3.2.6'!H1204=Basisblatt!$A$64)=TRUE,5,VLOOKUP('EMob_Segmente 3.2.5_3.2.6'!$E1204,Basisblatt!$A$22:$B$35,2,FALSE)),"")</f>
        <v/>
      </c>
    </row>
    <row r="1205" spans="1:16" ht="15.75" thickBot="1" x14ac:dyDescent="0.3">
      <c r="A1205" s="121" t="str">
        <f t="shared" si="38"/>
        <v/>
      </c>
      <c r="B1205" s="95"/>
      <c r="C1205" s="148"/>
      <c r="D1205" s="149"/>
      <c r="E1205" s="149"/>
      <c r="F1205" s="149"/>
      <c r="G1205" s="149"/>
      <c r="H1205" s="149"/>
      <c r="I1205" s="153"/>
      <c r="J1205" s="95"/>
      <c r="K1205" s="108" t="str">
        <f t="shared" si="39"/>
        <v>x2</v>
      </c>
      <c r="L1205" s="113"/>
      <c r="M1205" s="95"/>
      <c r="N1205" s="121" t="str">
        <f>IFERROR(VLOOKUP($G1205,Basisblatt!$A$10:$B$17,2,FALSE),"")</f>
        <v/>
      </c>
      <c r="O1205" s="95"/>
      <c r="P1205" s="138" t="str">
        <f>IF($K1205="x1",IF(OR($F1205&lt;&gt;Basisblatt!$A$2,'EMob_Segmente 3.2.5_3.2.6'!H1205=Basisblatt!$A$64)=TRUE,5,VLOOKUP('EMob_Segmente 3.2.5_3.2.6'!$E1205,Basisblatt!$A$22:$B$35,2,FALSE)),"")</f>
        <v/>
      </c>
    </row>
    <row r="1206" spans="1:16" ht="15.75" thickBot="1" x14ac:dyDescent="0.3">
      <c r="A1206" s="121" t="str">
        <f t="shared" si="38"/>
        <v/>
      </c>
      <c r="B1206" s="95"/>
      <c r="C1206" s="148"/>
      <c r="D1206" s="149"/>
      <c r="E1206" s="149"/>
      <c r="F1206" s="149"/>
      <c r="G1206" s="149"/>
      <c r="H1206" s="149"/>
      <c r="I1206" s="153"/>
      <c r="J1206" s="95"/>
      <c r="K1206" s="108" t="str">
        <f t="shared" si="39"/>
        <v>x2</v>
      </c>
      <c r="L1206" s="113"/>
      <c r="M1206" s="95"/>
      <c r="N1206" s="121" t="str">
        <f>IFERROR(VLOOKUP($G1206,Basisblatt!$A$10:$B$17,2,FALSE),"")</f>
        <v/>
      </c>
      <c r="O1206" s="95"/>
      <c r="P1206" s="138" t="str">
        <f>IF($K1206="x1",IF(OR($F1206&lt;&gt;Basisblatt!$A$2,'EMob_Segmente 3.2.5_3.2.6'!H1206=Basisblatt!$A$64)=TRUE,5,VLOOKUP('EMob_Segmente 3.2.5_3.2.6'!$E1206,Basisblatt!$A$22:$B$35,2,FALSE)),"")</f>
        <v/>
      </c>
    </row>
    <row r="1207" spans="1:16" ht="15.75" thickBot="1" x14ac:dyDescent="0.3">
      <c r="A1207" s="121" t="str">
        <f t="shared" si="38"/>
        <v/>
      </c>
      <c r="B1207" s="95"/>
      <c r="C1207" s="148"/>
      <c r="D1207" s="149"/>
      <c r="E1207" s="149"/>
      <c r="F1207" s="149"/>
      <c r="G1207" s="149"/>
      <c r="H1207" s="149"/>
      <c r="I1207" s="153"/>
      <c r="J1207" s="95"/>
      <c r="K1207" s="108" t="str">
        <f t="shared" si="39"/>
        <v>x2</v>
      </c>
      <c r="L1207" s="113"/>
      <c r="M1207" s="95"/>
      <c r="N1207" s="121" t="str">
        <f>IFERROR(VLOOKUP($G1207,Basisblatt!$A$10:$B$17,2,FALSE),"")</f>
        <v/>
      </c>
      <c r="O1207" s="95"/>
      <c r="P1207" s="138" t="str">
        <f>IF($K1207="x1",IF(OR($F1207&lt;&gt;Basisblatt!$A$2,'EMob_Segmente 3.2.5_3.2.6'!H1207=Basisblatt!$A$64)=TRUE,5,VLOOKUP('EMob_Segmente 3.2.5_3.2.6'!$E1207,Basisblatt!$A$22:$B$35,2,FALSE)),"")</f>
        <v/>
      </c>
    </row>
    <row r="1208" spans="1:16" ht="15.75" thickBot="1" x14ac:dyDescent="0.3">
      <c r="A1208" s="121" t="str">
        <f t="shared" si="38"/>
        <v/>
      </c>
      <c r="B1208" s="95"/>
      <c r="C1208" s="148"/>
      <c r="D1208" s="149"/>
      <c r="E1208" s="149"/>
      <c r="F1208" s="149"/>
      <c r="G1208" s="149"/>
      <c r="H1208" s="149"/>
      <c r="I1208" s="153"/>
      <c r="J1208" s="95"/>
      <c r="K1208" s="108" t="str">
        <f t="shared" si="39"/>
        <v>x2</v>
      </c>
      <c r="L1208" s="113"/>
      <c r="M1208" s="95"/>
      <c r="N1208" s="121" t="str">
        <f>IFERROR(VLOOKUP($G1208,Basisblatt!$A$10:$B$17,2,FALSE),"")</f>
        <v/>
      </c>
      <c r="O1208" s="95"/>
      <c r="P1208" s="138" t="str">
        <f>IF($K1208="x1",IF(OR($F1208&lt;&gt;Basisblatt!$A$2,'EMob_Segmente 3.2.5_3.2.6'!H1208=Basisblatt!$A$64)=TRUE,5,VLOOKUP('EMob_Segmente 3.2.5_3.2.6'!$E1208,Basisblatt!$A$22:$B$35,2,FALSE)),"")</f>
        <v/>
      </c>
    </row>
    <row r="1209" spans="1:16" ht="15.75" thickBot="1" x14ac:dyDescent="0.3">
      <c r="A1209" s="121" t="str">
        <f t="shared" si="38"/>
        <v/>
      </c>
      <c r="B1209" s="95"/>
      <c r="C1209" s="148"/>
      <c r="D1209" s="149"/>
      <c r="E1209" s="149"/>
      <c r="F1209" s="149"/>
      <c r="G1209" s="149"/>
      <c r="H1209" s="149"/>
      <c r="I1209" s="153"/>
      <c r="J1209" s="95"/>
      <c r="K1209" s="108" t="str">
        <f t="shared" si="39"/>
        <v>x2</v>
      </c>
      <c r="L1209" s="113"/>
      <c r="M1209" s="95"/>
      <c r="N1209" s="121" t="str">
        <f>IFERROR(VLOOKUP($G1209,Basisblatt!$A$10:$B$17,2,FALSE),"")</f>
        <v/>
      </c>
      <c r="O1209" s="95"/>
      <c r="P1209" s="138" t="str">
        <f>IF($K1209="x1",IF(OR($F1209&lt;&gt;Basisblatt!$A$2,'EMob_Segmente 3.2.5_3.2.6'!H1209=Basisblatt!$A$64)=TRUE,5,VLOOKUP('EMob_Segmente 3.2.5_3.2.6'!$E1209,Basisblatt!$A$22:$B$35,2,FALSE)),"")</f>
        <v/>
      </c>
    </row>
    <row r="1210" spans="1:16" ht="15.75" thickBot="1" x14ac:dyDescent="0.3">
      <c r="A1210" s="121" t="str">
        <f t="shared" si="38"/>
        <v/>
      </c>
      <c r="B1210" s="95"/>
      <c r="C1210" s="148"/>
      <c r="D1210" s="149"/>
      <c r="E1210" s="149"/>
      <c r="F1210" s="149"/>
      <c r="G1210" s="149"/>
      <c r="H1210" s="149"/>
      <c r="I1210" s="153"/>
      <c r="J1210" s="95"/>
      <c r="K1210" s="108" t="str">
        <f t="shared" si="39"/>
        <v>x2</v>
      </c>
      <c r="L1210" s="113"/>
      <c r="M1210" s="95"/>
      <c r="N1210" s="121" t="str">
        <f>IFERROR(VLOOKUP($G1210,Basisblatt!$A$10:$B$17,2,FALSE),"")</f>
        <v/>
      </c>
      <c r="O1210" s="95"/>
      <c r="P1210" s="138" t="str">
        <f>IF($K1210="x1",IF(OR($F1210&lt;&gt;Basisblatt!$A$2,'EMob_Segmente 3.2.5_3.2.6'!H1210=Basisblatt!$A$64)=TRUE,5,VLOOKUP('EMob_Segmente 3.2.5_3.2.6'!$E1210,Basisblatt!$A$22:$B$35,2,FALSE)),"")</f>
        <v/>
      </c>
    </row>
    <row r="1211" spans="1:16" ht="15.75" thickBot="1" x14ac:dyDescent="0.3">
      <c r="A1211" s="121" t="str">
        <f t="shared" si="38"/>
        <v/>
      </c>
      <c r="B1211" s="95"/>
      <c r="C1211" s="148"/>
      <c r="D1211" s="149"/>
      <c r="E1211" s="149"/>
      <c r="F1211" s="149"/>
      <c r="G1211" s="149"/>
      <c r="H1211" s="149"/>
      <c r="I1211" s="153"/>
      <c r="J1211" s="95"/>
      <c r="K1211" s="108" t="str">
        <f t="shared" si="39"/>
        <v>x2</v>
      </c>
      <c r="L1211" s="113"/>
      <c r="M1211" s="95"/>
      <c r="N1211" s="121" t="str">
        <f>IFERROR(VLOOKUP($G1211,Basisblatt!$A$10:$B$17,2,FALSE),"")</f>
        <v/>
      </c>
      <c r="O1211" s="95"/>
      <c r="P1211" s="138" t="str">
        <f>IF($K1211="x1",IF(OR($F1211&lt;&gt;Basisblatt!$A$2,'EMob_Segmente 3.2.5_3.2.6'!H1211=Basisblatt!$A$64)=TRUE,5,VLOOKUP('EMob_Segmente 3.2.5_3.2.6'!$E1211,Basisblatt!$A$22:$B$35,2,FALSE)),"")</f>
        <v/>
      </c>
    </row>
    <row r="1212" spans="1:16" ht="15.75" thickBot="1" x14ac:dyDescent="0.3">
      <c r="A1212" s="121" t="str">
        <f t="shared" si="38"/>
        <v/>
      </c>
      <c r="B1212" s="95"/>
      <c r="C1212" s="148"/>
      <c r="D1212" s="149"/>
      <c r="E1212" s="149"/>
      <c r="F1212" s="149"/>
      <c r="G1212" s="149"/>
      <c r="H1212" s="149"/>
      <c r="I1212" s="153"/>
      <c r="J1212" s="95"/>
      <c r="K1212" s="108" t="str">
        <f t="shared" si="39"/>
        <v>x2</v>
      </c>
      <c r="L1212" s="113"/>
      <c r="M1212" s="95"/>
      <c r="N1212" s="121" t="str">
        <f>IFERROR(VLOOKUP($G1212,Basisblatt!$A$10:$B$17,2,FALSE),"")</f>
        <v/>
      </c>
      <c r="O1212" s="95"/>
      <c r="P1212" s="138" t="str">
        <f>IF($K1212="x1",IF(OR($F1212&lt;&gt;Basisblatt!$A$2,'EMob_Segmente 3.2.5_3.2.6'!H1212=Basisblatt!$A$64)=TRUE,5,VLOOKUP('EMob_Segmente 3.2.5_3.2.6'!$E1212,Basisblatt!$A$22:$B$35,2,FALSE)),"")</f>
        <v/>
      </c>
    </row>
    <row r="1213" spans="1:16" ht="15.75" thickBot="1" x14ac:dyDescent="0.3">
      <c r="A1213" s="121" t="str">
        <f t="shared" si="38"/>
        <v/>
      </c>
      <c r="B1213" s="95"/>
      <c r="C1213" s="148"/>
      <c r="D1213" s="149"/>
      <c r="E1213" s="149"/>
      <c r="F1213" s="149"/>
      <c r="G1213" s="149"/>
      <c r="H1213" s="149"/>
      <c r="I1213" s="153"/>
      <c r="J1213" s="95"/>
      <c r="K1213" s="108" t="str">
        <f t="shared" si="39"/>
        <v>x2</v>
      </c>
      <c r="L1213" s="113"/>
      <c r="M1213" s="95"/>
      <c r="N1213" s="121" t="str">
        <f>IFERROR(VLOOKUP($G1213,Basisblatt!$A$10:$B$17,2,FALSE),"")</f>
        <v/>
      </c>
      <c r="O1213" s="95"/>
      <c r="P1213" s="138" t="str">
        <f>IF($K1213="x1",IF(OR($F1213&lt;&gt;Basisblatt!$A$2,'EMob_Segmente 3.2.5_3.2.6'!H1213=Basisblatt!$A$64)=TRUE,5,VLOOKUP('EMob_Segmente 3.2.5_3.2.6'!$E1213,Basisblatt!$A$22:$B$35,2,FALSE)),"")</f>
        <v/>
      </c>
    </row>
    <row r="1214" spans="1:16" ht="15.75" thickBot="1" x14ac:dyDescent="0.3">
      <c r="A1214" s="121" t="str">
        <f t="shared" si="38"/>
        <v/>
      </c>
      <c r="B1214" s="95"/>
      <c r="C1214" s="148"/>
      <c r="D1214" s="149"/>
      <c r="E1214" s="149"/>
      <c r="F1214" s="149"/>
      <c r="G1214" s="149"/>
      <c r="H1214" s="149"/>
      <c r="I1214" s="153"/>
      <c r="J1214" s="95"/>
      <c r="K1214" s="108" t="str">
        <f t="shared" si="39"/>
        <v>x2</v>
      </c>
      <c r="L1214" s="113"/>
      <c r="M1214" s="95"/>
      <c r="N1214" s="121" t="str">
        <f>IFERROR(VLOOKUP($G1214,Basisblatt!$A$10:$B$17,2,FALSE),"")</f>
        <v/>
      </c>
      <c r="O1214" s="95"/>
      <c r="P1214" s="138" t="str">
        <f>IF($K1214="x1",IF(OR($F1214&lt;&gt;Basisblatt!$A$2,'EMob_Segmente 3.2.5_3.2.6'!H1214=Basisblatt!$A$64)=TRUE,5,VLOOKUP('EMob_Segmente 3.2.5_3.2.6'!$E1214,Basisblatt!$A$22:$B$35,2,FALSE)),"")</f>
        <v/>
      </c>
    </row>
    <row r="1215" spans="1:16" ht="15.75" thickBot="1" x14ac:dyDescent="0.3">
      <c r="A1215" s="121" t="str">
        <f t="shared" si="38"/>
        <v/>
      </c>
      <c r="B1215" s="95"/>
      <c r="C1215" s="148"/>
      <c r="D1215" s="149"/>
      <c r="E1215" s="149"/>
      <c r="F1215" s="149"/>
      <c r="G1215" s="149"/>
      <c r="H1215" s="149"/>
      <c r="I1215" s="153"/>
      <c r="J1215" s="95"/>
      <c r="K1215" s="108" t="str">
        <f t="shared" si="39"/>
        <v>x2</v>
      </c>
      <c r="L1215" s="113"/>
      <c r="M1215" s="95"/>
      <c r="N1215" s="121" t="str">
        <f>IFERROR(VLOOKUP($G1215,Basisblatt!$A$10:$B$17,2,FALSE),"")</f>
        <v/>
      </c>
      <c r="O1215" s="95"/>
      <c r="P1215" s="138" t="str">
        <f>IF($K1215="x1",IF(OR($F1215&lt;&gt;Basisblatt!$A$2,'EMob_Segmente 3.2.5_3.2.6'!H1215=Basisblatt!$A$64)=TRUE,5,VLOOKUP('EMob_Segmente 3.2.5_3.2.6'!$E1215,Basisblatt!$A$22:$B$35,2,FALSE)),"")</f>
        <v/>
      </c>
    </row>
    <row r="1216" spans="1:16" ht="15.75" thickBot="1" x14ac:dyDescent="0.3">
      <c r="A1216" s="121" t="str">
        <f t="shared" si="38"/>
        <v/>
      </c>
      <c r="B1216" s="95"/>
      <c r="C1216" s="148"/>
      <c r="D1216" s="149"/>
      <c r="E1216" s="149"/>
      <c r="F1216" s="149"/>
      <c r="G1216" s="149"/>
      <c r="H1216" s="149"/>
      <c r="I1216" s="153"/>
      <c r="J1216" s="95"/>
      <c r="K1216" s="108" t="str">
        <f t="shared" si="39"/>
        <v>x2</v>
      </c>
      <c r="L1216" s="113"/>
      <c r="M1216" s="95"/>
      <c r="N1216" s="121" t="str">
        <f>IFERROR(VLOOKUP($G1216,Basisblatt!$A$10:$B$17,2,FALSE),"")</f>
        <v/>
      </c>
      <c r="O1216" s="95"/>
      <c r="P1216" s="138" t="str">
        <f>IF($K1216="x1",IF(OR($F1216&lt;&gt;Basisblatt!$A$2,'EMob_Segmente 3.2.5_3.2.6'!H1216=Basisblatt!$A$64)=TRUE,5,VLOOKUP('EMob_Segmente 3.2.5_3.2.6'!$E1216,Basisblatt!$A$22:$B$35,2,FALSE)),"")</f>
        <v/>
      </c>
    </row>
    <row r="1217" spans="1:16" ht="15.75" thickBot="1" x14ac:dyDescent="0.3">
      <c r="A1217" s="121" t="str">
        <f t="shared" si="38"/>
        <v/>
      </c>
      <c r="B1217" s="95"/>
      <c r="C1217" s="148"/>
      <c r="D1217" s="149"/>
      <c r="E1217" s="149"/>
      <c r="F1217" s="149"/>
      <c r="G1217" s="149"/>
      <c r="H1217" s="149"/>
      <c r="I1217" s="153"/>
      <c r="J1217" s="95"/>
      <c r="K1217" s="108" t="str">
        <f t="shared" si="39"/>
        <v>x2</v>
      </c>
      <c r="L1217" s="113"/>
      <c r="M1217" s="95"/>
      <c r="N1217" s="121" t="str">
        <f>IFERROR(VLOOKUP($G1217,Basisblatt!$A$10:$B$17,2,FALSE),"")</f>
        <v/>
      </c>
      <c r="O1217" s="95"/>
      <c r="P1217" s="138" t="str">
        <f>IF($K1217="x1",IF(OR($F1217&lt;&gt;Basisblatt!$A$2,'EMob_Segmente 3.2.5_3.2.6'!H1217=Basisblatt!$A$64)=TRUE,5,VLOOKUP('EMob_Segmente 3.2.5_3.2.6'!$E1217,Basisblatt!$A$22:$B$35,2,FALSE)),"")</f>
        <v/>
      </c>
    </row>
    <row r="1218" spans="1:16" ht="15.75" thickBot="1" x14ac:dyDescent="0.3">
      <c r="A1218" s="121" t="str">
        <f t="shared" si="38"/>
        <v/>
      </c>
      <c r="B1218" s="95"/>
      <c r="C1218" s="148"/>
      <c r="D1218" s="149"/>
      <c r="E1218" s="149"/>
      <c r="F1218" s="149"/>
      <c r="G1218" s="149"/>
      <c r="H1218" s="149"/>
      <c r="I1218" s="153"/>
      <c r="J1218" s="95"/>
      <c r="K1218" s="108" t="str">
        <f t="shared" si="39"/>
        <v>x2</v>
      </c>
      <c r="L1218" s="113"/>
      <c r="M1218" s="95"/>
      <c r="N1218" s="121" t="str">
        <f>IFERROR(VLOOKUP($G1218,Basisblatt!$A$10:$B$17,2,FALSE),"")</f>
        <v/>
      </c>
      <c r="O1218" s="95"/>
      <c r="P1218" s="138" t="str">
        <f>IF($K1218="x1",IF(OR($F1218&lt;&gt;Basisblatt!$A$2,'EMob_Segmente 3.2.5_3.2.6'!H1218=Basisblatt!$A$64)=TRUE,5,VLOOKUP('EMob_Segmente 3.2.5_3.2.6'!$E1218,Basisblatt!$A$22:$B$35,2,FALSE)),"")</f>
        <v/>
      </c>
    </row>
    <row r="1219" spans="1:16" ht="15.75" thickBot="1" x14ac:dyDescent="0.3">
      <c r="A1219" s="121" t="str">
        <f t="shared" si="38"/>
        <v/>
      </c>
      <c r="B1219" s="95"/>
      <c r="C1219" s="148"/>
      <c r="D1219" s="149"/>
      <c r="E1219" s="149"/>
      <c r="F1219" s="149"/>
      <c r="G1219" s="149"/>
      <c r="H1219" s="149"/>
      <c r="I1219" s="153"/>
      <c r="J1219" s="95"/>
      <c r="K1219" s="108" t="str">
        <f t="shared" si="39"/>
        <v>x2</v>
      </c>
      <c r="L1219" s="113"/>
      <c r="M1219" s="95"/>
      <c r="N1219" s="121" t="str">
        <f>IFERROR(VLOOKUP($G1219,Basisblatt!$A$10:$B$17,2,FALSE),"")</f>
        <v/>
      </c>
      <c r="O1219" s="95"/>
      <c r="P1219" s="138" t="str">
        <f>IF($K1219="x1",IF(OR($F1219&lt;&gt;Basisblatt!$A$2,'EMob_Segmente 3.2.5_3.2.6'!H1219=Basisblatt!$A$64)=TRUE,5,VLOOKUP('EMob_Segmente 3.2.5_3.2.6'!$E1219,Basisblatt!$A$22:$B$35,2,FALSE)),"")</f>
        <v/>
      </c>
    </row>
    <row r="1220" spans="1:16" ht="15.75" thickBot="1" x14ac:dyDescent="0.3">
      <c r="A1220" s="121" t="str">
        <f t="shared" si="38"/>
        <v/>
      </c>
      <c r="B1220" s="95"/>
      <c r="C1220" s="148"/>
      <c r="D1220" s="149"/>
      <c r="E1220" s="149"/>
      <c r="F1220" s="149"/>
      <c r="G1220" s="149"/>
      <c r="H1220" s="149"/>
      <c r="I1220" s="153"/>
      <c r="J1220" s="95"/>
      <c r="K1220" s="108" t="str">
        <f t="shared" si="39"/>
        <v>x2</v>
      </c>
      <c r="L1220" s="113"/>
      <c r="M1220" s="95"/>
      <c r="N1220" s="121" t="str">
        <f>IFERROR(VLOOKUP($G1220,Basisblatt!$A$10:$B$17,2,FALSE),"")</f>
        <v/>
      </c>
      <c r="O1220" s="95"/>
      <c r="P1220" s="138" t="str">
        <f>IF($K1220="x1",IF(OR($F1220&lt;&gt;Basisblatt!$A$2,'EMob_Segmente 3.2.5_3.2.6'!H1220=Basisblatt!$A$64)=TRUE,5,VLOOKUP('EMob_Segmente 3.2.5_3.2.6'!$E1220,Basisblatt!$A$22:$B$35,2,FALSE)),"")</f>
        <v/>
      </c>
    </row>
    <row r="1221" spans="1:16" ht="15.75" thickBot="1" x14ac:dyDescent="0.3">
      <c r="A1221" s="121" t="str">
        <f t="shared" si="38"/>
        <v/>
      </c>
      <c r="B1221" s="95"/>
      <c r="C1221" s="148"/>
      <c r="D1221" s="149"/>
      <c r="E1221" s="149"/>
      <c r="F1221" s="149"/>
      <c r="G1221" s="149"/>
      <c r="H1221" s="149"/>
      <c r="I1221" s="153"/>
      <c r="J1221" s="95"/>
      <c r="K1221" s="108" t="str">
        <f t="shared" si="39"/>
        <v>x2</v>
      </c>
      <c r="L1221" s="113"/>
      <c r="M1221" s="95"/>
      <c r="N1221" s="121" t="str">
        <f>IFERROR(VLOOKUP($G1221,Basisblatt!$A$10:$B$17,2,FALSE),"")</f>
        <v/>
      </c>
      <c r="O1221" s="95"/>
      <c r="P1221" s="138" t="str">
        <f>IF($K1221="x1",IF(OR($F1221&lt;&gt;Basisblatt!$A$2,'EMob_Segmente 3.2.5_3.2.6'!H1221=Basisblatt!$A$64)=TRUE,5,VLOOKUP('EMob_Segmente 3.2.5_3.2.6'!$E1221,Basisblatt!$A$22:$B$35,2,FALSE)),"")</f>
        <v/>
      </c>
    </row>
    <row r="1222" spans="1:16" ht="15.75" thickBot="1" x14ac:dyDescent="0.3">
      <c r="A1222" s="121" t="str">
        <f t="shared" si="38"/>
        <v/>
      </c>
      <c r="B1222" s="95"/>
      <c r="C1222" s="148"/>
      <c r="D1222" s="149"/>
      <c r="E1222" s="149"/>
      <c r="F1222" s="149"/>
      <c r="G1222" s="149"/>
      <c r="H1222" s="149"/>
      <c r="I1222" s="153"/>
      <c r="J1222" s="95"/>
      <c r="K1222" s="108" t="str">
        <f t="shared" si="39"/>
        <v>x2</v>
      </c>
      <c r="L1222" s="113"/>
      <c r="M1222" s="95"/>
      <c r="N1222" s="121" t="str">
        <f>IFERROR(VLOOKUP($G1222,Basisblatt!$A$10:$B$17,2,FALSE),"")</f>
        <v/>
      </c>
      <c r="O1222" s="95"/>
      <c r="P1222" s="138" t="str">
        <f>IF($K1222="x1",IF(OR($F1222&lt;&gt;Basisblatt!$A$2,'EMob_Segmente 3.2.5_3.2.6'!H1222=Basisblatt!$A$64)=TRUE,5,VLOOKUP('EMob_Segmente 3.2.5_3.2.6'!$E1222,Basisblatt!$A$22:$B$35,2,FALSE)),"")</f>
        <v/>
      </c>
    </row>
    <row r="1223" spans="1:16" ht="15.75" thickBot="1" x14ac:dyDescent="0.3">
      <c r="A1223" s="121" t="str">
        <f t="shared" si="38"/>
        <v/>
      </c>
      <c r="B1223" s="95"/>
      <c r="C1223" s="148"/>
      <c r="D1223" s="149"/>
      <c r="E1223" s="149"/>
      <c r="F1223" s="149"/>
      <c r="G1223" s="149"/>
      <c r="H1223" s="149"/>
      <c r="I1223" s="153"/>
      <c r="J1223" s="95"/>
      <c r="K1223" s="108" t="str">
        <f t="shared" si="39"/>
        <v>x2</v>
      </c>
      <c r="L1223" s="113"/>
      <c r="M1223" s="95"/>
      <c r="N1223" s="121" t="str">
        <f>IFERROR(VLOOKUP($G1223,Basisblatt!$A$10:$B$17,2,FALSE),"")</f>
        <v/>
      </c>
      <c r="O1223" s="95"/>
      <c r="P1223" s="138" t="str">
        <f>IF($K1223="x1",IF(OR($F1223&lt;&gt;Basisblatt!$A$2,'EMob_Segmente 3.2.5_3.2.6'!H1223=Basisblatt!$A$64)=TRUE,5,VLOOKUP('EMob_Segmente 3.2.5_3.2.6'!$E1223,Basisblatt!$A$22:$B$35,2,FALSE)),"")</f>
        <v/>
      </c>
    </row>
    <row r="1224" spans="1:16" ht="15.75" thickBot="1" x14ac:dyDescent="0.3">
      <c r="A1224" s="121" t="str">
        <f t="shared" si="38"/>
        <v/>
      </c>
      <c r="B1224" s="95"/>
      <c r="C1224" s="148"/>
      <c r="D1224" s="149"/>
      <c r="E1224" s="149"/>
      <c r="F1224" s="149"/>
      <c r="G1224" s="149"/>
      <c r="H1224" s="149"/>
      <c r="I1224" s="153"/>
      <c r="J1224" s="95"/>
      <c r="K1224" s="108" t="str">
        <f t="shared" si="39"/>
        <v>x2</v>
      </c>
      <c r="L1224" s="113"/>
      <c r="M1224" s="95"/>
      <c r="N1224" s="121" t="str">
        <f>IFERROR(VLOOKUP($G1224,Basisblatt!$A$10:$B$17,2,FALSE),"")</f>
        <v/>
      </c>
      <c r="O1224" s="95"/>
      <c r="P1224" s="138" t="str">
        <f>IF($K1224="x1",IF(OR($F1224&lt;&gt;Basisblatt!$A$2,'EMob_Segmente 3.2.5_3.2.6'!H1224=Basisblatt!$A$64)=TRUE,5,VLOOKUP('EMob_Segmente 3.2.5_3.2.6'!$E1224,Basisblatt!$A$22:$B$35,2,FALSE)),"")</f>
        <v/>
      </c>
    </row>
    <row r="1225" spans="1:16" ht="15.75" thickBot="1" x14ac:dyDescent="0.3">
      <c r="A1225" s="121" t="str">
        <f t="shared" si="38"/>
        <v/>
      </c>
      <c r="B1225" s="95"/>
      <c r="C1225" s="148"/>
      <c r="D1225" s="149"/>
      <c r="E1225" s="149"/>
      <c r="F1225" s="149"/>
      <c r="G1225" s="149"/>
      <c r="H1225" s="149"/>
      <c r="I1225" s="153"/>
      <c r="J1225" s="95"/>
      <c r="K1225" s="108" t="str">
        <f t="shared" si="39"/>
        <v>x2</v>
      </c>
      <c r="L1225" s="113"/>
      <c r="M1225" s="95"/>
      <c r="N1225" s="121" t="str">
        <f>IFERROR(VLOOKUP($G1225,Basisblatt!$A$10:$B$17,2,FALSE),"")</f>
        <v/>
      </c>
      <c r="O1225" s="95"/>
      <c r="P1225" s="138" t="str">
        <f>IF($K1225="x1",IF(OR($F1225&lt;&gt;Basisblatt!$A$2,'EMob_Segmente 3.2.5_3.2.6'!H1225=Basisblatt!$A$64)=TRUE,5,VLOOKUP('EMob_Segmente 3.2.5_3.2.6'!$E1225,Basisblatt!$A$22:$B$35,2,FALSE)),"")</f>
        <v/>
      </c>
    </row>
    <row r="1226" spans="1:16" ht="15.75" thickBot="1" x14ac:dyDescent="0.3">
      <c r="A1226" s="121" t="str">
        <f t="shared" si="38"/>
        <v/>
      </c>
      <c r="B1226" s="95"/>
      <c r="C1226" s="148"/>
      <c r="D1226" s="149"/>
      <c r="E1226" s="149"/>
      <c r="F1226" s="149"/>
      <c r="G1226" s="149"/>
      <c r="H1226" s="149"/>
      <c r="I1226" s="153"/>
      <c r="J1226" s="95"/>
      <c r="K1226" s="108" t="str">
        <f t="shared" si="39"/>
        <v>x2</v>
      </c>
      <c r="L1226" s="113"/>
      <c r="M1226" s="95"/>
      <c r="N1226" s="121" t="str">
        <f>IFERROR(VLOOKUP($G1226,Basisblatt!$A$10:$B$17,2,FALSE),"")</f>
        <v/>
      </c>
      <c r="O1226" s="95"/>
      <c r="P1226" s="138" t="str">
        <f>IF($K1226="x1",IF(OR($F1226&lt;&gt;Basisblatt!$A$2,'EMob_Segmente 3.2.5_3.2.6'!H1226=Basisblatt!$A$64)=TRUE,5,VLOOKUP('EMob_Segmente 3.2.5_3.2.6'!$E1226,Basisblatt!$A$22:$B$35,2,FALSE)),"")</f>
        <v/>
      </c>
    </row>
    <row r="1227" spans="1:16" ht="15.75" thickBot="1" x14ac:dyDescent="0.3">
      <c r="A1227" s="121" t="str">
        <f t="shared" si="38"/>
        <v/>
      </c>
      <c r="B1227" s="95"/>
      <c r="C1227" s="148"/>
      <c r="D1227" s="149"/>
      <c r="E1227" s="149"/>
      <c r="F1227" s="149"/>
      <c r="G1227" s="149"/>
      <c r="H1227" s="149"/>
      <c r="I1227" s="153"/>
      <c r="J1227" s="95"/>
      <c r="K1227" s="108" t="str">
        <f t="shared" si="39"/>
        <v>x2</v>
      </c>
      <c r="L1227" s="113"/>
      <c r="M1227" s="95"/>
      <c r="N1227" s="121" t="str">
        <f>IFERROR(VLOOKUP($G1227,Basisblatt!$A$10:$B$17,2,FALSE),"")</f>
        <v/>
      </c>
      <c r="O1227" s="95"/>
      <c r="P1227" s="138" t="str">
        <f>IF($K1227="x1",IF(OR($F1227&lt;&gt;Basisblatt!$A$2,'EMob_Segmente 3.2.5_3.2.6'!H1227=Basisblatt!$A$64)=TRUE,5,VLOOKUP('EMob_Segmente 3.2.5_3.2.6'!$E1227,Basisblatt!$A$22:$B$35,2,FALSE)),"")</f>
        <v/>
      </c>
    </row>
    <row r="1228" spans="1:16" ht="15.75" thickBot="1" x14ac:dyDescent="0.3">
      <c r="A1228" s="121" t="str">
        <f t="shared" si="38"/>
        <v/>
      </c>
      <c r="B1228" s="95"/>
      <c r="C1228" s="148"/>
      <c r="D1228" s="149"/>
      <c r="E1228" s="149"/>
      <c r="F1228" s="149"/>
      <c r="G1228" s="149"/>
      <c r="H1228" s="149"/>
      <c r="I1228" s="153"/>
      <c r="J1228" s="95"/>
      <c r="K1228" s="108" t="str">
        <f t="shared" si="39"/>
        <v>x2</v>
      </c>
      <c r="L1228" s="113"/>
      <c r="M1228" s="95"/>
      <c r="N1228" s="121" t="str">
        <f>IFERROR(VLOOKUP($G1228,Basisblatt!$A$10:$B$17,2,FALSE),"")</f>
        <v/>
      </c>
      <c r="O1228" s="95"/>
      <c r="P1228" s="138" t="str">
        <f>IF($K1228="x1",IF(OR($F1228&lt;&gt;Basisblatt!$A$2,'EMob_Segmente 3.2.5_3.2.6'!H1228=Basisblatt!$A$64)=TRUE,5,VLOOKUP('EMob_Segmente 3.2.5_3.2.6'!$E1228,Basisblatt!$A$22:$B$35,2,FALSE)),"")</f>
        <v/>
      </c>
    </row>
    <row r="1229" spans="1:16" ht="15.75" thickBot="1" x14ac:dyDescent="0.3">
      <c r="A1229" s="121" t="str">
        <f t="shared" si="38"/>
        <v/>
      </c>
      <c r="B1229" s="95"/>
      <c r="C1229" s="148"/>
      <c r="D1229" s="149"/>
      <c r="E1229" s="149"/>
      <c r="F1229" s="149"/>
      <c r="G1229" s="149"/>
      <c r="H1229" s="149"/>
      <c r="I1229" s="153"/>
      <c r="J1229" s="95"/>
      <c r="K1229" s="108" t="str">
        <f t="shared" si="39"/>
        <v>x2</v>
      </c>
      <c r="L1229" s="113"/>
      <c r="M1229" s="95"/>
      <c r="N1229" s="121" t="str">
        <f>IFERROR(VLOOKUP($G1229,Basisblatt!$A$10:$B$17,2,FALSE),"")</f>
        <v/>
      </c>
      <c r="O1229" s="95"/>
      <c r="P1229" s="138" t="str">
        <f>IF($K1229="x1",IF(OR($F1229&lt;&gt;Basisblatt!$A$2,'EMob_Segmente 3.2.5_3.2.6'!H1229=Basisblatt!$A$64)=TRUE,5,VLOOKUP('EMob_Segmente 3.2.5_3.2.6'!$E1229,Basisblatt!$A$22:$B$35,2,FALSE)),"")</f>
        <v/>
      </c>
    </row>
    <row r="1230" spans="1:16" ht="15.75" thickBot="1" x14ac:dyDescent="0.3">
      <c r="A1230" s="121" t="str">
        <f t="shared" si="38"/>
        <v/>
      </c>
      <c r="B1230" s="95"/>
      <c r="C1230" s="148"/>
      <c r="D1230" s="149"/>
      <c r="E1230" s="149"/>
      <c r="F1230" s="149"/>
      <c r="G1230" s="149"/>
      <c r="H1230" s="149"/>
      <c r="I1230" s="153"/>
      <c r="J1230" s="95"/>
      <c r="K1230" s="108" t="str">
        <f t="shared" si="39"/>
        <v>x2</v>
      </c>
      <c r="L1230" s="113"/>
      <c r="M1230" s="95"/>
      <c r="N1230" s="121" t="str">
        <f>IFERROR(VLOOKUP($G1230,Basisblatt!$A$10:$B$17,2,FALSE),"")</f>
        <v/>
      </c>
      <c r="O1230" s="95"/>
      <c r="P1230" s="138" t="str">
        <f>IF($K1230="x1",IF(OR($F1230&lt;&gt;Basisblatt!$A$2,'EMob_Segmente 3.2.5_3.2.6'!H1230=Basisblatt!$A$64)=TRUE,5,VLOOKUP('EMob_Segmente 3.2.5_3.2.6'!$E1230,Basisblatt!$A$22:$B$35,2,FALSE)),"")</f>
        <v/>
      </c>
    </row>
    <row r="1231" spans="1:16" ht="15.75" thickBot="1" x14ac:dyDescent="0.3">
      <c r="A1231" s="121" t="str">
        <f t="shared" si="38"/>
        <v/>
      </c>
      <c r="B1231" s="95"/>
      <c r="C1231" s="148"/>
      <c r="D1231" s="149"/>
      <c r="E1231" s="149"/>
      <c r="F1231" s="149"/>
      <c r="G1231" s="149"/>
      <c r="H1231" s="149"/>
      <c r="I1231" s="153"/>
      <c r="J1231" s="95"/>
      <c r="K1231" s="108" t="str">
        <f t="shared" si="39"/>
        <v>x2</v>
      </c>
      <c r="L1231" s="113"/>
      <c r="M1231" s="95"/>
      <c r="N1231" s="121" t="str">
        <f>IFERROR(VLOOKUP($G1231,Basisblatt!$A$10:$B$17,2,FALSE),"")</f>
        <v/>
      </c>
      <c r="O1231" s="95"/>
      <c r="P1231" s="138" t="str">
        <f>IF($K1231="x1",IF(OR($F1231&lt;&gt;Basisblatt!$A$2,'EMob_Segmente 3.2.5_3.2.6'!H1231=Basisblatt!$A$64)=TRUE,5,VLOOKUP('EMob_Segmente 3.2.5_3.2.6'!$E1231,Basisblatt!$A$22:$B$35,2,FALSE)),"")</f>
        <v/>
      </c>
    </row>
    <row r="1232" spans="1:16" ht="15.75" thickBot="1" x14ac:dyDescent="0.3">
      <c r="A1232" s="121" t="str">
        <f t="shared" si="38"/>
        <v/>
      </c>
      <c r="B1232" s="95"/>
      <c r="C1232" s="148"/>
      <c r="D1232" s="149"/>
      <c r="E1232" s="149"/>
      <c r="F1232" s="149"/>
      <c r="G1232" s="149"/>
      <c r="H1232" s="149"/>
      <c r="I1232" s="153"/>
      <c r="J1232" s="95"/>
      <c r="K1232" s="108" t="str">
        <f t="shared" si="39"/>
        <v>x2</v>
      </c>
      <c r="L1232" s="113"/>
      <c r="M1232" s="95"/>
      <c r="N1232" s="121" t="str">
        <f>IFERROR(VLOOKUP($G1232,Basisblatt!$A$10:$B$17,2,FALSE),"")</f>
        <v/>
      </c>
      <c r="O1232" s="95"/>
      <c r="P1232" s="138" t="str">
        <f>IF($K1232="x1",IF(OR($F1232&lt;&gt;Basisblatt!$A$2,'EMob_Segmente 3.2.5_3.2.6'!H1232=Basisblatt!$A$64)=TRUE,5,VLOOKUP('EMob_Segmente 3.2.5_3.2.6'!$E1232,Basisblatt!$A$22:$B$35,2,FALSE)),"")</f>
        <v/>
      </c>
    </row>
    <row r="1233" spans="1:16" ht="15.75" thickBot="1" x14ac:dyDescent="0.3">
      <c r="A1233" s="121" t="str">
        <f t="shared" si="38"/>
        <v/>
      </c>
      <c r="B1233" s="95"/>
      <c r="C1233" s="148"/>
      <c r="D1233" s="149"/>
      <c r="E1233" s="149"/>
      <c r="F1233" s="149"/>
      <c r="G1233" s="149"/>
      <c r="H1233" s="149"/>
      <c r="I1233" s="153"/>
      <c r="J1233" s="95"/>
      <c r="K1233" s="108" t="str">
        <f t="shared" si="39"/>
        <v>x2</v>
      </c>
      <c r="L1233" s="113"/>
      <c r="M1233" s="95"/>
      <c r="N1233" s="121" t="str">
        <f>IFERROR(VLOOKUP($G1233,Basisblatt!$A$10:$B$17,2,FALSE),"")</f>
        <v/>
      </c>
      <c r="O1233" s="95"/>
      <c r="P1233" s="138" t="str">
        <f>IF($K1233="x1",IF(OR($F1233&lt;&gt;Basisblatt!$A$2,'EMob_Segmente 3.2.5_3.2.6'!H1233=Basisblatt!$A$64)=TRUE,5,VLOOKUP('EMob_Segmente 3.2.5_3.2.6'!$E1233,Basisblatt!$A$22:$B$35,2,FALSE)),"")</f>
        <v/>
      </c>
    </row>
    <row r="1234" spans="1:16" ht="15.75" thickBot="1" x14ac:dyDescent="0.3">
      <c r="A1234" s="121" t="str">
        <f t="shared" si="38"/>
        <v/>
      </c>
      <c r="B1234" s="95"/>
      <c r="C1234" s="148"/>
      <c r="D1234" s="149"/>
      <c r="E1234" s="149"/>
      <c r="F1234" s="149"/>
      <c r="G1234" s="149"/>
      <c r="H1234" s="149"/>
      <c r="I1234" s="153"/>
      <c r="J1234" s="95"/>
      <c r="K1234" s="108" t="str">
        <f t="shared" si="39"/>
        <v>x2</v>
      </c>
      <c r="L1234" s="113"/>
      <c r="M1234" s="95"/>
      <c r="N1234" s="121" t="str">
        <f>IFERROR(VLOOKUP($G1234,Basisblatt!$A$10:$B$17,2,FALSE),"")</f>
        <v/>
      </c>
      <c r="O1234" s="95"/>
      <c r="P1234" s="138" t="str">
        <f>IF($K1234="x1",IF(OR($F1234&lt;&gt;Basisblatt!$A$2,'EMob_Segmente 3.2.5_3.2.6'!H1234=Basisblatt!$A$64)=TRUE,5,VLOOKUP('EMob_Segmente 3.2.5_3.2.6'!$E1234,Basisblatt!$A$22:$B$35,2,FALSE)),"")</f>
        <v/>
      </c>
    </row>
    <row r="1235" spans="1:16" ht="15.75" thickBot="1" x14ac:dyDescent="0.3">
      <c r="A1235" s="121" t="str">
        <f t="shared" si="38"/>
        <v/>
      </c>
      <c r="B1235" s="95"/>
      <c r="C1235" s="148"/>
      <c r="D1235" s="149"/>
      <c r="E1235" s="149"/>
      <c r="F1235" s="149"/>
      <c r="G1235" s="149"/>
      <c r="H1235" s="149"/>
      <c r="I1235" s="153"/>
      <c r="J1235" s="95"/>
      <c r="K1235" s="108" t="str">
        <f t="shared" si="39"/>
        <v>x2</v>
      </c>
      <c r="L1235" s="113"/>
      <c r="M1235" s="95"/>
      <c r="N1235" s="121" t="str">
        <f>IFERROR(VLOOKUP($G1235,Basisblatt!$A$10:$B$17,2,FALSE),"")</f>
        <v/>
      </c>
      <c r="O1235" s="95"/>
      <c r="P1235" s="138" t="str">
        <f>IF($K1235="x1",IF(OR($F1235&lt;&gt;Basisblatt!$A$2,'EMob_Segmente 3.2.5_3.2.6'!H1235=Basisblatt!$A$64)=TRUE,5,VLOOKUP('EMob_Segmente 3.2.5_3.2.6'!$E1235,Basisblatt!$A$22:$B$35,2,FALSE)),"")</f>
        <v/>
      </c>
    </row>
    <row r="1236" spans="1:16" ht="15.75" thickBot="1" x14ac:dyDescent="0.3">
      <c r="A1236" s="121" t="str">
        <f t="shared" si="38"/>
        <v/>
      </c>
      <c r="B1236" s="95"/>
      <c r="C1236" s="148"/>
      <c r="D1236" s="149"/>
      <c r="E1236" s="149"/>
      <c r="F1236" s="149"/>
      <c r="G1236" s="149"/>
      <c r="H1236" s="149"/>
      <c r="I1236" s="153"/>
      <c r="J1236" s="95"/>
      <c r="K1236" s="108" t="str">
        <f t="shared" si="39"/>
        <v>x2</v>
      </c>
      <c r="L1236" s="113"/>
      <c r="M1236" s="95"/>
      <c r="N1236" s="121" t="str">
        <f>IFERROR(VLOOKUP($G1236,Basisblatt!$A$10:$B$17,2,FALSE),"")</f>
        <v/>
      </c>
      <c r="O1236" s="95"/>
      <c r="P1236" s="138" t="str">
        <f>IF($K1236="x1",IF(OR($F1236&lt;&gt;Basisblatt!$A$2,'EMob_Segmente 3.2.5_3.2.6'!H1236=Basisblatt!$A$64)=TRUE,5,VLOOKUP('EMob_Segmente 3.2.5_3.2.6'!$E1236,Basisblatt!$A$22:$B$35,2,FALSE)),"")</f>
        <v/>
      </c>
    </row>
    <row r="1237" spans="1:16" ht="15.75" thickBot="1" x14ac:dyDescent="0.3">
      <c r="A1237" s="121" t="str">
        <f t="shared" si="38"/>
        <v/>
      </c>
      <c r="B1237" s="95"/>
      <c r="C1237" s="148"/>
      <c r="D1237" s="149"/>
      <c r="E1237" s="149"/>
      <c r="F1237" s="149"/>
      <c r="G1237" s="149"/>
      <c r="H1237" s="149"/>
      <c r="I1237" s="153"/>
      <c r="J1237" s="95"/>
      <c r="K1237" s="108" t="str">
        <f t="shared" si="39"/>
        <v>x2</v>
      </c>
      <c r="L1237" s="113"/>
      <c r="M1237" s="95"/>
      <c r="N1237" s="121" t="str">
        <f>IFERROR(VLOOKUP($G1237,Basisblatt!$A$10:$B$17,2,FALSE),"")</f>
        <v/>
      </c>
      <c r="O1237" s="95"/>
      <c r="P1237" s="138" t="str">
        <f>IF($K1237="x1",IF(OR($F1237&lt;&gt;Basisblatt!$A$2,'EMob_Segmente 3.2.5_3.2.6'!H1237=Basisblatt!$A$64)=TRUE,5,VLOOKUP('EMob_Segmente 3.2.5_3.2.6'!$E1237,Basisblatt!$A$22:$B$35,2,FALSE)),"")</f>
        <v/>
      </c>
    </row>
    <row r="1238" spans="1:16" ht="15.75" thickBot="1" x14ac:dyDescent="0.3">
      <c r="A1238" s="121" t="str">
        <f t="shared" si="38"/>
        <v/>
      </c>
      <c r="B1238" s="95"/>
      <c r="C1238" s="148"/>
      <c r="D1238" s="149"/>
      <c r="E1238" s="149"/>
      <c r="F1238" s="149"/>
      <c r="G1238" s="149"/>
      <c r="H1238" s="149"/>
      <c r="I1238" s="153"/>
      <c r="J1238" s="95"/>
      <c r="K1238" s="108" t="str">
        <f t="shared" si="39"/>
        <v>x2</v>
      </c>
      <c r="L1238" s="113"/>
      <c r="M1238" s="95"/>
      <c r="N1238" s="121" t="str">
        <f>IFERROR(VLOOKUP($G1238,Basisblatt!$A$10:$B$17,2,FALSE),"")</f>
        <v/>
      </c>
      <c r="O1238" s="95"/>
      <c r="P1238" s="138" t="str">
        <f>IF($K1238="x1",IF(OR($F1238&lt;&gt;Basisblatt!$A$2,'EMob_Segmente 3.2.5_3.2.6'!H1238=Basisblatt!$A$64)=TRUE,5,VLOOKUP('EMob_Segmente 3.2.5_3.2.6'!$E1238,Basisblatt!$A$22:$B$35,2,FALSE)),"")</f>
        <v/>
      </c>
    </row>
    <row r="1239" spans="1:16" ht="15.75" thickBot="1" x14ac:dyDescent="0.3">
      <c r="A1239" s="121" t="str">
        <f t="shared" si="38"/>
        <v/>
      </c>
      <c r="B1239" s="95"/>
      <c r="C1239" s="148"/>
      <c r="D1239" s="149"/>
      <c r="E1239" s="149"/>
      <c r="F1239" s="149"/>
      <c r="G1239" s="149"/>
      <c r="H1239" s="149"/>
      <c r="I1239" s="153"/>
      <c r="J1239" s="95"/>
      <c r="K1239" s="108" t="str">
        <f t="shared" si="39"/>
        <v>x2</v>
      </c>
      <c r="L1239" s="113"/>
      <c r="M1239" s="95"/>
      <c r="N1239" s="121" t="str">
        <f>IFERROR(VLOOKUP($G1239,Basisblatt!$A$10:$B$17,2,FALSE),"")</f>
        <v/>
      </c>
      <c r="O1239" s="95"/>
      <c r="P1239" s="138" t="str">
        <f>IF($K1239="x1",IF(OR($F1239&lt;&gt;Basisblatt!$A$2,'EMob_Segmente 3.2.5_3.2.6'!H1239=Basisblatt!$A$64)=TRUE,5,VLOOKUP('EMob_Segmente 3.2.5_3.2.6'!$E1239,Basisblatt!$A$22:$B$35,2,FALSE)),"")</f>
        <v/>
      </c>
    </row>
    <row r="1240" spans="1:16" ht="15.75" thickBot="1" x14ac:dyDescent="0.3">
      <c r="A1240" s="121" t="str">
        <f t="shared" si="38"/>
        <v/>
      </c>
      <c r="B1240" s="95"/>
      <c r="C1240" s="148"/>
      <c r="D1240" s="149"/>
      <c r="E1240" s="149"/>
      <c r="F1240" s="149"/>
      <c r="G1240" s="149"/>
      <c r="H1240" s="149"/>
      <c r="I1240" s="153"/>
      <c r="J1240" s="95"/>
      <c r="K1240" s="108" t="str">
        <f t="shared" si="39"/>
        <v>x2</v>
      </c>
      <c r="L1240" s="113"/>
      <c r="M1240" s="95"/>
      <c r="N1240" s="121" t="str">
        <f>IFERROR(VLOOKUP($G1240,Basisblatt!$A$10:$B$17,2,FALSE),"")</f>
        <v/>
      </c>
      <c r="O1240" s="95"/>
      <c r="P1240" s="138" t="str">
        <f>IF($K1240="x1",IF(OR($F1240&lt;&gt;Basisblatt!$A$2,'EMob_Segmente 3.2.5_3.2.6'!H1240=Basisblatt!$A$64)=TRUE,5,VLOOKUP('EMob_Segmente 3.2.5_3.2.6'!$E1240,Basisblatt!$A$22:$B$35,2,FALSE)),"")</f>
        <v/>
      </c>
    </row>
    <row r="1241" spans="1:16" ht="15.75" thickBot="1" x14ac:dyDescent="0.3">
      <c r="A1241" s="121" t="str">
        <f t="shared" si="38"/>
        <v/>
      </c>
      <c r="B1241" s="95"/>
      <c r="C1241" s="148"/>
      <c r="D1241" s="149"/>
      <c r="E1241" s="149"/>
      <c r="F1241" s="149"/>
      <c r="G1241" s="149"/>
      <c r="H1241" s="149"/>
      <c r="I1241" s="153"/>
      <c r="J1241" s="95"/>
      <c r="K1241" s="108" t="str">
        <f t="shared" si="39"/>
        <v>x2</v>
      </c>
      <c r="L1241" s="113"/>
      <c r="M1241" s="95"/>
      <c r="N1241" s="121" t="str">
        <f>IFERROR(VLOOKUP($G1241,Basisblatt!$A$10:$B$17,2,FALSE),"")</f>
        <v/>
      </c>
      <c r="O1241" s="95"/>
      <c r="P1241" s="138" t="str">
        <f>IF($K1241="x1",IF(OR($F1241&lt;&gt;Basisblatt!$A$2,'EMob_Segmente 3.2.5_3.2.6'!H1241=Basisblatt!$A$64)=TRUE,5,VLOOKUP('EMob_Segmente 3.2.5_3.2.6'!$E1241,Basisblatt!$A$22:$B$35,2,FALSE)),"")</f>
        <v/>
      </c>
    </row>
    <row r="1242" spans="1:16" ht="15.75" thickBot="1" x14ac:dyDescent="0.3">
      <c r="A1242" s="121" t="str">
        <f t="shared" ref="A1242:A1305" si="40">IF($K1242="x2","",IF($K1242="x1","ja","N/A"))</f>
        <v/>
      </c>
      <c r="B1242" s="95"/>
      <c r="C1242" s="148"/>
      <c r="D1242" s="149"/>
      <c r="E1242" s="149"/>
      <c r="F1242" s="149"/>
      <c r="G1242" s="149"/>
      <c r="H1242" s="149"/>
      <c r="I1242" s="153"/>
      <c r="J1242" s="95"/>
      <c r="K1242" s="108" t="str">
        <f t="shared" si="39"/>
        <v>x2</v>
      </c>
      <c r="L1242" s="113"/>
      <c r="M1242" s="95"/>
      <c r="N1242" s="121" t="str">
        <f>IFERROR(VLOOKUP($G1242,Basisblatt!$A$10:$B$17,2,FALSE),"")</f>
        <v/>
      </c>
      <c r="O1242" s="95"/>
      <c r="P1242" s="138" t="str">
        <f>IF($K1242="x1",IF(OR($F1242&lt;&gt;Basisblatt!$A$2,'EMob_Segmente 3.2.5_3.2.6'!H1242=Basisblatt!$A$64)=TRUE,5,VLOOKUP('EMob_Segmente 3.2.5_3.2.6'!$E1242,Basisblatt!$A$22:$B$35,2,FALSE)),"")</f>
        <v/>
      </c>
    </row>
    <row r="1243" spans="1:16" ht="15.75" thickBot="1" x14ac:dyDescent="0.3">
      <c r="A1243" s="121" t="str">
        <f t="shared" si="40"/>
        <v/>
      </c>
      <c r="B1243" s="95"/>
      <c r="C1243" s="148"/>
      <c r="D1243" s="149"/>
      <c r="E1243" s="149"/>
      <c r="F1243" s="149"/>
      <c r="G1243" s="149"/>
      <c r="H1243" s="149"/>
      <c r="I1243" s="153"/>
      <c r="J1243" s="95"/>
      <c r="K1243" s="108" t="str">
        <f t="shared" ref="K1243:K1306" si="41">IF(COUNTA($C1243:$I1243)=7,"x1",IF(COUNTA($C1243:$I1243)=0,"x2","o"))</f>
        <v>x2</v>
      </c>
      <c r="L1243" s="113"/>
      <c r="M1243" s="95"/>
      <c r="N1243" s="121" t="str">
        <f>IFERROR(VLOOKUP($G1243,Basisblatt!$A$10:$B$17,2,FALSE),"")</f>
        <v/>
      </c>
      <c r="O1243" s="95"/>
      <c r="P1243" s="138" t="str">
        <f>IF($K1243="x1",IF(OR($F1243&lt;&gt;Basisblatt!$A$2,'EMob_Segmente 3.2.5_3.2.6'!H1243=Basisblatt!$A$64)=TRUE,5,VLOOKUP('EMob_Segmente 3.2.5_3.2.6'!$E1243,Basisblatt!$A$22:$B$35,2,FALSE)),"")</f>
        <v/>
      </c>
    </row>
    <row r="1244" spans="1:16" ht="15.75" thickBot="1" x14ac:dyDescent="0.3">
      <c r="A1244" s="121" t="str">
        <f t="shared" si="40"/>
        <v/>
      </c>
      <c r="B1244" s="95"/>
      <c r="C1244" s="148"/>
      <c r="D1244" s="149"/>
      <c r="E1244" s="149"/>
      <c r="F1244" s="149"/>
      <c r="G1244" s="149"/>
      <c r="H1244" s="149"/>
      <c r="I1244" s="153"/>
      <c r="J1244" s="95"/>
      <c r="K1244" s="108" t="str">
        <f t="shared" si="41"/>
        <v>x2</v>
      </c>
      <c r="L1244" s="113"/>
      <c r="M1244" s="95"/>
      <c r="N1244" s="121" t="str">
        <f>IFERROR(VLOOKUP($G1244,Basisblatt!$A$10:$B$17,2,FALSE),"")</f>
        <v/>
      </c>
      <c r="O1244" s="95"/>
      <c r="P1244" s="138" t="str">
        <f>IF($K1244="x1",IF(OR($F1244&lt;&gt;Basisblatt!$A$2,'EMob_Segmente 3.2.5_3.2.6'!H1244=Basisblatt!$A$64)=TRUE,5,VLOOKUP('EMob_Segmente 3.2.5_3.2.6'!$E1244,Basisblatt!$A$22:$B$35,2,FALSE)),"")</f>
        <v/>
      </c>
    </row>
    <row r="1245" spans="1:16" ht="15.75" thickBot="1" x14ac:dyDescent="0.3">
      <c r="A1245" s="121" t="str">
        <f t="shared" si="40"/>
        <v/>
      </c>
      <c r="B1245" s="95"/>
      <c r="C1245" s="148"/>
      <c r="D1245" s="149"/>
      <c r="E1245" s="149"/>
      <c r="F1245" s="149"/>
      <c r="G1245" s="149"/>
      <c r="H1245" s="149"/>
      <c r="I1245" s="153"/>
      <c r="J1245" s="95"/>
      <c r="K1245" s="108" t="str">
        <f t="shared" si="41"/>
        <v>x2</v>
      </c>
      <c r="L1245" s="113"/>
      <c r="M1245" s="95"/>
      <c r="N1245" s="121" t="str">
        <f>IFERROR(VLOOKUP($G1245,Basisblatt!$A$10:$B$17,2,FALSE),"")</f>
        <v/>
      </c>
      <c r="O1245" s="95"/>
      <c r="P1245" s="138" t="str">
        <f>IF($K1245="x1",IF(OR($F1245&lt;&gt;Basisblatt!$A$2,'EMob_Segmente 3.2.5_3.2.6'!H1245=Basisblatt!$A$64)=TRUE,5,VLOOKUP('EMob_Segmente 3.2.5_3.2.6'!$E1245,Basisblatt!$A$22:$B$35,2,FALSE)),"")</f>
        <v/>
      </c>
    </row>
    <row r="1246" spans="1:16" ht="15.75" thickBot="1" x14ac:dyDescent="0.3">
      <c r="A1246" s="121" t="str">
        <f t="shared" si="40"/>
        <v/>
      </c>
      <c r="B1246" s="95"/>
      <c r="C1246" s="148"/>
      <c r="D1246" s="149"/>
      <c r="E1246" s="149"/>
      <c r="F1246" s="149"/>
      <c r="G1246" s="149"/>
      <c r="H1246" s="149"/>
      <c r="I1246" s="153"/>
      <c r="J1246" s="95"/>
      <c r="K1246" s="108" t="str">
        <f t="shared" si="41"/>
        <v>x2</v>
      </c>
      <c r="L1246" s="113"/>
      <c r="M1246" s="95"/>
      <c r="N1246" s="121" t="str">
        <f>IFERROR(VLOOKUP($G1246,Basisblatt!$A$10:$B$17,2,FALSE),"")</f>
        <v/>
      </c>
      <c r="O1246" s="95"/>
      <c r="P1246" s="138" t="str">
        <f>IF($K1246="x1",IF(OR($F1246&lt;&gt;Basisblatt!$A$2,'EMob_Segmente 3.2.5_3.2.6'!H1246=Basisblatt!$A$64)=TRUE,5,VLOOKUP('EMob_Segmente 3.2.5_3.2.6'!$E1246,Basisblatt!$A$22:$B$35,2,FALSE)),"")</f>
        <v/>
      </c>
    </row>
    <row r="1247" spans="1:16" ht="15.75" thickBot="1" x14ac:dyDescent="0.3">
      <c r="A1247" s="121" t="str">
        <f t="shared" si="40"/>
        <v/>
      </c>
      <c r="B1247" s="95"/>
      <c r="C1247" s="148"/>
      <c r="D1247" s="149"/>
      <c r="E1247" s="149"/>
      <c r="F1247" s="149"/>
      <c r="G1247" s="149"/>
      <c r="H1247" s="149"/>
      <c r="I1247" s="153"/>
      <c r="J1247" s="95"/>
      <c r="K1247" s="108" t="str">
        <f t="shared" si="41"/>
        <v>x2</v>
      </c>
      <c r="L1247" s="113"/>
      <c r="M1247" s="95"/>
      <c r="N1247" s="121" t="str">
        <f>IFERROR(VLOOKUP($G1247,Basisblatt!$A$10:$B$17,2,FALSE),"")</f>
        <v/>
      </c>
      <c r="O1247" s="95"/>
      <c r="P1247" s="138" t="str">
        <f>IF($K1247="x1",IF(OR($F1247&lt;&gt;Basisblatt!$A$2,'EMob_Segmente 3.2.5_3.2.6'!H1247=Basisblatt!$A$64)=TRUE,5,VLOOKUP('EMob_Segmente 3.2.5_3.2.6'!$E1247,Basisblatt!$A$22:$B$35,2,FALSE)),"")</f>
        <v/>
      </c>
    </row>
    <row r="1248" spans="1:16" ht="15.75" thickBot="1" x14ac:dyDescent="0.3">
      <c r="A1248" s="121" t="str">
        <f t="shared" si="40"/>
        <v/>
      </c>
      <c r="B1248" s="95"/>
      <c r="C1248" s="148"/>
      <c r="D1248" s="149"/>
      <c r="E1248" s="149"/>
      <c r="F1248" s="149"/>
      <c r="G1248" s="149"/>
      <c r="H1248" s="149"/>
      <c r="I1248" s="153"/>
      <c r="J1248" s="95"/>
      <c r="K1248" s="108" t="str">
        <f t="shared" si="41"/>
        <v>x2</v>
      </c>
      <c r="L1248" s="113"/>
      <c r="M1248" s="95"/>
      <c r="N1248" s="121" t="str">
        <f>IFERROR(VLOOKUP($G1248,Basisblatt!$A$10:$B$17,2,FALSE),"")</f>
        <v/>
      </c>
      <c r="O1248" s="95"/>
      <c r="P1248" s="138" t="str">
        <f>IF($K1248="x1",IF(OR($F1248&lt;&gt;Basisblatt!$A$2,'EMob_Segmente 3.2.5_3.2.6'!H1248=Basisblatt!$A$64)=TRUE,5,VLOOKUP('EMob_Segmente 3.2.5_3.2.6'!$E1248,Basisblatt!$A$22:$B$35,2,FALSE)),"")</f>
        <v/>
      </c>
    </row>
    <row r="1249" spans="1:16" ht="15.75" thickBot="1" x14ac:dyDescent="0.3">
      <c r="A1249" s="121" t="str">
        <f t="shared" si="40"/>
        <v/>
      </c>
      <c r="B1249" s="95"/>
      <c r="C1249" s="148"/>
      <c r="D1249" s="149"/>
      <c r="E1249" s="149"/>
      <c r="F1249" s="149"/>
      <c r="G1249" s="149"/>
      <c r="H1249" s="149"/>
      <c r="I1249" s="153"/>
      <c r="J1249" s="95"/>
      <c r="K1249" s="108" t="str">
        <f t="shared" si="41"/>
        <v>x2</v>
      </c>
      <c r="L1249" s="113"/>
      <c r="M1249" s="95"/>
      <c r="N1249" s="121" t="str">
        <f>IFERROR(VLOOKUP($G1249,Basisblatt!$A$10:$B$17,2,FALSE),"")</f>
        <v/>
      </c>
      <c r="O1249" s="95"/>
      <c r="P1249" s="138" t="str">
        <f>IF($K1249="x1",IF(OR($F1249&lt;&gt;Basisblatt!$A$2,'EMob_Segmente 3.2.5_3.2.6'!H1249=Basisblatt!$A$64)=TRUE,5,VLOOKUP('EMob_Segmente 3.2.5_3.2.6'!$E1249,Basisblatt!$A$22:$B$35,2,FALSE)),"")</f>
        <v/>
      </c>
    </row>
    <row r="1250" spans="1:16" ht="15.75" thickBot="1" x14ac:dyDescent="0.3">
      <c r="A1250" s="121" t="str">
        <f t="shared" si="40"/>
        <v/>
      </c>
      <c r="B1250" s="95"/>
      <c r="C1250" s="148"/>
      <c r="D1250" s="149"/>
      <c r="E1250" s="149"/>
      <c r="F1250" s="149"/>
      <c r="G1250" s="149"/>
      <c r="H1250" s="149"/>
      <c r="I1250" s="153"/>
      <c r="J1250" s="95"/>
      <c r="K1250" s="108" t="str">
        <f t="shared" si="41"/>
        <v>x2</v>
      </c>
      <c r="L1250" s="113"/>
      <c r="M1250" s="95"/>
      <c r="N1250" s="121" t="str">
        <f>IFERROR(VLOOKUP($G1250,Basisblatt!$A$10:$B$17,2,FALSE),"")</f>
        <v/>
      </c>
      <c r="O1250" s="95"/>
      <c r="P1250" s="138" t="str">
        <f>IF($K1250="x1",IF(OR($F1250&lt;&gt;Basisblatt!$A$2,'EMob_Segmente 3.2.5_3.2.6'!H1250=Basisblatt!$A$64)=TRUE,5,VLOOKUP('EMob_Segmente 3.2.5_3.2.6'!$E1250,Basisblatt!$A$22:$B$35,2,FALSE)),"")</f>
        <v/>
      </c>
    </row>
    <row r="1251" spans="1:16" ht="15.75" thickBot="1" x14ac:dyDescent="0.3">
      <c r="A1251" s="121" t="str">
        <f t="shared" si="40"/>
        <v/>
      </c>
      <c r="B1251" s="95"/>
      <c r="C1251" s="148"/>
      <c r="D1251" s="149"/>
      <c r="E1251" s="149"/>
      <c r="F1251" s="149"/>
      <c r="G1251" s="149"/>
      <c r="H1251" s="149"/>
      <c r="I1251" s="153"/>
      <c r="J1251" s="95"/>
      <c r="K1251" s="108" t="str">
        <f t="shared" si="41"/>
        <v>x2</v>
      </c>
      <c r="L1251" s="113"/>
      <c r="M1251" s="95"/>
      <c r="N1251" s="121" t="str">
        <f>IFERROR(VLOOKUP($G1251,Basisblatt!$A$10:$B$17,2,FALSE),"")</f>
        <v/>
      </c>
      <c r="O1251" s="95"/>
      <c r="P1251" s="138" t="str">
        <f>IF($K1251="x1",IF(OR($F1251&lt;&gt;Basisblatt!$A$2,'EMob_Segmente 3.2.5_3.2.6'!H1251=Basisblatt!$A$64)=TRUE,5,VLOOKUP('EMob_Segmente 3.2.5_3.2.6'!$E1251,Basisblatt!$A$22:$B$35,2,FALSE)),"")</f>
        <v/>
      </c>
    </row>
    <row r="1252" spans="1:16" ht="15.75" thickBot="1" x14ac:dyDescent="0.3">
      <c r="A1252" s="121" t="str">
        <f t="shared" si="40"/>
        <v/>
      </c>
      <c r="B1252" s="95"/>
      <c r="C1252" s="148"/>
      <c r="D1252" s="149"/>
      <c r="E1252" s="149"/>
      <c r="F1252" s="149"/>
      <c r="G1252" s="149"/>
      <c r="H1252" s="149"/>
      <c r="I1252" s="153"/>
      <c r="J1252" s="95"/>
      <c r="K1252" s="108" t="str">
        <f t="shared" si="41"/>
        <v>x2</v>
      </c>
      <c r="L1252" s="113"/>
      <c r="M1252" s="95"/>
      <c r="N1252" s="121" t="str">
        <f>IFERROR(VLOOKUP($G1252,Basisblatt!$A$10:$B$17,2,FALSE),"")</f>
        <v/>
      </c>
      <c r="O1252" s="95"/>
      <c r="P1252" s="138" t="str">
        <f>IF($K1252="x1",IF(OR($F1252&lt;&gt;Basisblatt!$A$2,'EMob_Segmente 3.2.5_3.2.6'!H1252=Basisblatt!$A$64)=TRUE,5,VLOOKUP('EMob_Segmente 3.2.5_3.2.6'!$E1252,Basisblatt!$A$22:$B$35,2,FALSE)),"")</f>
        <v/>
      </c>
    </row>
    <row r="1253" spans="1:16" ht="15.75" thickBot="1" x14ac:dyDescent="0.3">
      <c r="A1253" s="121" t="str">
        <f t="shared" si="40"/>
        <v/>
      </c>
      <c r="B1253" s="95"/>
      <c r="C1253" s="148"/>
      <c r="D1253" s="149"/>
      <c r="E1253" s="149"/>
      <c r="F1253" s="149"/>
      <c r="G1253" s="149"/>
      <c r="H1253" s="149"/>
      <c r="I1253" s="153"/>
      <c r="J1253" s="95"/>
      <c r="K1253" s="108" t="str">
        <f t="shared" si="41"/>
        <v>x2</v>
      </c>
      <c r="L1253" s="113"/>
      <c r="M1253" s="95"/>
      <c r="N1253" s="121" t="str">
        <f>IFERROR(VLOOKUP($G1253,Basisblatt!$A$10:$B$17,2,FALSE),"")</f>
        <v/>
      </c>
      <c r="O1253" s="95"/>
      <c r="P1253" s="138" t="str">
        <f>IF($K1253="x1",IF(OR($F1253&lt;&gt;Basisblatt!$A$2,'EMob_Segmente 3.2.5_3.2.6'!H1253=Basisblatt!$A$64)=TRUE,5,VLOOKUP('EMob_Segmente 3.2.5_3.2.6'!$E1253,Basisblatt!$A$22:$B$35,2,FALSE)),"")</f>
        <v/>
      </c>
    </row>
    <row r="1254" spans="1:16" ht="15.75" thickBot="1" x14ac:dyDescent="0.3">
      <c r="A1254" s="121" t="str">
        <f t="shared" si="40"/>
        <v/>
      </c>
      <c r="B1254" s="95"/>
      <c r="C1254" s="148"/>
      <c r="D1254" s="149"/>
      <c r="E1254" s="149"/>
      <c r="F1254" s="149"/>
      <c r="G1254" s="149"/>
      <c r="H1254" s="149"/>
      <c r="I1254" s="153"/>
      <c r="J1254" s="95"/>
      <c r="K1254" s="108" t="str">
        <f t="shared" si="41"/>
        <v>x2</v>
      </c>
      <c r="L1254" s="113"/>
      <c r="M1254" s="95"/>
      <c r="N1254" s="121" t="str">
        <f>IFERROR(VLOOKUP($G1254,Basisblatt!$A$10:$B$17,2,FALSE),"")</f>
        <v/>
      </c>
      <c r="O1254" s="95"/>
      <c r="P1254" s="138" t="str">
        <f>IF($K1254="x1",IF(OR($F1254&lt;&gt;Basisblatt!$A$2,'EMob_Segmente 3.2.5_3.2.6'!H1254=Basisblatt!$A$64)=TRUE,5,VLOOKUP('EMob_Segmente 3.2.5_3.2.6'!$E1254,Basisblatt!$A$22:$B$35,2,FALSE)),"")</f>
        <v/>
      </c>
    </row>
    <row r="1255" spans="1:16" ht="15.75" thickBot="1" x14ac:dyDescent="0.3">
      <c r="A1255" s="121" t="str">
        <f t="shared" si="40"/>
        <v/>
      </c>
      <c r="B1255" s="95"/>
      <c r="C1255" s="148"/>
      <c r="D1255" s="149"/>
      <c r="E1255" s="149"/>
      <c r="F1255" s="149"/>
      <c r="G1255" s="149"/>
      <c r="H1255" s="149"/>
      <c r="I1255" s="153"/>
      <c r="J1255" s="95"/>
      <c r="K1255" s="108" t="str">
        <f t="shared" si="41"/>
        <v>x2</v>
      </c>
      <c r="L1255" s="113"/>
      <c r="M1255" s="95"/>
      <c r="N1255" s="121" t="str">
        <f>IFERROR(VLOOKUP($G1255,Basisblatt!$A$10:$B$17,2,FALSE),"")</f>
        <v/>
      </c>
      <c r="O1255" s="95"/>
      <c r="P1255" s="138" t="str">
        <f>IF($K1255="x1",IF(OR($F1255&lt;&gt;Basisblatt!$A$2,'EMob_Segmente 3.2.5_3.2.6'!H1255=Basisblatt!$A$64)=TRUE,5,VLOOKUP('EMob_Segmente 3.2.5_3.2.6'!$E1255,Basisblatt!$A$22:$B$35,2,FALSE)),"")</f>
        <v/>
      </c>
    </row>
    <row r="1256" spans="1:16" ht="15.75" thickBot="1" x14ac:dyDescent="0.3">
      <c r="A1256" s="121" t="str">
        <f t="shared" si="40"/>
        <v/>
      </c>
      <c r="B1256" s="95"/>
      <c r="C1256" s="148"/>
      <c r="D1256" s="149"/>
      <c r="E1256" s="149"/>
      <c r="F1256" s="149"/>
      <c r="G1256" s="149"/>
      <c r="H1256" s="149"/>
      <c r="I1256" s="153"/>
      <c r="J1256" s="95"/>
      <c r="K1256" s="108" t="str">
        <f t="shared" si="41"/>
        <v>x2</v>
      </c>
      <c r="L1256" s="113"/>
      <c r="M1256" s="95"/>
      <c r="N1256" s="121" t="str">
        <f>IFERROR(VLOOKUP($G1256,Basisblatt!$A$10:$B$17,2,FALSE),"")</f>
        <v/>
      </c>
      <c r="O1256" s="95"/>
      <c r="P1256" s="138" t="str">
        <f>IF($K1256="x1",IF(OR($F1256&lt;&gt;Basisblatt!$A$2,'EMob_Segmente 3.2.5_3.2.6'!H1256=Basisblatt!$A$64)=TRUE,5,VLOOKUP('EMob_Segmente 3.2.5_3.2.6'!$E1256,Basisblatt!$A$22:$B$35,2,FALSE)),"")</f>
        <v/>
      </c>
    </row>
    <row r="1257" spans="1:16" ht="15.75" thickBot="1" x14ac:dyDescent="0.3">
      <c r="A1257" s="121" t="str">
        <f t="shared" si="40"/>
        <v/>
      </c>
      <c r="B1257" s="95"/>
      <c r="C1257" s="148"/>
      <c r="D1257" s="149"/>
      <c r="E1257" s="149"/>
      <c r="F1257" s="149"/>
      <c r="G1257" s="149"/>
      <c r="H1257" s="149"/>
      <c r="I1257" s="153"/>
      <c r="J1257" s="95"/>
      <c r="K1257" s="108" t="str">
        <f t="shared" si="41"/>
        <v>x2</v>
      </c>
      <c r="L1257" s="113"/>
      <c r="M1257" s="95"/>
      <c r="N1257" s="121" t="str">
        <f>IFERROR(VLOOKUP($G1257,Basisblatt!$A$10:$B$17,2,FALSE),"")</f>
        <v/>
      </c>
      <c r="O1257" s="95"/>
      <c r="P1257" s="138" t="str">
        <f>IF($K1257="x1",IF(OR($F1257&lt;&gt;Basisblatt!$A$2,'EMob_Segmente 3.2.5_3.2.6'!H1257=Basisblatt!$A$64)=TRUE,5,VLOOKUP('EMob_Segmente 3.2.5_3.2.6'!$E1257,Basisblatt!$A$22:$B$35,2,FALSE)),"")</f>
        <v/>
      </c>
    </row>
    <row r="1258" spans="1:16" ht="15.75" thickBot="1" x14ac:dyDescent="0.3">
      <c r="A1258" s="121" t="str">
        <f t="shared" si="40"/>
        <v/>
      </c>
      <c r="B1258" s="95"/>
      <c r="C1258" s="148"/>
      <c r="D1258" s="149"/>
      <c r="E1258" s="149"/>
      <c r="F1258" s="149"/>
      <c r="G1258" s="149"/>
      <c r="H1258" s="149"/>
      <c r="I1258" s="153"/>
      <c r="J1258" s="95"/>
      <c r="K1258" s="108" t="str">
        <f t="shared" si="41"/>
        <v>x2</v>
      </c>
      <c r="L1258" s="113"/>
      <c r="M1258" s="95"/>
      <c r="N1258" s="121" t="str">
        <f>IFERROR(VLOOKUP($G1258,Basisblatt!$A$10:$B$17,2,FALSE),"")</f>
        <v/>
      </c>
      <c r="O1258" s="95"/>
      <c r="P1258" s="138" t="str">
        <f>IF($K1258="x1",IF(OR($F1258&lt;&gt;Basisblatt!$A$2,'EMob_Segmente 3.2.5_3.2.6'!H1258=Basisblatt!$A$64)=TRUE,5,VLOOKUP('EMob_Segmente 3.2.5_3.2.6'!$E1258,Basisblatt!$A$22:$B$35,2,FALSE)),"")</f>
        <v/>
      </c>
    </row>
    <row r="1259" spans="1:16" ht="15.75" thickBot="1" x14ac:dyDescent="0.3">
      <c r="A1259" s="121" t="str">
        <f t="shared" si="40"/>
        <v/>
      </c>
      <c r="B1259" s="95"/>
      <c r="C1259" s="148"/>
      <c r="D1259" s="149"/>
      <c r="E1259" s="149"/>
      <c r="F1259" s="149"/>
      <c r="G1259" s="149"/>
      <c r="H1259" s="149"/>
      <c r="I1259" s="153"/>
      <c r="J1259" s="95"/>
      <c r="K1259" s="108" t="str">
        <f t="shared" si="41"/>
        <v>x2</v>
      </c>
      <c r="L1259" s="113"/>
      <c r="M1259" s="95"/>
      <c r="N1259" s="121" t="str">
        <f>IFERROR(VLOOKUP($G1259,Basisblatt!$A$10:$B$17,2,FALSE),"")</f>
        <v/>
      </c>
      <c r="O1259" s="95"/>
      <c r="P1259" s="138" t="str">
        <f>IF($K1259="x1",IF(OR($F1259&lt;&gt;Basisblatt!$A$2,'EMob_Segmente 3.2.5_3.2.6'!H1259=Basisblatt!$A$64)=TRUE,5,VLOOKUP('EMob_Segmente 3.2.5_3.2.6'!$E1259,Basisblatt!$A$22:$B$35,2,FALSE)),"")</f>
        <v/>
      </c>
    </row>
    <row r="1260" spans="1:16" ht="15.75" thickBot="1" x14ac:dyDescent="0.3">
      <c r="A1260" s="121" t="str">
        <f t="shared" si="40"/>
        <v/>
      </c>
      <c r="B1260" s="95"/>
      <c r="C1260" s="148"/>
      <c r="D1260" s="149"/>
      <c r="E1260" s="149"/>
      <c r="F1260" s="149"/>
      <c r="G1260" s="149"/>
      <c r="H1260" s="149"/>
      <c r="I1260" s="153"/>
      <c r="J1260" s="95"/>
      <c r="K1260" s="108" t="str">
        <f t="shared" si="41"/>
        <v>x2</v>
      </c>
      <c r="L1260" s="113"/>
      <c r="M1260" s="95"/>
      <c r="N1260" s="121" t="str">
        <f>IFERROR(VLOOKUP($G1260,Basisblatt!$A$10:$B$17,2,FALSE),"")</f>
        <v/>
      </c>
      <c r="O1260" s="95"/>
      <c r="P1260" s="138" t="str">
        <f>IF($K1260="x1",IF(OR($F1260&lt;&gt;Basisblatt!$A$2,'EMob_Segmente 3.2.5_3.2.6'!H1260=Basisblatt!$A$64)=TRUE,5,VLOOKUP('EMob_Segmente 3.2.5_3.2.6'!$E1260,Basisblatt!$A$22:$B$35,2,FALSE)),"")</f>
        <v/>
      </c>
    </row>
    <row r="1261" spans="1:16" ht="15.75" thickBot="1" x14ac:dyDescent="0.3">
      <c r="A1261" s="121" t="str">
        <f t="shared" si="40"/>
        <v/>
      </c>
      <c r="B1261" s="95"/>
      <c r="C1261" s="148"/>
      <c r="D1261" s="149"/>
      <c r="E1261" s="149"/>
      <c r="F1261" s="149"/>
      <c r="G1261" s="149"/>
      <c r="H1261" s="149"/>
      <c r="I1261" s="153"/>
      <c r="J1261" s="95"/>
      <c r="K1261" s="108" t="str">
        <f t="shared" si="41"/>
        <v>x2</v>
      </c>
      <c r="L1261" s="113"/>
      <c r="M1261" s="95"/>
      <c r="N1261" s="121" t="str">
        <f>IFERROR(VLOOKUP($G1261,Basisblatt!$A$10:$B$17,2,FALSE),"")</f>
        <v/>
      </c>
      <c r="O1261" s="95"/>
      <c r="P1261" s="138" t="str">
        <f>IF($K1261="x1",IF(OR($F1261&lt;&gt;Basisblatt!$A$2,'EMob_Segmente 3.2.5_3.2.6'!H1261=Basisblatt!$A$64)=TRUE,5,VLOOKUP('EMob_Segmente 3.2.5_3.2.6'!$E1261,Basisblatt!$A$22:$B$35,2,FALSE)),"")</f>
        <v/>
      </c>
    </row>
    <row r="1262" spans="1:16" ht="15.75" thickBot="1" x14ac:dyDescent="0.3">
      <c r="A1262" s="121" t="str">
        <f t="shared" si="40"/>
        <v/>
      </c>
      <c r="B1262" s="95"/>
      <c r="C1262" s="148"/>
      <c r="D1262" s="149"/>
      <c r="E1262" s="149"/>
      <c r="F1262" s="149"/>
      <c r="G1262" s="149"/>
      <c r="H1262" s="149"/>
      <c r="I1262" s="153"/>
      <c r="J1262" s="95"/>
      <c r="K1262" s="108" t="str">
        <f t="shared" si="41"/>
        <v>x2</v>
      </c>
      <c r="L1262" s="113"/>
      <c r="M1262" s="95"/>
      <c r="N1262" s="121" t="str">
        <f>IFERROR(VLOOKUP($G1262,Basisblatt!$A$10:$B$17,2,FALSE),"")</f>
        <v/>
      </c>
      <c r="O1262" s="95"/>
      <c r="P1262" s="138" t="str">
        <f>IF($K1262="x1",IF(OR($F1262&lt;&gt;Basisblatt!$A$2,'EMob_Segmente 3.2.5_3.2.6'!H1262=Basisblatt!$A$64)=TRUE,5,VLOOKUP('EMob_Segmente 3.2.5_3.2.6'!$E1262,Basisblatt!$A$22:$B$35,2,FALSE)),"")</f>
        <v/>
      </c>
    </row>
    <row r="1263" spans="1:16" ht="15.75" thickBot="1" x14ac:dyDescent="0.3">
      <c r="A1263" s="121" t="str">
        <f t="shared" si="40"/>
        <v/>
      </c>
      <c r="B1263" s="95"/>
      <c r="C1263" s="148"/>
      <c r="D1263" s="149"/>
      <c r="E1263" s="149"/>
      <c r="F1263" s="149"/>
      <c r="G1263" s="149"/>
      <c r="H1263" s="149"/>
      <c r="I1263" s="153"/>
      <c r="J1263" s="95"/>
      <c r="K1263" s="108" t="str">
        <f t="shared" si="41"/>
        <v>x2</v>
      </c>
      <c r="L1263" s="113"/>
      <c r="M1263" s="95"/>
      <c r="N1263" s="121" t="str">
        <f>IFERROR(VLOOKUP($G1263,Basisblatt!$A$10:$B$17,2,FALSE),"")</f>
        <v/>
      </c>
      <c r="O1263" s="95"/>
      <c r="P1263" s="138" t="str">
        <f>IF($K1263="x1",IF(OR($F1263&lt;&gt;Basisblatt!$A$2,'EMob_Segmente 3.2.5_3.2.6'!H1263=Basisblatt!$A$64)=TRUE,5,VLOOKUP('EMob_Segmente 3.2.5_3.2.6'!$E1263,Basisblatt!$A$22:$B$35,2,FALSE)),"")</f>
        <v/>
      </c>
    </row>
    <row r="1264" spans="1:16" ht="15.75" thickBot="1" x14ac:dyDescent="0.3">
      <c r="A1264" s="121" t="str">
        <f t="shared" si="40"/>
        <v/>
      </c>
      <c r="B1264" s="95"/>
      <c r="C1264" s="148"/>
      <c r="D1264" s="149"/>
      <c r="E1264" s="149"/>
      <c r="F1264" s="149"/>
      <c r="G1264" s="149"/>
      <c r="H1264" s="149"/>
      <c r="I1264" s="153"/>
      <c r="J1264" s="95"/>
      <c r="K1264" s="108" t="str">
        <f t="shared" si="41"/>
        <v>x2</v>
      </c>
      <c r="L1264" s="113"/>
      <c r="M1264" s="95"/>
      <c r="N1264" s="121" t="str">
        <f>IFERROR(VLOOKUP($G1264,Basisblatt!$A$10:$B$17,2,FALSE),"")</f>
        <v/>
      </c>
      <c r="O1264" s="95"/>
      <c r="P1264" s="138" t="str">
        <f>IF($K1264="x1",IF(OR($F1264&lt;&gt;Basisblatt!$A$2,'EMob_Segmente 3.2.5_3.2.6'!H1264=Basisblatt!$A$64)=TRUE,5,VLOOKUP('EMob_Segmente 3.2.5_3.2.6'!$E1264,Basisblatt!$A$22:$B$35,2,FALSE)),"")</f>
        <v/>
      </c>
    </row>
    <row r="1265" spans="1:16" ht="15.75" thickBot="1" x14ac:dyDescent="0.3">
      <c r="A1265" s="121" t="str">
        <f t="shared" si="40"/>
        <v/>
      </c>
      <c r="B1265" s="95"/>
      <c r="C1265" s="148"/>
      <c r="D1265" s="149"/>
      <c r="E1265" s="149"/>
      <c r="F1265" s="149"/>
      <c r="G1265" s="149"/>
      <c r="H1265" s="149"/>
      <c r="I1265" s="153"/>
      <c r="J1265" s="95"/>
      <c r="K1265" s="108" t="str">
        <f t="shared" si="41"/>
        <v>x2</v>
      </c>
      <c r="L1265" s="113"/>
      <c r="M1265" s="95"/>
      <c r="N1265" s="121" t="str">
        <f>IFERROR(VLOOKUP($G1265,Basisblatt!$A$10:$B$17,2,FALSE),"")</f>
        <v/>
      </c>
      <c r="O1265" s="95"/>
      <c r="P1265" s="138" t="str">
        <f>IF($K1265="x1",IF(OR($F1265&lt;&gt;Basisblatt!$A$2,'EMob_Segmente 3.2.5_3.2.6'!H1265=Basisblatt!$A$64)=TRUE,5,VLOOKUP('EMob_Segmente 3.2.5_3.2.6'!$E1265,Basisblatt!$A$22:$B$35,2,FALSE)),"")</f>
        <v/>
      </c>
    </row>
    <row r="1266" spans="1:16" ht="15.75" thickBot="1" x14ac:dyDescent="0.3">
      <c r="A1266" s="121" t="str">
        <f t="shared" si="40"/>
        <v/>
      </c>
      <c r="B1266" s="95"/>
      <c r="C1266" s="148"/>
      <c r="D1266" s="149"/>
      <c r="E1266" s="149"/>
      <c r="F1266" s="149"/>
      <c r="G1266" s="149"/>
      <c r="H1266" s="149"/>
      <c r="I1266" s="153"/>
      <c r="J1266" s="95"/>
      <c r="K1266" s="108" t="str">
        <f t="shared" si="41"/>
        <v>x2</v>
      </c>
      <c r="L1266" s="113"/>
      <c r="M1266" s="95"/>
      <c r="N1266" s="121" t="str">
        <f>IFERROR(VLOOKUP($G1266,Basisblatt!$A$10:$B$17,2,FALSE),"")</f>
        <v/>
      </c>
      <c r="O1266" s="95"/>
      <c r="P1266" s="138" t="str">
        <f>IF($K1266="x1",IF(OR($F1266&lt;&gt;Basisblatt!$A$2,'EMob_Segmente 3.2.5_3.2.6'!H1266=Basisblatt!$A$64)=TRUE,5,VLOOKUP('EMob_Segmente 3.2.5_3.2.6'!$E1266,Basisblatt!$A$22:$B$35,2,FALSE)),"")</f>
        <v/>
      </c>
    </row>
    <row r="1267" spans="1:16" ht="15.75" thickBot="1" x14ac:dyDescent="0.3">
      <c r="A1267" s="121" t="str">
        <f t="shared" si="40"/>
        <v/>
      </c>
      <c r="B1267" s="95"/>
      <c r="C1267" s="148"/>
      <c r="D1267" s="149"/>
      <c r="E1267" s="149"/>
      <c r="F1267" s="149"/>
      <c r="G1267" s="149"/>
      <c r="H1267" s="149"/>
      <c r="I1267" s="153"/>
      <c r="J1267" s="95"/>
      <c r="K1267" s="108" t="str">
        <f t="shared" si="41"/>
        <v>x2</v>
      </c>
      <c r="L1267" s="113"/>
      <c r="M1267" s="95"/>
      <c r="N1267" s="121" t="str">
        <f>IFERROR(VLOOKUP($G1267,Basisblatt!$A$10:$B$17,2,FALSE),"")</f>
        <v/>
      </c>
      <c r="O1267" s="95"/>
      <c r="P1267" s="138" t="str">
        <f>IF($K1267="x1",IF(OR($F1267&lt;&gt;Basisblatt!$A$2,'EMob_Segmente 3.2.5_3.2.6'!H1267=Basisblatt!$A$64)=TRUE,5,VLOOKUP('EMob_Segmente 3.2.5_3.2.6'!$E1267,Basisblatt!$A$22:$B$35,2,FALSE)),"")</f>
        <v/>
      </c>
    </row>
    <row r="1268" spans="1:16" ht="15.75" thickBot="1" x14ac:dyDescent="0.3">
      <c r="A1268" s="121" t="str">
        <f t="shared" si="40"/>
        <v/>
      </c>
      <c r="B1268" s="95"/>
      <c r="C1268" s="148"/>
      <c r="D1268" s="149"/>
      <c r="E1268" s="149"/>
      <c r="F1268" s="149"/>
      <c r="G1268" s="149"/>
      <c r="H1268" s="149"/>
      <c r="I1268" s="153"/>
      <c r="J1268" s="95"/>
      <c r="K1268" s="108" t="str">
        <f t="shared" si="41"/>
        <v>x2</v>
      </c>
      <c r="L1268" s="113"/>
      <c r="M1268" s="95"/>
      <c r="N1268" s="121" t="str">
        <f>IFERROR(VLOOKUP($G1268,Basisblatt!$A$10:$B$17,2,FALSE),"")</f>
        <v/>
      </c>
      <c r="O1268" s="95"/>
      <c r="P1268" s="138" t="str">
        <f>IF($K1268="x1",IF(OR($F1268&lt;&gt;Basisblatt!$A$2,'EMob_Segmente 3.2.5_3.2.6'!H1268=Basisblatt!$A$64)=TRUE,5,VLOOKUP('EMob_Segmente 3.2.5_3.2.6'!$E1268,Basisblatt!$A$22:$B$35,2,FALSE)),"")</f>
        <v/>
      </c>
    </row>
    <row r="1269" spans="1:16" ht="15.75" thickBot="1" x14ac:dyDescent="0.3">
      <c r="A1269" s="121" t="str">
        <f t="shared" si="40"/>
        <v/>
      </c>
      <c r="B1269" s="95"/>
      <c r="C1269" s="148"/>
      <c r="D1269" s="149"/>
      <c r="E1269" s="149"/>
      <c r="F1269" s="149"/>
      <c r="G1269" s="149"/>
      <c r="H1269" s="149"/>
      <c r="I1269" s="153"/>
      <c r="J1269" s="95"/>
      <c r="K1269" s="108" t="str">
        <f t="shared" si="41"/>
        <v>x2</v>
      </c>
      <c r="L1269" s="113"/>
      <c r="M1269" s="95"/>
      <c r="N1269" s="121" t="str">
        <f>IFERROR(VLOOKUP($G1269,Basisblatt!$A$10:$B$17,2,FALSE),"")</f>
        <v/>
      </c>
      <c r="O1269" s="95"/>
      <c r="P1269" s="138" t="str">
        <f>IF($K1269="x1",IF(OR($F1269&lt;&gt;Basisblatt!$A$2,'EMob_Segmente 3.2.5_3.2.6'!H1269=Basisblatt!$A$64)=TRUE,5,VLOOKUP('EMob_Segmente 3.2.5_3.2.6'!$E1269,Basisblatt!$A$22:$B$35,2,FALSE)),"")</f>
        <v/>
      </c>
    </row>
    <row r="1270" spans="1:16" ht="15.75" thickBot="1" x14ac:dyDescent="0.3">
      <c r="A1270" s="121" t="str">
        <f t="shared" si="40"/>
        <v/>
      </c>
      <c r="B1270" s="95"/>
      <c r="C1270" s="148"/>
      <c r="D1270" s="149"/>
      <c r="E1270" s="149"/>
      <c r="F1270" s="149"/>
      <c r="G1270" s="149"/>
      <c r="H1270" s="149"/>
      <c r="I1270" s="153"/>
      <c r="J1270" s="95"/>
      <c r="K1270" s="108" t="str">
        <f t="shared" si="41"/>
        <v>x2</v>
      </c>
      <c r="L1270" s="113"/>
      <c r="M1270" s="95"/>
      <c r="N1270" s="121" t="str">
        <f>IFERROR(VLOOKUP($G1270,Basisblatt!$A$10:$B$17,2,FALSE),"")</f>
        <v/>
      </c>
      <c r="O1270" s="95"/>
      <c r="P1270" s="138" t="str">
        <f>IF($K1270="x1",IF(OR($F1270&lt;&gt;Basisblatt!$A$2,'EMob_Segmente 3.2.5_3.2.6'!H1270=Basisblatt!$A$64)=TRUE,5,VLOOKUP('EMob_Segmente 3.2.5_3.2.6'!$E1270,Basisblatt!$A$22:$B$35,2,FALSE)),"")</f>
        <v/>
      </c>
    </row>
    <row r="1271" spans="1:16" ht="15.75" thickBot="1" x14ac:dyDescent="0.3">
      <c r="A1271" s="121" t="str">
        <f t="shared" si="40"/>
        <v/>
      </c>
      <c r="B1271" s="95"/>
      <c r="C1271" s="148"/>
      <c r="D1271" s="149"/>
      <c r="E1271" s="149"/>
      <c r="F1271" s="149"/>
      <c r="G1271" s="149"/>
      <c r="H1271" s="149"/>
      <c r="I1271" s="153"/>
      <c r="J1271" s="95"/>
      <c r="K1271" s="108" t="str">
        <f t="shared" si="41"/>
        <v>x2</v>
      </c>
      <c r="L1271" s="113"/>
      <c r="M1271" s="95"/>
      <c r="N1271" s="121" t="str">
        <f>IFERROR(VLOOKUP($G1271,Basisblatt!$A$10:$B$17,2,FALSE),"")</f>
        <v/>
      </c>
      <c r="O1271" s="95"/>
      <c r="P1271" s="138" t="str">
        <f>IF($K1271="x1",IF(OR($F1271&lt;&gt;Basisblatt!$A$2,'EMob_Segmente 3.2.5_3.2.6'!H1271=Basisblatt!$A$64)=TRUE,5,VLOOKUP('EMob_Segmente 3.2.5_3.2.6'!$E1271,Basisblatt!$A$22:$B$35,2,FALSE)),"")</f>
        <v/>
      </c>
    </row>
    <row r="1272" spans="1:16" ht="15.75" thickBot="1" x14ac:dyDescent="0.3">
      <c r="A1272" s="121" t="str">
        <f t="shared" si="40"/>
        <v/>
      </c>
      <c r="B1272" s="95"/>
      <c r="C1272" s="148"/>
      <c r="D1272" s="149"/>
      <c r="E1272" s="149"/>
      <c r="F1272" s="149"/>
      <c r="G1272" s="149"/>
      <c r="H1272" s="149"/>
      <c r="I1272" s="153"/>
      <c r="J1272" s="95"/>
      <c r="K1272" s="108" t="str">
        <f t="shared" si="41"/>
        <v>x2</v>
      </c>
      <c r="L1272" s="113"/>
      <c r="M1272" s="95"/>
      <c r="N1272" s="121" t="str">
        <f>IFERROR(VLOOKUP($G1272,Basisblatt!$A$10:$B$17,2,FALSE),"")</f>
        <v/>
      </c>
      <c r="O1272" s="95"/>
      <c r="P1272" s="138" t="str">
        <f>IF($K1272="x1",IF(OR($F1272&lt;&gt;Basisblatt!$A$2,'EMob_Segmente 3.2.5_3.2.6'!H1272=Basisblatt!$A$64)=TRUE,5,VLOOKUP('EMob_Segmente 3.2.5_3.2.6'!$E1272,Basisblatt!$A$22:$B$35,2,FALSE)),"")</f>
        <v/>
      </c>
    </row>
    <row r="1273" spans="1:16" ht="15.75" thickBot="1" x14ac:dyDescent="0.3">
      <c r="A1273" s="121" t="str">
        <f t="shared" si="40"/>
        <v/>
      </c>
      <c r="B1273" s="95"/>
      <c r="C1273" s="148"/>
      <c r="D1273" s="149"/>
      <c r="E1273" s="149"/>
      <c r="F1273" s="149"/>
      <c r="G1273" s="149"/>
      <c r="H1273" s="149"/>
      <c r="I1273" s="153"/>
      <c r="J1273" s="95"/>
      <c r="K1273" s="108" t="str">
        <f t="shared" si="41"/>
        <v>x2</v>
      </c>
      <c r="L1273" s="113"/>
      <c r="M1273" s="95"/>
      <c r="N1273" s="121" t="str">
        <f>IFERROR(VLOOKUP($G1273,Basisblatt!$A$10:$B$17,2,FALSE),"")</f>
        <v/>
      </c>
      <c r="O1273" s="95"/>
      <c r="P1273" s="138" t="str">
        <f>IF($K1273="x1",IF(OR($F1273&lt;&gt;Basisblatt!$A$2,'EMob_Segmente 3.2.5_3.2.6'!H1273=Basisblatt!$A$64)=TRUE,5,VLOOKUP('EMob_Segmente 3.2.5_3.2.6'!$E1273,Basisblatt!$A$22:$B$35,2,FALSE)),"")</f>
        <v/>
      </c>
    </row>
    <row r="1274" spans="1:16" ht="15.75" thickBot="1" x14ac:dyDescent="0.3">
      <c r="A1274" s="121" t="str">
        <f t="shared" si="40"/>
        <v/>
      </c>
      <c r="B1274" s="95"/>
      <c r="C1274" s="148"/>
      <c r="D1274" s="149"/>
      <c r="E1274" s="149"/>
      <c r="F1274" s="149"/>
      <c r="G1274" s="149"/>
      <c r="H1274" s="149"/>
      <c r="I1274" s="153"/>
      <c r="J1274" s="95"/>
      <c r="K1274" s="108" t="str">
        <f t="shared" si="41"/>
        <v>x2</v>
      </c>
      <c r="L1274" s="113"/>
      <c r="M1274" s="95"/>
      <c r="N1274" s="121" t="str">
        <f>IFERROR(VLOOKUP($G1274,Basisblatt!$A$10:$B$17,2,FALSE),"")</f>
        <v/>
      </c>
      <c r="O1274" s="95"/>
      <c r="P1274" s="138" t="str">
        <f>IF($K1274="x1",IF(OR($F1274&lt;&gt;Basisblatt!$A$2,'EMob_Segmente 3.2.5_3.2.6'!H1274=Basisblatt!$A$64)=TRUE,5,VLOOKUP('EMob_Segmente 3.2.5_3.2.6'!$E1274,Basisblatt!$A$22:$B$35,2,FALSE)),"")</f>
        <v/>
      </c>
    </row>
    <row r="1275" spans="1:16" ht="15.75" thickBot="1" x14ac:dyDescent="0.3">
      <c r="A1275" s="121" t="str">
        <f t="shared" si="40"/>
        <v/>
      </c>
      <c r="B1275" s="95"/>
      <c r="C1275" s="148"/>
      <c r="D1275" s="149"/>
      <c r="E1275" s="149"/>
      <c r="F1275" s="149"/>
      <c r="G1275" s="149"/>
      <c r="H1275" s="149"/>
      <c r="I1275" s="153"/>
      <c r="J1275" s="95"/>
      <c r="K1275" s="108" t="str">
        <f t="shared" si="41"/>
        <v>x2</v>
      </c>
      <c r="L1275" s="113"/>
      <c r="M1275" s="95"/>
      <c r="N1275" s="121" t="str">
        <f>IFERROR(VLOOKUP($G1275,Basisblatt!$A$10:$B$17,2,FALSE),"")</f>
        <v/>
      </c>
      <c r="O1275" s="95"/>
      <c r="P1275" s="138" t="str">
        <f>IF($K1275="x1",IF(OR($F1275&lt;&gt;Basisblatt!$A$2,'EMob_Segmente 3.2.5_3.2.6'!H1275=Basisblatt!$A$64)=TRUE,5,VLOOKUP('EMob_Segmente 3.2.5_3.2.6'!$E1275,Basisblatt!$A$22:$B$35,2,FALSE)),"")</f>
        <v/>
      </c>
    </row>
    <row r="1276" spans="1:16" ht="15.75" thickBot="1" x14ac:dyDescent="0.3">
      <c r="A1276" s="121" t="str">
        <f t="shared" si="40"/>
        <v/>
      </c>
      <c r="B1276" s="95"/>
      <c r="C1276" s="148"/>
      <c r="D1276" s="149"/>
      <c r="E1276" s="149"/>
      <c r="F1276" s="149"/>
      <c r="G1276" s="149"/>
      <c r="H1276" s="149"/>
      <c r="I1276" s="153"/>
      <c r="J1276" s="95"/>
      <c r="K1276" s="108" t="str">
        <f t="shared" si="41"/>
        <v>x2</v>
      </c>
      <c r="L1276" s="113"/>
      <c r="M1276" s="95"/>
      <c r="N1276" s="121" t="str">
        <f>IFERROR(VLOOKUP($G1276,Basisblatt!$A$10:$B$17,2,FALSE),"")</f>
        <v/>
      </c>
      <c r="O1276" s="95"/>
      <c r="P1276" s="138" t="str">
        <f>IF($K1276="x1",IF(OR($F1276&lt;&gt;Basisblatt!$A$2,'EMob_Segmente 3.2.5_3.2.6'!H1276=Basisblatt!$A$64)=TRUE,5,VLOOKUP('EMob_Segmente 3.2.5_3.2.6'!$E1276,Basisblatt!$A$22:$B$35,2,FALSE)),"")</f>
        <v/>
      </c>
    </row>
    <row r="1277" spans="1:16" ht="15.75" thickBot="1" x14ac:dyDescent="0.3">
      <c r="A1277" s="121" t="str">
        <f t="shared" si="40"/>
        <v/>
      </c>
      <c r="B1277" s="95"/>
      <c r="C1277" s="148"/>
      <c r="D1277" s="149"/>
      <c r="E1277" s="149"/>
      <c r="F1277" s="149"/>
      <c r="G1277" s="149"/>
      <c r="H1277" s="149"/>
      <c r="I1277" s="153"/>
      <c r="J1277" s="95"/>
      <c r="K1277" s="108" t="str">
        <f t="shared" si="41"/>
        <v>x2</v>
      </c>
      <c r="L1277" s="113"/>
      <c r="M1277" s="95"/>
      <c r="N1277" s="121" t="str">
        <f>IFERROR(VLOOKUP($G1277,Basisblatt!$A$10:$B$17,2,FALSE),"")</f>
        <v/>
      </c>
      <c r="O1277" s="95"/>
      <c r="P1277" s="138" t="str">
        <f>IF($K1277="x1",IF(OR($F1277&lt;&gt;Basisblatt!$A$2,'EMob_Segmente 3.2.5_3.2.6'!H1277=Basisblatt!$A$64)=TRUE,5,VLOOKUP('EMob_Segmente 3.2.5_3.2.6'!$E1277,Basisblatt!$A$22:$B$35,2,FALSE)),"")</f>
        <v/>
      </c>
    </row>
    <row r="1278" spans="1:16" ht="15.75" thickBot="1" x14ac:dyDescent="0.3">
      <c r="A1278" s="121" t="str">
        <f t="shared" si="40"/>
        <v/>
      </c>
      <c r="B1278" s="95"/>
      <c r="C1278" s="148"/>
      <c r="D1278" s="149"/>
      <c r="E1278" s="149"/>
      <c r="F1278" s="149"/>
      <c r="G1278" s="149"/>
      <c r="H1278" s="149"/>
      <c r="I1278" s="153"/>
      <c r="J1278" s="95"/>
      <c r="K1278" s="108" t="str">
        <f t="shared" si="41"/>
        <v>x2</v>
      </c>
      <c r="L1278" s="113"/>
      <c r="M1278" s="95"/>
      <c r="N1278" s="121" t="str">
        <f>IFERROR(VLOOKUP($G1278,Basisblatt!$A$10:$B$17,2,FALSE),"")</f>
        <v/>
      </c>
      <c r="O1278" s="95"/>
      <c r="P1278" s="138" t="str">
        <f>IF($K1278="x1",IF(OR($F1278&lt;&gt;Basisblatt!$A$2,'EMob_Segmente 3.2.5_3.2.6'!H1278=Basisblatt!$A$64)=TRUE,5,VLOOKUP('EMob_Segmente 3.2.5_3.2.6'!$E1278,Basisblatt!$A$22:$B$35,2,FALSE)),"")</f>
        <v/>
      </c>
    </row>
    <row r="1279" spans="1:16" ht="15.75" thickBot="1" x14ac:dyDescent="0.3">
      <c r="A1279" s="121" t="str">
        <f t="shared" si="40"/>
        <v/>
      </c>
      <c r="B1279" s="95"/>
      <c r="C1279" s="148"/>
      <c r="D1279" s="149"/>
      <c r="E1279" s="149"/>
      <c r="F1279" s="149"/>
      <c r="G1279" s="149"/>
      <c r="H1279" s="149"/>
      <c r="I1279" s="153"/>
      <c r="J1279" s="95"/>
      <c r="K1279" s="108" t="str">
        <f t="shared" si="41"/>
        <v>x2</v>
      </c>
      <c r="L1279" s="113"/>
      <c r="M1279" s="95"/>
      <c r="N1279" s="121" t="str">
        <f>IFERROR(VLOOKUP($G1279,Basisblatt!$A$10:$B$17,2,FALSE),"")</f>
        <v/>
      </c>
      <c r="O1279" s="95"/>
      <c r="P1279" s="138" t="str">
        <f>IF($K1279="x1",IF(OR($F1279&lt;&gt;Basisblatt!$A$2,'EMob_Segmente 3.2.5_3.2.6'!H1279=Basisblatt!$A$64)=TRUE,5,VLOOKUP('EMob_Segmente 3.2.5_3.2.6'!$E1279,Basisblatt!$A$22:$B$35,2,FALSE)),"")</f>
        <v/>
      </c>
    </row>
    <row r="1280" spans="1:16" ht="15.75" thickBot="1" x14ac:dyDescent="0.3">
      <c r="A1280" s="121" t="str">
        <f t="shared" si="40"/>
        <v/>
      </c>
      <c r="B1280" s="95"/>
      <c r="C1280" s="148"/>
      <c r="D1280" s="149"/>
      <c r="E1280" s="149"/>
      <c r="F1280" s="149"/>
      <c r="G1280" s="149"/>
      <c r="H1280" s="149"/>
      <c r="I1280" s="153"/>
      <c r="J1280" s="95"/>
      <c r="K1280" s="108" t="str">
        <f t="shared" si="41"/>
        <v>x2</v>
      </c>
      <c r="L1280" s="113"/>
      <c r="M1280" s="95"/>
      <c r="N1280" s="121" t="str">
        <f>IFERROR(VLOOKUP($G1280,Basisblatt!$A$10:$B$17,2,FALSE),"")</f>
        <v/>
      </c>
      <c r="O1280" s="95"/>
      <c r="P1280" s="138" t="str">
        <f>IF($K1280="x1",IF(OR($F1280&lt;&gt;Basisblatt!$A$2,'EMob_Segmente 3.2.5_3.2.6'!H1280=Basisblatt!$A$64)=TRUE,5,VLOOKUP('EMob_Segmente 3.2.5_3.2.6'!$E1280,Basisblatt!$A$22:$B$35,2,FALSE)),"")</f>
        <v/>
      </c>
    </row>
    <row r="1281" spans="1:16" ht="15.75" thickBot="1" x14ac:dyDescent="0.3">
      <c r="A1281" s="121" t="str">
        <f t="shared" si="40"/>
        <v/>
      </c>
      <c r="B1281" s="95"/>
      <c r="C1281" s="148"/>
      <c r="D1281" s="149"/>
      <c r="E1281" s="149"/>
      <c r="F1281" s="149"/>
      <c r="G1281" s="149"/>
      <c r="H1281" s="149"/>
      <c r="I1281" s="153"/>
      <c r="J1281" s="95"/>
      <c r="K1281" s="108" t="str">
        <f t="shared" si="41"/>
        <v>x2</v>
      </c>
      <c r="L1281" s="113"/>
      <c r="M1281" s="95"/>
      <c r="N1281" s="121" t="str">
        <f>IFERROR(VLOOKUP($G1281,Basisblatt!$A$10:$B$17,2,FALSE),"")</f>
        <v/>
      </c>
      <c r="O1281" s="95"/>
      <c r="P1281" s="138" t="str">
        <f>IF($K1281="x1",IF(OR($F1281&lt;&gt;Basisblatt!$A$2,'EMob_Segmente 3.2.5_3.2.6'!H1281=Basisblatt!$A$64)=TRUE,5,VLOOKUP('EMob_Segmente 3.2.5_3.2.6'!$E1281,Basisblatt!$A$22:$B$35,2,FALSE)),"")</f>
        <v/>
      </c>
    </row>
    <row r="1282" spans="1:16" ht="15.75" thickBot="1" x14ac:dyDescent="0.3">
      <c r="A1282" s="121" t="str">
        <f t="shared" si="40"/>
        <v/>
      </c>
      <c r="B1282" s="95"/>
      <c r="C1282" s="148"/>
      <c r="D1282" s="149"/>
      <c r="E1282" s="149"/>
      <c r="F1282" s="149"/>
      <c r="G1282" s="149"/>
      <c r="H1282" s="149"/>
      <c r="I1282" s="153"/>
      <c r="J1282" s="95"/>
      <c r="K1282" s="108" t="str">
        <f t="shared" si="41"/>
        <v>x2</v>
      </c>
      <c r="L1282" s="113"/>
      <c r="M1282" s="95"/>
      <c r="N1282" s="121" t="str">
        <f>IFERROR(VLOOKUP($G1282,Basisblatt!$A$10:$B$17,2,FALSE),"")</f>
        <v/>
      </c>
      <c r="O1282" s="95"/>
      <c r="P1282" s="138" t="str">
        <f>IF($K1282="x1",IF(OR($F1282&lt;&gt;Basisblatt!$A$2,'EMob_Segmente 3.2.5_3.2.6'!H1282=Basisblatt!$A$64)=TRUE,5,VLOOKUP('EMob_Segmente 3.2.5_3.2.6'!$E1282,Basisblatt!$A$22:$B$35,2,FALSE)),"")</f>
        <v/>
      </c>
    </row>
    <row r="1283" spans="1:16" ht="15.75" thickBot="1" x14ac:dyDescent="0.3">
      <c r="A1283" s="121" t="str">
        <f t="shared" si="40"/>
        <v/>
      </c>
      <c r="B1283" s="95"/>
      <c r="C1283" s="148"/>
      <c r="D1283" s="149"/>
      <c r="E1283" s="149"/>
      <c r="F1283" s="149"/>
      <c r="G1283" s="149"/>
      <c r="H1283" s="149"/>
      <c r="I1283" s="153"/>
      <c r="J1283" s="95"/>
      <c r="K1283" s="108" t="str">
        <f t="shared" si="41"/>
        <v>x2</v>
      </c>
      <c r="L1283" s="113"/>
      <c r="M1283" s="95"/>
      <c r="N1283" s="121" t="str">
        <f>IFERROR(VLOOKUP($G1283,Basisblatt!$A$10:$B$17,2,FALSE),"")</f>
        <v/>
      </c>
      <c r="O1283" s="95"/>
      <c r="P1283" s="138" t="str">
        <f>IF($K1283="x1",IF(OR($F1283&lt;&gt;Basisblatt!$A$2,'EMob_Segmente 3.2.5_3.2.6'!H1283=Basisblatt!$A$64)=TRUE,5,VLOOKUP('EMob_Segmente 3.2.5_3.2.6'!$E1283,Basisblatt!$A$22:$B$35,2,FALSE)),"")</f>
        <v/>
      </c>
    </row>
    <row r="1284" spans="1:16" ht="15.75" thickBot="1" x14ac:dyDescent="0.3">
      <c r="A1284" s="121" t="str">
        <f t="shared" si="40"/>
        <v/>
      </c>
      <c r="B1284" s="95"/>
      <c r="C1284" s="148"/>
      <c r="D1284" s="149"/>
      <c r="E1284" s="149"/>
      <c r="F1284" s="149"/>
      <c r="G1284" s="149"/>
      <c r="H1284" s="149"/>
      <c r="I1284" s="153"/>
      <c r="J1284" s="95"/>
      <c r="K1284" s="108" t="str">
        <f t="shared" si="41"/>
        <v>x2</v>
      </c>
      <c r="L1284" s="113"/>
      <c r="M1284" s="95"/>
      <c r="N1284" s="121" t="str">
        <f>IFERROR(VLOOKUP($G1284,Basisblatt!$A$10:$B$17,2,FALSE),"")</f>
        <v/>
      </c>
      <c r="O1284" s="95"/>
      <c r="P1284" s="138" t="str">
        <f>IF($K1284="x1",IF(OR($F1284&lt;&gt;Basisblatt!$A$2,'EMob_Segmente 3.2.5_3.2.6'!H1284=Basisblatt!$A$64)=TRUE,5,VLOOKUP('EMob_Segmente 3.2.5_3.2.6'!$E1284,Basisblatt!$A$22:$B$35,2,FALSE)),"")</f>
        <v/>
      </c>
    </row>
    <row r="1285" spans="1:16" ht="15.75" thickBot="1" x14ac:dyDescent="0.3">
      <c r="A1285" s="121" t="str">
        <f t="shared" si="40"/>
        <v/>
      </c>
      <c r="B1285" s="95"/>
      <c r="C1285" s="148"/>
      <c r="D1285" s="149"/>
      <c r="E1285" s="149"/>
      <c r="F1285" s="149"/>
      <c r="G1285" s="149"/>
      <c r="H1285" s="149"/>
      <c r="I1285" s="153"/>
      <c r="J1285" s="95"/>
      <c r="K1285" s="108" t="str">
        <f t="shared" si="41"/>
        <v>x2</v>
      </c>
      <c r="L1285" s="113"/>
      <c r="M1285" s="95"/>
      <c r="N1285" s="121" t="str">
        <f>IFERROR(VLOOKUP($G1285,Basisblatt!$A$10:$B$17,2,FALSE),"")</f>
        <v/>
      </c>
      <c r="O1285" s="95"/>
      <c r="P1285" s="138" t="str">
        <f>IF($K1285="x1",IF(OR($F1285&lt;&gt;Basisblatt!$A$2,'EMob_Segmente 3.2.5_3.2.6'!H1285=Basisblatt!$A$64)=TRUE,5,VLOOKUP('EMob_Segmente 3.2.5_3.2.6'!$E1285,Basisblatt!$A$22:$B$35,2,FALSE)),"")</f>
        <v/>
      </c>
    </row>
    <row r="1286" spans="1:16" ht="15.75" thickBot="1" x14ac:dyDescent="0.3">
      <c r="A1286" s="121" t="str">
        <f t="shared" si="40"/>
        <v/>
      </c>
      <c r="B1286" s="95"/>
      <c r="C1286" s="148"/>
      <c r="D1286" s="149"/>
      <c r="E1286" s="149"/>
      <c r="F1286" s="149"/>
      <c r="G1286" s="149"/>
      <c r="H1286" s="149"/>
      <c r="I1286" s="153"/>
      <c r="J1286" s="95"/>
      <c r="K1286" s="108" t="str">
        <f t="shared" si="41"/>
        <v>x2</v>
      </c>
      <c r="L1286" s="113"/>
      <c r="M1286" s="95"/>
      <c r="N1286" s="121" t="str">
        <f>IFERROR(VLOOKUP($G1286,Basisblatt!$A$10:$B$17,2,FALSE),"")</f>
        <v/>
      </c>
      <c r="O1286" s="95"/>
      <c r="P1286" s="138" t="str">
        <f>IF($K1286="x1",IF(OR($F1286&lt;&gt;Basisblatt!$A$2,'EMob_Segmente 3.2.5_3.2.6'!H1286=Basisblatt!$A$64)=TRUE,5,VLOOKUP('EMob_Segmente 3.2.5_3.2.6'!$E1286,Basisblatt!$A$22:$B$35,2,FALSE)),"")</f>
        <v/>
      </c>
    </row>
    <row r="1287" spans="1:16" ht="15.75" thickBot="1" x14ac:dyDescent="0.3">
      <c r="A1287" s="121" t="str">
        <f t="shared" si="40"/>
        <v/>
      </c>
      <c r="B1287" s="95"/>
      <c r="C1287" s="148"/>
      <c r="D1287" s="149"/>
      <c r="E1287" s="149"/>
      <c r="F1287" s="149"/>
      <c r="G1287" s="149"/>
      <c r="H1287" s="149"/>
      <c r="I1287" s="153"/>
      <c r="J1287" s="95"/>
      <c r="K1287" s="108" t="str">
        <f t="shared" si="41"/>
        <v>x2</v>
      </c>
      <c r="L1287" s="113"/>
      <c r="M1287" s="95"/>
      <c r="N1287" s="121" t="str">
        <f>IFERROR(VLOOKUP($G1287,Basisblatt!$A$10:$B$17,2,FALSE),"")</f>
        <v/>
      </c>
      <c r="O1287" s="95"/>
      <c r="P1287" s="138" t="str">
        <f>IF($K1287="x1",IF(OR($F1287&lt;&gt;Basisblatt!$A$2,'EMob_Segmente 3.2.5_3.2.6'!H1287=Basisblatt!$A$64)=TRUE,5,VLOOKUP('EMob_Segmente 3.2.5_3.2.6'!$E1287,Basisblatt!$A$22:$B$35,2,FALSE)),"")</f>
        <v/>
      </c>
    </row>
    <row r="1288" spans="1:16" ht="15.75" thickBot="1" x14ac:dyDescent="0.3">
      <c r="A1288" s="121" t="str">
        <f t="shared" si="40"/>
        <v/>
      </c>
      <c r="B1288" s="95"/>
      <c r="C1288" s="148"/>
      <c r="D1288" s="149"/>
      <c r="E1288" s="149"/>
      <c r="F1288" s="149"/>
      <c r="G1288" s="149"/>
      <c r="H1288" s="149"/>
      <c r="I1288" s="153"/>
      <c r="J1288" s="95"/>
      <c r="K1288" s="108" t="str">
        <f t="shared" si="41"/>
        <v>x2</v>
      </c>
      <c r="L1288" s="113"/>
      <c r="M1288" s="95"/>
      <c r="N1288" s="121" t="str">
        <f>IFERROR(VLOOKUP($G1288,Basisblatt!$A$10:$B$17,2,FALSE),"")</f>
        <v/>
      </c>
      <c r="O1288" s="95"/>
      <c r="P1288" s="138" t="str">
        <f>IF($K1288="x1",IF(OR($F1288&lt;&gt;Basisblatt!$A$2,'EMob_Segmente 3.2.5_3.2.6'!H1288=Basisblatt!$A$64)=TRUE,5,VLOOKUP('EMob_Segmente 3.2.5_3.2.6'!$E1288,Basisblatt!$A$22:$B$35,2,FALSE)),"")</f>
        <v/>
      </c>
    </row>
    <row r="1289" spans="1:16" ht="15.75" thickBot="1" x14ac:dyDescent="0.3">
      <c r="A1289" s="121" t="str">
        <f t="shared" si="40"/>
        <v/>
      </c>
      <c r="B1289" s="95"/>
      <c r="C1289" s="148"/>
      <c r="D1289" s="149"/>
      <c r="E1289" s="149"/>
      <c r="F1289" s="149"/>
      <c r="G1289" s="149"/>
      <c r="H1289" s="149"/>
      <c r="I1289" s="153"/>
      <c r="J1289" s="95"/>
      <c r="K1289" s="108" t="str">
        <f t="shared" si="41"/>
        <v>x2</v>
      </c>
      <c r="L1289" s="113"/>
      <c r="M1289" s="95"/>
      <c r="N1289" s="121" t="str">
        <f>IFERROR(VLOOKUP($G1289,Basisblatt!$A$10:$B$17,2,FALSE),"")</f>
        <v/>
      </c>
      <c r="O1289" s="95"/>
      <c r="P1289" s="138" t="str">
        <f>IF($K1289="x1",IF(OR($F1289&lt;&gt;Basisblatt!$A$2,'EMob_Segmente 3.2.5_3.2.6'!H1289=Basisblatt!$A$64)=TRUE,5,VLOOKUP('EMob_Segmente 3.2.5_3.2.6'!$E1289,Basisblatt!$A$22:$B$35,2,FALSE)),"")</f>
        <v/>
      </c>
    </row>
    <row r="1290" spans="1:16" ht="15.75" thickBot="1" x14ac:dyDescent="0.3">
      <c r="A1290" s="121" t="str">
        <f t="shared" si="40"/>
        <v/>
      </c>
      <c r="B1290" s="95"/>
      <c r="C1290" s="148"/>
      <c r="D1290" s="149"/>
      <c r="E1290" s="149"/>
      <c r="F1290" s="149"/>
      <c r="G1290" s="149"/>
      <c r="H1290" s="149"/>
      <c r="I1290" s="153"/>
      <c r="J1290" s="95"/>
      <c r="K1290" s="108" t="str">
        <f t="shared" si="41"/>
        <v>x2</v>
      </c>
      <c r="L1290" s="113"/>
      <c r="M1290" s="95"/>
      <c r="N1290" s="121" t="str">
        <f>IFERROR(VLOOKUP($G1290,Basisblatt!$A$10:$B$17,2,FALSE),"")</f>
        <v/>
      </c>
      <c r="O1290" s="95"/>
      <c r="P1290" s="138" t="str">
        <f>IF($K1290="x1",IF(OR($F1290&lt;&gt;Basisblatt!$A$2,'EMob_Segmente 3.2.5_3.2.6'!H1290=Basisblatt!$A$64)=TRUE,5,VLOOKUP('EMob_Segmente 3.2.5_3.2.6'!$E1290,Basisblatt!$A$22:$B$35,2,FALSE)),"")</f>
        <v/>
      </c>
    </row>
    <row r="1291" spans="1:16" ht="15.75" thickBot="1" x14ac:dyDescent="0.3">
      <c r="A1291" s="121" t="str">
        <f t="shared" si="40"/>
        <v/>
      </c>
      <c r="B1291" s="95"/>
      <c r="C1291" s="148"/>
      <c r="D1291" s="149"/>
      <c r="E1291" s="149"/>
      <c r="F1291" s="149"/>
      <c r="G1291" s="149"/>
      <c r="H1291" s="149"/>
      <c r="I1291" s="153"/>
      <c r="J1291" s="95"/>
      <c r="K1291" s="108" t="str">
        <f t="shared" si="41"/>
        <v>x2</v>
      </c>
      <c r="L1291" s="113"/>
      <c r="M1291" s="95"/>
      <c r="N1291" s="121" t="str">
        <f>IFERROR(VLOOKUP($G1291,Basisblatt!$A$10:$B$17,2,FALSE),"")</f>
        <v/>
      </c>
      <c r="O1291" s="95"/>
      <c r="P1291" s="138" t="str">
        <f>IF($K1291="x1",IF(OR($F1291&lt;&gt;Basisblatt!$A$2,'EMob_Segmente 3.2.5_3.2.6'!H1291=Basisblatt!$A$64)=TRUE,5,VLOOKUP('EMob_Segmente 3.2.5_3.2.6'!$E1291,Basisblatt!$A$22:$B$35,2,FALSE)),"")</f>
        <v/>
      </c>
    </row>
    <row r="1292" spans="1:16" ht="15.75" thickBot="1" x14ac:dyDescent="0.3">
      <c r="A1292" s="121" t="str">
        <f t="shared" si="40"/>
        <v/>
      </c>
      <c r="B1292" s="95"/>
      <c r="C1292" s="148"/>
      <c r="D1292" s="149"/>
      <c r="E1292" s="149"/>
      <c r="F1292" s="149"/>
      <c r="G1292" s="149"/>
      <c r="H1292" s="149"/>
      <c r="I1292" s="153"/>
      <c r="J1292" s="95"/>
      <c r="K1292" s="108" t="str">
        <f t="shared" si="41"/>
        <v>x2</v>
      </c>
      <c r="L1292" s="113"/>
      <c r="M1292" s="95"/>
      <c r="N1292" s="121" t="str">
        <f>IFERROR(VLOOKUP($G1292,Basisblatt!$A$10:$B$17,2,FALSE),"")</f>
        <v/>
      </c>
      <c r="O1292" s="95"/>
      <c r="P1292" s="138" t="str">
        <f>IF($K1292="x1",IF(OR($F1292&lt;&gt;Basisblatt!$A$2,'EMob_Segmente 3.2.5_3.2.6'!H1292=Basisblatt!$A$64)=TRUE,5,VLOOKUP('EMob_Segmente 3.2.5_3.2.6'!$E1292,Basisblatt!$A$22:$B$35,2,FALSE)),"")</f>
        <v/>
      </c>
    </row>
    <row r="1293" spans="1:16" ht="15.75" thickBot="1" x14ac:dyDescent="0.3">
      <c r="A1293" s="121" t="str">
        <f t="shared" si="40"/>
        <v/>
      </c>
      <c r="B1293" s="95"/>
      <c r="C1293" s="148"/>
      <c r="D1293" s="149"/>
      <c r="E1293" s="149"/>
      <c r="F1293" s="149"/>
      <c r="G1293" s="149"/>
      <c r="H1293" s="149"/>
      <c r="I1293" s="153"/>
      <c r="J1293" s="95"/>
      <c r="K1293" s="108" t="str">
        <f t="shared" si="41"/>
        <v>x2</v>
      </c>
      <c r="L1293" s="113"/>
      <c r="M1293" s="95"/>
      <c r="N1293" s="121" t="str">
        <f>IFERROR(VLOOKUP($G1293,Basisblatt!$A$10:$B$17,2,FALSE),"")</f>
        <v/>
      </c>
      <c r="O1293" s="95"/>
      <c r="P1293" s="138" t="str">
        <f>IF($K1293="x1",IF(OR($F1293&lt;&gt;Basisblatt!$A$2,'EMob_Segmente 3.2.5_3.2.6'!H1293=Basisblatt!$A$64)=TRUE,5,VLOOKUP('EMob_Segmente 3.2.5_3.2.6'!$E1293,Basisblatt!$A$22:$B$35,2,FALSE)),"")</f>
        <v/>
      </c>
    </row>
    <row r="1294" spans="1:16" ht="15.75" thickBot="1" x14ac:dyDescent="0.3">
      <c r="A1294" s="121" t="str">
        <f t="shared" si="40"/>
        <v/>
      </c>
      <c r="B1294" s="95"/>
      <c r="C1294" s="148"/>
      <c r="D1294" s="149"/>
      <c r="E1294" s="149"/>
      <c r="F1294" s="149"/>
      <c r="G1294" s="149"/>
      <c r="H1294" s="149"/>
      <c r="I1294" s="153"/>
      <c r="J1294" s="95"/>
      <c r="K1294" s="108" t="str">
        <f t="shared" si="41"/>
        <v>x2</v>
      </c>
      <c r="L1294" s="113"/>
      <c r="M1294" s="95"/>
      <c r="N1294" s="121" t="str">
        <f>IFERROR(VLOOKUP($G1294,Basisblatt!$A$10:$B$17,2,FALSE),"")</f>
        <v/>
      </c>
      <c r="O1294" s="95"/>
      <c r="P1294" s="138" t="str">
        <f>IF($K1294="x1",IF(OR($F1294&lt;&gt;Basisblatt!$A$2,'EMob_Segmente 3.2.5_3.2.6'!H1294=Basisblatt!$A$64)=TRUE,5,VLOOKUP('EMob_Segmente 3.2.5_3.2.6'!$E1294,Basisblatt!$A$22:$B$35,2,FALSE)),"")</f>
        <v/>
      </c>
    </row>
    <row r="1295" spans="1:16" ht="15.75" thickBot="1" x14ac:dyDescent="0.3">
      <c r="A1295" s="121" t="str">
        <f t="shared" si="40"/>
        <v/>
      </c>
      <c r="B1295" s="95"/>
      <c r="C1295" s="148"/>
      <c r="D1295" s="149"/>
      <c r="E1295" s="149"/>
      <c r="F1295" s="149"/>
      <c r="G1295" s="149"/>
      <c r="H1295" s="149"/>
      <c r="I1295" s="153"/>
      <c r="J1295" s="95"/>
      <c r="K1295" s="108" t="str">
        <f t="shared" si="41"/>
        <v>x2</v>
      </c>
      <c r="L1295" s="113"/>
      <c r="M1295" s="95"/>
      <c r="N1295" s="121" t="str">
        <f>IFERROR(VLOOKUP($G1295,Basisblatt!$A$10:$B$17,2,FALSE),"")</f>
        <v/>
      </c>
      <c r="O1295" s="95"/>
      <c r="P1295" s="138" t="str">
        <f>IF($K1295="x1",IF(OR($F1295&lt;&gt;Basisblatt!$A$2,'EMob_Segmente 3.2.5_3.2.6'!H1295=Basisblatt!$A$64)=TRUE,5,VLOOKUP('EMob_Segmente 3.2.5_3.2.6'!$E1295,Basisblatt!$A$22:$B$35,2,FALSE)),"")</f>
        <v/>
      </c>
    </row>
    <row r="1296" spans="1:16" ht="15.75" thickBot="1" x14ac:dyDescent="0.3">
      <c r="A1296" s="121" t="str">
        <f t="shared" si="40"/>
        <v/>
      </c>
      <c r="B1296" s="95"/>
      <c r="C1296" s="148"/>
      <c r="D1296" s="149"/>
      <c r="E1296" s="149"/>
      <c r="F1296" s="149"/>
      <c r="G1296" s="149"/>
      <c r="H1296" s="149"/>
      <c r="I1296" s="153"/>
      <c r="J1296" s="95"/>
      <c r="K1296" s="108" t="str">
        <f t="shared" si="41"/>
        <v>x2</v>
      </c>
      <c r="L1296" s="113"/>
      <c r="M1296" s="95"/>
      <c r="N1296" s="121" t="str">
        <f>IFERROR(VLOOKUP($G1296,Basisblatt!$A$10:$B$17,2,FALSE),"")</f>
        <v/>
      </c>
      <c r="O1296" s="95"/>
      <c r="P1296" s="138" t="str">
        <f>IF($K1296="x1",IF(OR($F1296&lt;&gt;Basisblatt!$A$2,'EMob_Segmente 3.2.5_3.2.6'!H1296=Basisblatt!$A$64)=TRUE,5,VLOOKUP('EMob_Segmente 3.2.5_3.2.6'!$E1296,Basisblatt!$A$22:$B$35,2,FALSE)),"")</f>
        <v/>
      </c>
    </row>
    <row r="1297" spans="1:16" ht="15.75" thickBot="1" x14ac:dyDescent="0.3">
      <c r="A1297" s="121" t="str">
        <f t="shared" si="40"/>
        <v/>
      </c>
      <c r="B1297" s="95"/>
      <c r="C1297" s="148"/>
      <c r="D1297" s="149"/>
      <c r="E1297" s="149"/>
      <c r="F1297" s="149"/>
      <c r="G1297" s="149"/>
      <c r="H1297" s="149"/>
      <c r="I1297" s="153"/>
      <c r="J1297" s="95"/>
      <c r="K1297" s="108" t="str">
        <f t="shared" si="41"/>
        <v>x2</v>
      </c>
      <c r="L1297" s="113"/>
      <c r="M1297" s="95"/>
      <c r="N1297" s="121" t="str">
        <f>IFERROR(VLOOKUP($G1297,Basisblatt!$A$10:$B$17,2,FALSE),"")</f>
        <v/>
      </c>
      <c r="O1297" s="95"/>
      <c r="P1297" s="138" t="str">
        <f>IF($K1297="x1",IF(OR($F1297&lt;&gt;Basisblatt!$A$2,'EMob_Segmente 3.2.5_3.2.6'!H1297=Basisblatt!$A$64)=TRUE,5,VLOOKUP('EMob_Segmente 3.2.5_3.2.6'!$E1297,Basisblatt!$A$22:$B$35,2,FALSE)),"")</f>
        <v/>
      </c>
    </row>
    <row r="1298" spans="1:16" ht="15.75" thickBot="1" x14ac:dyDescent="0.3">
      <c r="A1298" s="121" t="str">
        <f t="shared" si="40"/>
        <v/>
      </c>
      <c r="B1298" s="95"/>
      <c r="C1298" s="148"/>
      <c r="D1298" s="149"/>
      <c r="E1298" s="149"/>
      <c r="F1298" s="149"/>
      <c r="G1298" s="149"/>
      <c r="H1298" s="149"/>
      <c r="I1298" s="153"/>
      <c r="J1298" s="95"/>
      <c r="K1298" s="108" t="str">
        <f t="shared" si="41"/>
        <v>x2</v>
      </c>
      <c r="L1298" s="113"/>
      <c r="M1298" s="95"/>
      <c r="N1298" s="121" t="str">
        <f>IFERROR(VLOOKUP($G1298,Basisblatt!$A$10:$B$17,2,FALSE),"")</f>
        <v/>
      </c>
      <c r="O1298" s="95"/>
      <c r="P1298" s="138" t="str">
        <f>IF($K1298="x1",IF(OR($F1298&lt;&gt;Basisblatt!$A$2,'EMob_Segmente 3.2.5_3.2.6'!H1298=Basisblatt!$A$64)=TRUE,5,VLOOKUP('EMob_Segmente 3.2.5_3.2.6'!$E1298,Basisblatt!$A$22:$B$35,2,FALSE)),"")</f>
        <v/>
      </c>
    </row>
    <row r="1299" spans="1:16" ht="15.75" thickBot="1" x14ac:dyDescent="0.3">
      <c r="A1299" s="121" t="str">
        <f t="shared" si="40"/>
        <v/>
      </c>
      <c r="B1299" s="95"/>
      <c r="C1299" s="148"/>
      <c r="D1299" s="149"/>
      <c r="E1299" s="149"/>
      <c r="F1299" s="149"/>
      <c r="G1299" s="149"/>
      <c r="H1299" s="149"/>
      <c r="I1299" s="153"/>
      <c r="J1299" s="95"/>
      <c r="K1299" s="108" t="str">
        <f t="shared" si="41"/>
        <v>x2</v>
      </c>
      <c r="L1299" s="113"/>
      <c r="M1299" s="95"/>
      <c r="N1299" s="121" t="str">
        <f>IFERROR(VLOOKUP($G1299,Basisblatt!$A$10:$B$17,2,FALSE),"")</f>
        <v/>
      </c>
      <c r="O1299" s="95"/>
      <c r="P1299" s="138" t="str">
        <f>IF($K1299="x1",IF(OR($F1299&lt;&gt;Basisblatt!$A$2,'EMob_Segmente 3.2.5_3.2.6'!H1299=Basisblatt!$A$64)=TRUE,5,VLOOKUP('EMob_Segmente 3.2.5_3.2.6'!$E1299,Basisblatt!$A$22:$B$35,2,FALSE)),"")</f>
        <v/>
      </c>
    </row>
    <row r="1300" spans="1:16" ht="15.75" thickBot="1" x14ac:dyDescent="0.3">
      <c r="A1300" s="121" t="str">
        <f t="shared" si="40"/>
        <v/>
      </c>
      <c r="B1300" s="95"/>
      <c r="C1300" s="148"/>
      <c r="D1300" s="149"/>
      <c r="E1300" s="149"/>
      <c r="F1300" s="149"/>
      <c r="G1300" s="149"/>
      <c r="H1300" s="149"/>
      <c r="I1300" s="153"/>
      <c r="J1300" s="95"/>
      <c r="K1300" s="108" t="str">
        <f t="shared" si="41"/>
        <v>x2</v>
      </c>
      <c r="L1300" s="113"/>
      <c r="M1300" s="95"/>
      <c r="N1300" s="121" t="str">
        <f>IFERROR(VLOOKUP($G1300,Basisblatt!$A$10:$B$17,2,FALSE),"")</f>
        <v/>
      </c>
      <c r="O1300" s="95"/>
      <c r="P1300" s="138" t="str">
        <f>IF($K1300="x1",IF(OR($F1300&lt;&gt;Basisblatt!$A$2,'EMob_Segmente 3.2.5_3.2.6'!H1300=Basisblatt!$A$64)=TRUE,5,VLOOKUP('EMob_Segmente 3.2.5_3.2.6'!$E1300,Basisblatt!$A$22:$B$35,2,FALSE)),"")</f>
        <v/>
      </c>
    </row>
    <row r="1301" spans="1:16" ht="15.75" thickBot="1" x14ac:dyDescent="0.3">
      <c r="A1301" s="121" t="str">
        <f t="shared" si="40"/>
        <v/>
      </c>
      <c r="B1301" s="95"/>
      <c r="C1301" s="148"/>
      <c r="D1301" s="149"/>
      <c r="E1301" s="149"/>
      <c r="F1301" s="149"/>
      <c r="G1301" s="149"/>
      <c r="H1301" s="149"/>
      <c r="I1301" s="153"/>
      <c r="J1301" s="95"/>
      <c r="K1301" s="108" t="str">
        <f t="shared" si="41"/>
        <v>x2</v>
      </c>
      <c r="L1301" s="113"/>
      <c r="M1301" s="95"/>
      <c r="N1301" s="121" t="str">
        <f>IFERROR(VLOOKUP($G1301,Basisblatt!$A$10:$B$17,2,FALSE),"")</f>
        <v/>
      </c>
      <c r="O1301" s="95"/>
      <c r="P1301" s="138" t="str">
        <f>IF($K1301="x1",IF(OR($F1301&lt;&gt;Basisblatt!$A$2,'EMob_Segmente 3.2.5_3.2.6'!H1301=Basisblatt!$A$64)=TRUE,5,VLOOKUP('EMob_Segmente 3.2.5_3.2.6'!$E1301,Basisblatt!$A$22:$B$35,2,FALSE)),"")</f>
        <v/>
      </c>
    </row>
    <row r="1302" spans="1:16" ht="15.75" thickBot="1" x14ac:dyDescent="0.3">
      <c r="A1302" s="121" t="str">
        <f t="shared" si="40"/>
        <v/>
      </c>
      <c r="B1302" s="95"/>
      <c r="C1302" s="148"/>
      <c r="D1302" s="149"/>
      <c r="E1302" s="149"/>
      <c r="F1302" s="149"/>
      <c r="G1302" s="149"/>
      <c r="H1302" s="149"/>
      <c r="I1302" s="153"/>
      <c r="J1302" s="95"/>
      <c r="K1302" s="108" t="str">
        <f t="shared" si="41"/>
        <v>x2</v>
      </c>
      <c r="L1302" s="113"/>
      <c r="M1302" s="95"/>
      <c r="N1302" s="121" t="str">
        <f>IFERROR(VLOOKUP($G1302,Basisblatt!$A$10:$B$17,2,FALSE),"")</f>
        <v/>
      </c>
      <c r="O1302" s="95"/>
      <c r="P1302" s="138" t="str">
        <f>IF($K1302="x1",IF(OR($F1302&lt;&gt;Basisblatt!$A$2,'EMob_Segmente 3.2.5_3.2.6'!H1302=Basisblatt!$A$64)=TRUE,5,VLOOKUP('EMob_Segmente 3.2.5_3.2.6'!$E1302,Basisblatt!$A$22:$B$35,2,FALSE)),"")</f>
        <v/>
      </c>
    </row>
    <row r="1303" spans="1:16" ht="15.75" thickBot="1" x14ac:dyDescent="0.3">
      <c r="A1303" s="121" t="str">
        <f t="shared" si="40"/>
        <v/>
      </c>
      <c r="B1303" s="95"/>
      <c r="C1303" s="148"/>
      <c r="D1303" s="149"/>
      <c r="E1303" s="149"/>
      <c r="F1303" s="149"/>
      <c r="G1303" s="149"/>
      <c r="H1303" s="149"/>
      <c r="I1303" s="153"/>
      <c r="J1303" s="95"/>
      <c r="K1303" s="108" t="str">
        <f t="shared" si="41"/>
        <v>x2</v>
      </c>
      <c r="L1303" s="113"/>
      <c r="M1303" s="95"/>
      <c r="N1303" s="121" t="str">
        <f>IFERROR(VLOOKUP($G1303,Basisblatt!$A$10:$B$17,2,FALSE),"")</f>
        <v/>
      </c>
      <c r="O1303" s="95"/>
      <c r="P1303" s="138" t="str">
        <f>IF($K1303="x1",IF(OR($F1303&lt;&gt;Basisblatt!$A$2,'EMob_Segmente 3.2.5_3.2.6'!H1303=Basisblatt!$A$64)=TRUE,5,VLOOKUP('EMob_Segmente 3.2.5_3.2.6'!$E1303,Basisblatt!$A$22:$B$35,2,FALSE)),"")</f>
        <v/>
      </c>
    </row>
    <row r="1304" spans="1:16" ht="15.75" thickBot="1" x14ac:dyDescent="0.3">
      <c r="A1304" s="121" t="str">
        <f t="shared" si="40"/>
        <v/>
      </c>
      <c r="B1304" s="95"/>
      <c r="C1304" s="148"/>
      <c r="D1304" s="149"/>
      <c r="E1304" s="149"/>
      <c r="F1304" s="149"/>
      <c r="G1304" s="149"/>
      <c r="H1304" s="149"/>
      <c r="I1304" s="153"/>
      <c r="J1304" s="95"/>
      <c r="K1304" s="108" t="str">
        <f t="shared" si="41"/>
        <v>x2</v>
      </c>
      <c r="L1304" s="113"/>
      <c r="M1304" s="95"/>
      <c r="N1304" s="121" t="str">
        <f>IFERROR(VLOOKUP($G1304,Basisblatt!$A$10:$B$17,2,FALSE),"")</f>
        <v/>
      </c>
      <c r="O1304" s="95"/>
      <c r="P1304" s="138" t="str">
        <f>IF($K1304="x1",IF(OR($F1304&lt;&gt;Basisblatt!$A$2,'EMob_Segmente 3.2.5_3.2.6'!H1304=Basisblatt!$A$64)=TRUE,5,VLOOKUP('EMob_Segmente 3.2.5_3.2.6'!$E1304,Basisblatt!$A$22:$B$35,2,FALSE)),"")</f>
        <v/>
      </c>
    </row>
    <row r="1305" spans="1:16" ht="15.75" thickBot="1" x14ac:dyDescent="0.3">
      <c r="A1305" s="121" t="str">
        <f t="shared" si="40"/>
        <v/>
      </c>
      <c r="B1305" s="95"/>
      <c r="C1305" s="148"/>
      <c r="D1305" s="149"/>
      <c r="E1305" s="149"/>
      <c r="F1305" s="149"/>
      <c r="G1305" s="149"/>
      <c r="H1305" s="149"/>
      <c r="I1305" s="153"/>
      <c r="J1305" s="95"/>
      <c r="K1305" s="108" t="str">
        <f t="shared" si="41"/>
        <v>x2</v>
      </c>
      <c r="L1305" s="113"/>
      <c r="M1305" s="95"/>
      <c r="N1305" s="121" t="str">
        <f>IFERROR(VLOOKUP($G1305,Basisblatt!$A$10:$B$17,2,FALSE),"")</f>
        <v/>
      </c>
      <c r="O1305" s="95"/>
      <c r="P1305" s="138" t="str">
        <f>IF($K1305="x1",IF(OR($F1305&lt;&gt;Basisblatt!$A$2,'EMob_Segmente 3.2.5_3.2.6'!H1305=Basisblatt!$A$64)=TRUE,5,VLOOKUP('EMob_Segmente 3.2.5_3.2.6'!$E1305,Basisblatt!$A$22:$B$35,2,FALSE)),"")</f>
        <v/>
      </c>
    </row>
    <row r="1306" spans="1:16" ht="15.75" thickBot="1" x14ac:dyDescent="0.3">
      <c r="A1306" s="121" t="str">
        <f t="shared" ref="A1306:A1369" si="42">IF($K1306="x2","",IF($K1306="x1","ja","N/A"))</f>
        <v/>
      </c>
      <c r="B1306" s="95"/>
      <c r="C1306" s="148"/>
      <c r="D1306" s="149"/>
      <c r="E1306" s="149"/>
      <c r="F1306" s="149"/>
      <c r="G1306" s="149"/>
      <c r="H1306" s="149"/>
      <c r="I1306" s="153"/>
      <c r="J1306" s="95"/>
      <c r="K1306" s="108" t="str">
        <f t="shared" si="41"/>
        <v>x2</v>
      </c>
      <c r="L1306" s="113"/>
      <c r="M1306" s="95"/>
      <c r="N1306" s="121" t="str">
        <f>IFERROR(VLOOKUP($G1306,Basisblatt!$A$10:$B$17,2,FALSE),"")</f>
        <v/>
      </c>
      <c r="O1306" s="95"/>
      <c r="P1306" s="138" t="str">
        <f>IF($K1306="x1",IF(OR($F1306&lt;&gt;Basisblatt!$A$2,'EMob_Segmente 3.2.5_3.2.6'!H1306=Basisblatt!$A$64)=TRUE,5,VLOOKUP('EMob_Segmente 3.2.5_3.2.6'!$E1306,Basisblatt!$A$22:$B$35,2,FALSE)),"")</f>
        <v/>
      </c>
    </row>
    <row r="1307" spans="1:16" ht="15.75" thickBot="1" x14ac:dyDescent="0.3">
      <c r="A1307" s="121" t="str">
        <f t="shared" si="42"/>
        <v/>
      </c>
      <c r="B1307" s="95"/>
      <c r="C1307" s="148"/>
      <c r="D1307" s="149"/>
      <c r="E1307" s="149"/>
      <c r="F1307" s="149"/>
      <c r="G1307" s="149"/>
      <c r="H1307" s="149"/>
      <c r="I1307" s="153"/>
      <c r="J1307" s="95"/>
      <c r="K1307" s="108" t="str">
        <f t="shared" ref="K1307:K1370" si="43">IF(COUNTA($C1307:$I1307)=7,"x1",IF(COUNTA($C1307:$I1307)=0,"x2","o"))</f>
        <v>x2</v>
      </c>
      <c r="L1307" s="113"/>
      <c r="M1307" s="95"/>
      <c r="N1307" s="121" t="str">
        <f>IFERROR(VLOOKUP($G1307,Basisblatt!$A$10:$B$17,2,FALSE),"")</f>
        <v/>
      </c>
      <c r="O1307" s="95"/>
      <c r="P1307" s="138" t="str">
        <f>IF($K1307="x1",IF(OR($F1307&lt;&gt;Basisblatt!$A$2,'EMob_Segmente 3.2.5_3.2.6'!H1307=Basisblatt!$A$64)=TRUE,5,VLOOKUP('EMob_Segmente 3.2.5_3.2.6'!$E1307,Basisblatt!$A$22:$B$35,2,FALSE)),"")</f>
        <v/>
      </c>
    </row>
    <row r="1308" spans="1:16" ht="15.75" thickBot="1" x14ac:dyDescent="0.3">
      <c r="A1308" s="121" t="str">
        <f t="shared" si="42"/>
        <v/>
      </c>
      <c r="B1308" s="95"/>
      <c r="C1308" s="148"/>
      <c r="D1308" s="149"/>
      <c r="E1308" s="149"/>
      <c r="F1308" s="149"/>
      <c r="G1308" s="149"/>
      <c r="H1308" s="149"/>
      <c r="I1308" s="153"/>
      <c r="J1308" s="95"/>
      <c r="K1308" s="108" t="str">
        <f t="shared" si="43"/>
        <v>x2</v>
      </c>
      <c r="L1308" s="113"/>
      <c r="M1308" s="95"/>
      <c r="N1308" s="121" t="str">
        <f>IFERROR(VLOOKUP($G1308,Basisblatt!$A$10:$B$17,2,FALSE),"")</f>
        <v/>
      </c>
      <c r="O1308" s="95"/>
      <c r="P1308" s="138" t="str">
        <f>IF($K1308="x1",IF(OR($F1308&lt;&gt;Basisblatt!$A$2,'EMob_Segmente 3.2.5_3.2.6'!H1308=Basisblatt!$A$64)=TRUE,5,VLOOKUP('EMob_Segmente 3.2.5_3.2.6'!$E1308,Basisblatt!$A$22:$B$35,2,FALSE)),"")</f>
        <v/>
      </c>
    </row>
    <row r="1309" spans="1:16" ht="15.75" thickBot="1" x14ac:dyDescent="0.3">
      <c r="A1309" s="121" t="str">
        <f t="shared" si="42"/>
        <v/>
      </c>
      <c r="B1309" s="95"/>
      <c r="C1309" s="148"/>
      <c r="D1309" s="149"/>
      <c r="E1309" s="149"/>
      <c r="F1309" s="149"/>
      <c r="G1309" s="149"/>
      <c r="H1309" s="149"/>
      <c r="I1309" s="153"/>
      <c r="J1309" s="95"/>
      <c r="K1309" s="108" t="str">
        <f t="shared" si="43"/>
        <v>x2</v>
      </c>
      <c r="L1309" s="113"/>
      <c r="M1309" s="95"/>
      <c r="N1309" s="121" t="str">
        <f>IFERROR(VLOOKUP($G1309,Basisblatt!$A$10:$B$17,2,FALSE),"")</f>
        <v/>
      </c>
      <c r="O1309" s="95"/>
      <c r="P1309" s="138" t="str">
        <f>IF($K1309="x1",IF(OR($F1309&lt;&gt;Basisblatt!$A$2,'EMob_Segmente 3.2.5_3.2.6'!H1309=Basisblatt!$A$64)=TRUE,5,VLOOKUP('EMob_Segmente 3.2.5_3.2.6'!$E1309,Basisblatt!$A$22:$B$35,2,FALSE)),"")</f>
        <v/>
      </c>
    </row>
    <row r="1310" spans="1:16" ht="15.75" thickBot="1" x14ac:dyDescent="0.3">
      <c r="A1310" s="121" t="str">
        <f t="shared" si="42"/>
        <v/>
      </c>
      <c r="B1310" s="95"/>
      <c r="C1310" s="148"/>
      <c r="D1310" s="149"/>
      <c r="E1310" s="149"/>
      <c r="F1310" s="149"/>
      <c r="G1310" s="149"/>
      <c r="H1310" s="149"/>
      <c r="I1310" s="153"/>
      <c r="J1310" s="95"/>
      <c r="K1310" s="108" t="str">
        <f t="shared" si="43"/>
        <v>x2</v>
      </c>
      <c r="L1310" s="113"/>
      <c r="M1310" s="95"/>
      <c r="N1310" s="121" t="str">
        <f>IFERROR(VLOOKUP($G1310,Basisblatt!$A$10:$B$17,2,FALSE),"")</f>
        <v/>
      </c>
      <c r="O1310" s="95"/>
      <c r="P1310" s="138" t="str">
        <f>IF($K1310="x1",IF(OR($F1310&lt;&gt;Basisblatt!$A$2,'EMob_Segmente 3.2.5_3.2.6'!H1310=Basisblatt!$A$64)=TRUE,5,VLOOKUP('EMob_Segmente 3.2.5_3.2.6'!$E1310,Basisblatt!$A$22:$B$35,2,FALSE)),"")</f>
        <v/>
      </c>
    </row>
    <row r="1311" spans="1:16" ht="15.75" thickBot="1" x14ac:dyDescent="0.3">
      <c r="A1311" s="121" t="str">
        <f t="shared" si="42"/>
        <v/>
      </c>
      <c r="B1311" s="95"/>
      <c r="C1311" s="148"/>
      <c r="D1311" s="149"/>
      <c r="E1311" s="149"/>
      <c r="F1311" s="149"/>
      <c r="G1311" s="149"/>
      <c r="H1311" s="149"/>
      <c r="I1311" s="153"/>
      <c r="J1311" s="95"/>
      <c r="K1311" s="108" t="str">
        <f t="shared" si="43"/>
        <v>x2</v>
      </c>
      <c r="L1311" s="113"/>
      <c r="M1311" s="95"/>
      <c r="N1311" s="121" t="str">
        <f>IFERROR(VLOOKUP($G1311,Basisblatt!$A$10:$B$17,2,FALSE),"")</f>
        <v/>
      </c>
      <c r="O1311" s="95"/>
      <c r="P1311" s="138" t="str">
        <f>IF($K1311="x1",IF(OR($F1311&lt;&gt;Basisblatt!$A$2,'EMob_Segmente 3.2.5_3.2.6'!H1311=Basisblatt!$A$64)=TRUE,5,VLOOKUP('EMob_Segmente 3.2.5_3.2.6'!$E1311,Basisblatt!$A$22:$B$35,2,FALSE)),"")</f>
        <v/>
      </c>
    </row>
    <row r="1312" spans="1:16" ht="15.75" thickBot="1" x14ac:dyDescent="0.3">
      <c r="A1312" s="121" t="str">
        <f t="shared" si="42"/>
        <v/>
      </c>
      <c r="B1312" s="95"/>
      <c r="C1312" s="148"/>
      <c r="D1312" s="149"/>
      <c r="E1312" s="149"/>
      <c r="F1312" s="149"/>
      <c r="G1312" s="149"/>
      <c r="H1312" s="149"/>
      <c r="I1312" s="153"/>
      <c r="J1312" s="95"/>
      <c r="K1312" s="108" t="str">
        <f t="shared" si="43"/>
        <v>x2</v>
      </c>
      <c r="L1312" s="113"/>
      <c r="M1312" s="95"/>
      <c r="N1312" s="121" t="str">
        <f>IFERROR(VLOOKUP($G1312,Basisblatt!$A$10:$B$17,2,FALSE),"")</f>
        <v/>
      </c>
      <c r="O1312" s="95"/>
      <c r="P1312" s="138" t="str">
        <f>IF($K1312="x1",IF(OR($F1312&lt;&gt;Basisblatt!$A$2,'EMob_Segmente 3.2.5_3.2.6'!H1312=Basisblatt!$A$64)=TRUE,5,VLOOKUP('EMob_Segmente 3.2.5_3.2.6'!$E1312,Basisblatt!$A$22:$B$35,2,FALSE)),"")</f>
        <v/>
      </c>
    </row>
    <row r="1313" spans="1:16" ht="15.75" thickBot="1" x14ac:dyDescent="0.3">
      <c r="A1313" s="121" t="str">
        <f t="shared" si="42"/>
        <v/>
      </c>
      <c r="B1313" s="95"/>
      <c r="C1313" s="148"/>
      <c r="D1313" s="149"/>
      <c r="E1313" s="149"/>
      <c r="F1313" s="149"/>
      <c r="G1313" s="149"/>
      <c r="H1313" s="149"/>
      <c r="I1313" s="153"/>
      <c r="J1313" s="95"/>
      <c r="K1313" s="108" t="str">
        <f t="shared" si="43"/>
        <v>x2</v>
      </c>
      <c r="L1313" s="113"/>
      <c r="M1313" s="95"/>
      <c r="N1313" s="121" t="str">
        <f>IFERROR(VLOOKUP($G1313,Basisblatt!$A$10:$B$17,2,FALSE),"")</f>
        <v/>
      </c>
      <c r="O1313" s="95"/>
      <c r="P1313" s="138" t="str">
        <f>IF($K1313="x1",IF(OR($F1313&lt;&gt;Basisblatt!$A$2,'EMob_Segmente 3.2.5_3.2.6'!H1313=Basisblatt!$A$64)=TRUE,5,VLOOKUP('EMob_Segmente 3.2.5_3.2.6'!$E1313,Basisblatt!$A$22:$B$35,2,FALSE)),"")</f>
        <v/>
      </c>
    </row>
    <row r="1314" spans="1:16" ht="15.75" thickBot="1" x14ac:dyDescent="0.3">
      <c r="A1314" s="121" t="str">
        <f t="shared" si="42"/>
        <v/>
      </c>
      <c r="B1314" s="95"/>
      <c r="C1314" s="148"/>
      <c r="D1314" s="149"/>
      <c r="E1314" s="149"/>
      <c r="F1314" s="149"/>
      <c r="G1314" s="149"/>
      <c r="H1314" s="149"/>
      <c r="I1314" s="153"/>
      <c r="J1314" s="95"/>
      <c r="K1314" s="108" t="str">
        <f t="shared" si="43"/>
        <v>x2</v>
      </c>
      <c r="L1314" s="113"/>
      <c r="M1314" s="95"/>
      <c r="N1314" s="121" t="str">
        <f>IFERROR(VLOOKUP($G1314,Basisblatt!$A$10:$B$17,2,FALSE),"")</f>
        <v/>
      </c>
      <c r="O1314" s="95"/>
      <c r="P1314" s="138" t="str">
        <f>IF($K1314="x1",IF(OR($F1314&lt;&gt;Basisblatt!$A$2,'EMob_Segmente 3.2.5_3.2.6'!H1314=Basisblatt!$A$64)=TRUE,5,VLOOKUP('EMob_Segmente 3.2.5_3.2.6'!$E1314,Basisblatt!$A$22:$B$35,2,FALSE)),"")</f>
        <v/>
      </c>
    </row>
    <row r="1315" spans="1:16" ht="15.75" thickBot="1" x14ac:dyDescent="0.3">
      <c r="A1315" s="121" t="str">
        <f t="shared" si="42"/>
        <v/>
      </c>
      <c r="B1315" s="95"/>
      <c r="C1315" s="148"/>
      <c r="D1315" s="149"/>
      <c r="E1315" s="149"/>
      <c r="F1315" s="149"/>
      <c r="G1315" s="149"/>
      <c r="H1315" s="149"/>
      <c r="I1315" s="153"/>
      <c r="J1315" s="95"/>
      <c r="K1315" s="108" t="str">
        <f t="shared" si="43"/>
        <v>x2</v>
      </c>
      <c r="L1315" s="113"/>
      <c r="M1315" s="95"/>
      <c r="N1315" s="121" t="str">
        <f>IFERROR(VLOOKUP($G1315,Basisblatt!$A$10:$B$17,2,FALSE),"")</f>
        <v/>
      </c>
      <c r="O1315" s="95"/>
      <c r="P1315" s="138" t="str">
        <f>IF($K1315="x1",IF(OR($F1315&lt;&gt;Basisblatt!$A$2,'EMob_Segmente 3.2.5_3.2.6'!H1315=Basisblatt!$A$64)=TRUE,5,VLOOKUP('EMob_Segmente 3.2.5_3.2.6'!$E1315,Basisblatt!$A$22:$B$35,2,FALSE)),"")</f>
        <v/>
      </c>
    </row>
    <row r="1316" spans="1:16" ht="15.75" thickBot="1" x14ac:dyDescent="0.3">
      <c r="A1316" s="121" t="str">
        <f t="shared" si="42"/>
        <v/>
      </c>
      <c r="B1316" s="95"/>
      <c r="C1316" s="148"/>
      <c r="D1316" s="149"/>
      <c r="E1316" s="149"/>
      <c r="F1316" s="149"/>
      <c r="G1316" s="149"/>
      <c r="H1316" s="149"/>
      <c r="I1316" s="153"/>
      <c r="J1316" s="95"/>
      <c r="K1316" s="108" t="str">
        <f t="shared" si="43"/>
        <v>x2</v>
      </c>
      <c r="L1316" s="113"/>
      <c r="M1316" s="95"/>
      <c r="N1316" s="121" t="str">
        <f>IFERROR(VLOOKUP($G1316,Basisblatt!$A$10:$B$17,2,FALSE),"")</f>
        <v/>
      </c>
      <c r="O1316" s="95"/>
      <c r="P1316" s="138" t="str">
        <f>IF($K1316="x1",IF(OR($F1316&lt;&gt;Basisblatt!$A$2,'EMob_Segmente 3.2.5_3.2.6'!H1316=Basisblatt!$A$64)=TRUE,5,VLOOKUP('EMob_Segmente 3.2.5_3.2.6'!$E1316,Basisblatt!$A$22:$B$35,2,FALSE)),"")</f>
        <v/>
      </c>
    </row>
    <row r="1317" spans="1:16" ht="15.75" thickBot="1" x14ac:dyDescent="0.3">
      <c r="A1317" s="121" t="str">
        <f t="shared" si="42"/>
        <v/>
      </c>
      <c r="B1317" s="95"/>
      <c r="C1317" s="148"/>
      <c r="D1317" s="149"/>
      <c r="E1317" s="149"/>
      <c r="F1317" s="149"/>
      <c r="G1317" s="149"/>
      <c r="H1317" s="149"/>
      <c r="I1317" s="153"/>
      <c r="J1317" s="95"/>
      <c r="K1317" s="108" t="str">
        <f t="shared" si="43"/>
        <v>x2</v>
      </c>
      <c r="L1317" s="113"/>
      <c r="M1317" s="95"/>
      <c r="N1317" s="121" t="str">
        <f>IFERROR(VLOOKUP($G1317,Basisblatt!$A$10:$B$17,2,FALSE),"")</f>
        <v/>
      </c>
      <c r="O1317" s="95"/>
      <c r="P1317" s="138" t="str">
        <f>IF($K1317="x1",IF(OR($F1317&lt;&gt;Basisblatt!$A$2,'EMob_Segmente 3.2.5_3.2.6'!H1317=Basisblatt!$A$64)=TRUE,5,VLOOKUP('EMob_Segmente 3.2.5_3.2.6'!$E1317,Basisblatt!$A$22:$B$35,2,FALSE)),"")</f>
        <v/>
      </c>
    </row>
    <row r="1318" spans="1:16" ht="15.75" thickBot="1" x14ac:dyDescent="0.3">
      <c r="A1318" s="121" t="str">
        <f t="shared" si="42"/>
        <v/>
      </c>
      <c r="B1318" s="95"/>
      <c r="C1318" s="148"/>
      <c r="D1318" s="149"/>
      <c r="E1318" s="149"/>
      <c r="F1318" s="149"/>
      <c r="G1318" s="149"/>
      <c r="H1318" s="149"/>
      <c r="I1318" s="153"/>
      <c r="J1318" s="95"/>
      <c r="K1318" s="108" t="str">
        <f t="shared" si="43"/>
        <v>x2</v>
      </c>
      <c r="L1318" s="113"/>
      <c r="M1318" s="95"/>
      <c r="N1318" s="121" t="str">
        <f>IFERROR(VLOOKUP($G1318,Basisblatt!$A$10:$B$17,2,FALSE),"")</f>
        <v/>
      </c>
      <c r="O1318" s="95"/>
      <c r="P1318" s="138" t="str">
        <f>IF($K1318="x1",IF(OR($F1318&lt;&gt;Basisblatt!$A$2,'EMob_Segmente 3.2.5_3.2.6'!H1318=Basisblatt!$A$64)=TRUE,5,VLOOKUP('EMob_Segmente 3.2.5_3.2.6'!$E1318,Basisblatt!$A$22:$B$35,2,FALSE)),"")</f>
        <v/>
      </c>
    </row>
    <row r="1319" spans="1:16" ht="15.75" thickBot="1" x14ac:dyDescent="0.3">
      <c r="A1319" s="121" t="str">
        <f t="shared" si="42"/>
        <v/>
      </c>
      <c r="B1319" s="95"/>
      <c r="C1319" s="148"/>
      <c r="D1319" s="149"/>
      <c r="E1319" s="149"/>
      <c r="F1319" s="149"/>
      <c r="G1319" s="149"/>
      <c r="H1319" s="149"/>
      <c r="I1319" s="153"/>
      <c r="J1319" s="95"/>
      <c r="K1319" s="108" t="str">
        <f t="shared" si="43"/>
        <v>x2</v>
      </c>
      <c r="L1319" s="113"/>
      <c r="M1319" s="95"/>
      <c r="N1319" s="121" t="str">
        <f>IFERROR(VLOOKUP($G1319,Basisblatt!$A$10:$B$17,2,FALSE),"")</f>
        <v/>
      </c>
      <c r="O1319" s="95"/>
      <c r="P1319" s="138" t="str">
        <f>IF($K1319="x1",IF(OR($F1319&lt;&gt;Basisblatt!$A$2,'EMob_Segmente 3.2.5_3.2.6'!H1319=Basisblatt!$A$64)=TRUE,5,VLOOKUP('EMob_Segmente 3.2.5_3.2.6'!$E1319,Basisblatt!$A$22:$B$35,2,FALSE)),"")</f>
        <v/>
      </c>
    </row>
    <row r="1320" spans="1:16" ht="15.75" thickBot="1" x14ac:dyDescent="0.3">
      <c r="A1320" s="121" t="str">
        <f t="shared" si="42"/>
        <v/>
      </c>
      <c r="B1320" s="95"/>
      <c r="C1320" s="148"/>
      <c r="D1320" s="149"/>
      <c r="E1320" s="149"/>
      <c r="F1320" s="149"/>
      <c r="G1320" s="149"/>
      <c r="H1320" s="149"/>
      <c r="I1320" s="153"/>
      <c r="J1320" s="95"/>
      <c r="K1320" s="108" t="str">
        <f t="shared" si="43"/>
        <v>x2</v>
      </c>
      <c r="L1320" s="113"/>
      <c r="M1320" s="95"/>
      <c r="N1320" s="121" t="str">
        <f>IFERROR(VLOOKUP($G1320,Basisblatt!$A$10:$B$17,2,FALSE),"")</f>
        <v/>
      </c>
      <c r="O1320" s="95"/>
      <c r="P1320" s="138" t="str">
        <f>IF($K1320="x1",IF(OR($F1320&lt;&gt;Basisblatt!$A$2,'EMob_Segmente 3.2.5_3.2.6'!H1320=Basisblatt!$A$64)=TRUE,5,VLOOKUP('EMob_Segmente 3.2.5_3.2.6'!$E1320,Basisblatt!$A$22:$B$35,2,FALSE)),"")</f>
        <v/>
      </c>
    </row>
    <row r="1321" spans="1:16" ht="15.75" thickBot="1" x14ac:dyDescent="0.3">
      <c r="A1321" s="121" t="str">
        <f t="shared" si="42"/>
        <v/>
      </c>
      <c r="B1321" s="95"/>
      <c r="C1321" s="148"/>
      <c r="D1321" s="149"/>
      <c r="E1321" s="149"/>
      <c r="F1321" s="149"/>
      <c r="G1321" s="149"/>
      <c r="H1321" s="149"/>
      <c r="I1321" s="153"/>
      <c r="J1321" s="95"/>
      <c r="K1321" s="108" t="str">
        <f t="shared" si="43"/>
        <v>x2</v>
      </c>
      <c r="L1321" s="113"/>
      <c r="M1321" s="95"/>
      <c r="N1321" s="121" t="str">
        <f>IFERROR(VLOOKUP($G1321,Basisblatt!$A$10:$B$17,2,FALSE),"")</f>
        <v/>
      </c>
      <c r="O1321" s="95"/>
      <c r="P1321" s="138" t="str">
        <f>IF($K1321="x1",IF(OR($F1321&lt;&gt;Basisblatt!$A$2,'EMob_Segmente 3.2.5_3.2.6'!H1321=Basisblatt!$A$64)=TRUE,5,VLOOKUP('EMob_Segmente 3.2.5_3.2.6'!$E1321,Basisblatt!$A$22:$B$35,2,FALSE)),"")</f>
        <v/>
      </c>
    </row>
    <row r="1322" spans="1:16" ht="15.75" thickBot="1" x14ac:dyDescent="0.3">
      <c r="A1322" s="121" t="str">
        <f t="shared" si="42"/>
        <v/>
      </c>
      <c r="B1322" s="95"/>
      <c r="C1322" s="148"/>
      <c r="D1322" s="149"/>
      <c r="E1322" s="149"/>
      <c r="F1322" s="149"/>
      <c r="G1322" s="149"/>
      <c r="H1322" s="149"/>
      <c r="I1322" s="153"/>
      <c r="J1322" s="95"/>
      <c r="K1322" s="108" t="str">
        <f t="shared" si="43"/>
        <v>x2</v>
      </c>
      <c r="L1322" s="113"/>
      <c r="M1322" s="95"/>
      <c r="N1322" s="121" t="str">
        <f>IFERROR(VLOOKUP($G1322,Basisblatt!$A$10:$B$17,2,FALSE),"")</f>
        <v/>
      </c>
      <c r="O1322" s="95"/>
      <c r="P1322" s="138" t="str">
        <f>IF($K1322="x1",IF(OR($F1322&lt;&gt;Basisblatt!$A$2,'EMob_Segmente 3.2.5_3.2.6'!H1322=Basisblatt!$A$64)=TRUE,5,VLOOKUP('EMob_Segmente 3.2.5_3.2.6'!$E1322,Basisblatt!$A$22:$B$35,2,FALSE)),"")</f>
        <v/>
      </c>
    </row>
    <row r="1323" spans="1:16" ht="15.75" thickBot="1" x14ac:dyDescent="0.3">
      <c r="A1323" s="121" t="str">
        <f t="shared" si="42"/>
        <v/>
      </c>
      <c r="B1323" s="95"/>
      <c r="C1323" s="148"/>
      <c r="D1323" s="149"/>
      <c r="E1323" s="149"/>
      <c r="F1323" s="149"/>
      <c r="G1323" s="149"/>
      <c r="H1323" s="149"/>
      <c r="I1323" s="153"/>
      <c r="J1323" s="95"/>
      <c r="K1323" s="108" t="str">
        <f t="shared" si="43"/>
        <v>x2</v>
      </c>
      <c r="L1323" s="113"/>
      <c r="M1323" s="95"/>
      <c r="N1323" s="121" t="str">
        <f>IFERROR(VLOOKUP($G1323,Basisblatt!$A$10:$B$17,2,FALSE),"")</f>
        <v/>
      </c>
      <c r="O1323" s="95"/>
      <c r="P1323" s="138" t="str">
        <f>IF($K1323="x1",IF(OR($F1323&lt;&gt;Basisblatt!$A$2,'EMob_Segmente 3.2.5_3.2.6'!H1323=Basisblatt!$A$64)=TRUE,5,VLOOKUP('EMob_Segmente 3.2.5_3.2.6'!$E1323,Basisblatt!$A$22:$B$35,2,FALSE)),"")</f>
        <v/>
      </c>
    </row>
    <row r="1324" spans="1:16" ht="15.75" thickBot="1" x14ac:dyDescent="0.3">
      <c r="A1324" s="121" t="str">
        <f t="shared" si="42"/>
        <v/>
      </c>
      <c r="B1324" s="95"/>
      <c r="C1324" s="148"/>
      <c r="D1324" s="149"/>
      <c r="E1324" s="149"/>
      <c r="F1324" s="149"/>
      <c r="G1324" s="149"/>
      <c r="H1324" s="149"/>
      <c r="I1324" s="153"/>
      <c r="J1324" s="95"/>
      <c r="K1324" s="108" t="str">
        <f t="shared" si="43"/>
        <v>x2</v>
      </c>
      <c r="L1324" s="113"/>
      <c r="M1324" s="95"/>
      <c r="N1324" s="121" t="str">
        <f>IFERROR(VLOOKUP($G1324,Basisblatt!$A$10:$B$17,2,FALSE),"")</f>
        <v/>
      </c>
      <c r="O1324" s="95"/>
      <c r="P1324" s="138" t="str">
        <f>IF($K1324="x1",IF(OR($F1324&lt;&gt;Basisblatt!$A$2,'EMob_Segmente 3.2.5_3.2.6'!H1324=Basisblatt!$A$64)=TRUE,5,VLOOKUP('EMob_Segmente 3.2.5_3.2.6'!$E1324,Basisblatt!$A$22:$B$35,2,FALSE)),"")</f>
        <v/>
      </c>
    </row>
    <row r="1325" spans="1:16" ht="15.75" thickBot="1" x14ac:dyDescent="0.3">
      <c r="A1325" s="121" t="str">
        <f t="shared" si="42"/>
        <v/>
      </c>
      <c r="B1325" s="95"/>
      <c r="C1325" s="148"/>
      <c r="D1325" s="149"/>
      <c r="E1325" s="149"/>
      <c r="F1325" s="149"/>
      <c r="G1325" s="149"/>
      <c r="H1325" s="149"/>
      <c r="I1325" s="153"/>
      <c r="J1325" s="95"/>
      <c r="K1325" s="108" t="str">
        <f t="shared" si="43"/>
        <v>x2</v>
      </c>
      <c r="L1325" s="113"/>
      <c r="M1325" s="95"/>
      <c r="N1325" s="121" t="str">
        <f>IFERROR(VLOOKUP($G1325,Basisblatt!$A$10:$B$17,2,FALSE),"")</f>
        <v/>
      </c>
      <c r="O1325" s="95"/>
      <c r="P1325" s="138" t="str">
        <f>IF($K1325="x1",IF(OR($F1325&lt;&gt;Basisblatt!$A$2,'EMob_Segmente 3.2.5_3.2.6'!H1325=Basisblatt!$A$64)=TRUE,5,VLOOKUP('EMob_Segmente 3.2.5_3.2.6'!$E1325,Basisblatt!$A$22:$B$35,2,FALSE)),"")</f>
        <v/>
      </c>
    </row>
    <row r="1326" spans="1:16" ht="15.75" thickBot="1" x14ac:dyDescent="0.3">
      <c r="A1326" s="121" t="str">
        <f t="shared" si="42"/>
        <v/>
      </c>
      <c r="B1326" s="95"/>
      <c r="C1326" s="148"/>
      <c r="D1326" s="149"/>
      <c r="E1326" s="149"/>
      <c r="F1326" s="149"/>
      <c r="G1326" s="149"/>
      <c r="H1326" s="149"/>
      <c r="I1326" s="153"/>
      <c r="J1326" s="95"/>
      <c r="K1326" s="108" t="str">
        <f t="shared" si="43"/>
        <v>x2</v>
      </c>
      <c r="L1326" s="113"/>
      <c r="M1326" s="95"/>
      <c r="N1326" s="121" t="str">
        <f>IFERROR(VLOOKUP($G1326,Basisblatt!$A$10:$B$17,2,FALSE),"")</f>
        <v/>
      </c>
      <c r="O1326" s="95"/>
      <c r="P1326" s="138" t="str">
        <f>IF($K1326="x1",IF(OR($F1326&lt;&gt;Basisblatt!$A$2,'EMob_Segmente 3.2.5_3.2.6'!H1326=Basisblatt!$A$64)=TRUE,5,VLOOKUP('EMob_Segmente 3.2.5_3.2.6'!$E1326,Basisblatt!$A$22:$B$35,2,FALSE)),"")</f>
        <v/>
      </c>
    </row>
    <row r="1327" spans="1:16" ht="15.75" thickBot="1" x14ac:dyDescent="0.3">
      <c r="A1327" s="121" t="str">
        <f t="shared" si="42"/>
        <v/>
      </c>
      <c r="B1327" s="95"/>
      <c r="C1327" s="148"/>
      <c r="D1327" s="149"/>
      <c r="E1327" s="149"/>
      <c r="F1327" s="149"/>
      <c r="G1327" s="149"/>
      <c r="H1327" s="149"/>
      <c r="I1327" s="153"/>
      <c r="J1327" s="95"/>
      <c r="K1327" s="108" t="str">
        <f t="shared" si="43"/>
        <v>x2</v>
      </c>
      <c r="L1327" s="113"/>
      <c r="M1327" s="95"/>
      <c r="N1327" s="121" t="str">
        <f>IFERROR(VLOOKUP($G1327,Basisblatt!$A$10:$B$17,2,FALSE),"")</f>
        <v/>
      </c>
      <c r="O1327" s="95"/>
      <c r="P1327" s="138" t="str">
        <f>IF($K1327="x1",IF(OR($F1327&lt;&gt;Basisblatt!$A$2,'EMob_Segmente 3.2.5_3.2.6'!H1327=Basisblatt!$A$64)=TRUE,5,VLOOKUP('EMob_Segmente 3.2.5_3.2.6'!$E1327,Basisblatt!$A$22:$B$35,2,FALSE)),"")</f>
        <v/>
      </c>
    </row>
    <row r="1328" spans="1:16" ht="15.75" thickBot="1" x14ac:dyDescent="0.3">
      <c r="A1328" s="121" t="str">
        <f t="shared" si="42"/>
        <v/>
      </c>
      <c r="B1328" s="95"/>
      <c r="C1328" s="148"/>
      <c r="D1328" s="149"/>
      <c r="E1328" s="149"/>
      <c r="F1328" s="149"/>
      <c r="G1328" s="149"/>
      <c r="H1328" s="149"/>
      <c r="I1328" s="153"/>
      <c r="J1328" s="95"/>
      <c r="K1328" s="108" t="str">
        <f t="shared" si="43"/>
        <v>x2</v>
      </c>
      <c r="L1328" s="113"/>
      <c r="M1328" s="95"/>
      <c r="N1328" s="121" t="str">
        <f>IFERROR(VLOOKUP($G1328,Basisblatt!$A$10:$B$17,2,FALSE),"")</f>
        <v/>
      </c>
      <c r="O1328" s="95"/>
      <c r="P1328" s="138" t="str">
        <f>IF($K1328="x1",IF(OR($F1328&lt;&gt;Basisblatt!$A$2,'EMob_Segmente 3.2.5_3.2.6'!H1328=Basisblatt!$A$64)=TRUE,5,VLOOKUP('EMob_Segmente 3.2.5_3.2.6'!$E1328,Basisblatt!$A$22:$B$35,2,FALSE)),"")</f>
        <v/>
      </c>
    </row>
    <row r="1329" spans="1:16" ht="15.75" thickBot="1" x14ac:dyDescent="0.3">
      <c r="A1329" s="121" t="str">
        <f t="shared" si="42"/>
        <v/>
      </c>
      <c r="B1329" s="95"/>
      <c r="C1329" s="148"/>
      <c r="D1329" s="149"/>
      <c r="E1329" s="149"/>
      <c r="F1329" s="149"/>
      <c r="G1329" s="149"/>
      <c r="H1329" s="149"/>
      <c r="I1329" s="153"/>
      <c r="J1329" s="95"/>
      <c r="K1329" s="108" t="str">
        <f t="shared" si="43"/>
        <v>x2</v>
      </c>
      <c r="L1329" s="113"/>
      <c r="M1329" s="95"/>
      <c r="N1329" s="121" t="str">
        <f>IFERROR(VLOOKUP($G1329,Basisblatt!$A$10:$B$17,2,FALSE),"")</f>
        <v/>
      </c>
      <c r="O1329" s="95"/>
      <c r="P1329" s="138" t="str">
        <f>IF($K1329="x1",IF(OR($F1329&lt;&gt;Basisblatt!$A$2,'EMob_Segmente 3.2.5_3.2.6'!H1329=Basisblatt!$A$64)=TRUE,5,VLOOKUP('EMob_Segmente 3.2.5_3.2.6'!$E1329,Basisblatt!$A$22:$B$35,2,FALSE)),"")</f>
        <v/>
      </c>
    </row>
    <row r="1330" spans="1:16" ht="15.75" thickBot="1" x14ac:dyDescent="0.3">
      <c r="A1330" s="121" t="str">
        <f t="shared" si="42"/>
        <v/>
      </c>
      <c r="B1330" s="95"/>
      <c r="C1330" s="148"/>
      <c r="D1330" s="149"/>
      <c r="E1330" s="149"/>
      <c r="F1330" s="149"/>
      <c r="G1330" s="149"/>
      <c r="H1330" s="149"/>
      <c r="I1330" s="153"/>
      <c r="J1330" s="95"/>
      <c r="K1330" s="108" t="str">
        <f t="shared" si="43"/>
        <v>x2</v>
      </c>
      <c r="L1330" s="113"/>
      <c r="M1330" s="95"/>
      <c r="N1330" s="121" t="str">
        <f>IFERROR(VLOOKUP($G1330,Basisblatt!$A$10:$B$17,2,FALSE),"")</f>
        <v/>
      </c>
      <c r="O1330" s="95"/>
      <c r="P1330" s="138" t="str">
        <f>IF($K1330="x1",IF(OR($F1330&lt;&gt;Basisblatt!$A$2,'EMob_Segmente 3.2.5_3.2.6'!H1330=Basisblatt!$A$64)=TRUE,5,VLOOKUP('EMob_Segmente 3.2.5_3.2.6'!$E1330,Basisblatt!$A$22:$B$35,2,FALSE)),"")</f>
        <v/>
      </c>
    </row>
    <row r="1331" spans="1:16" ht="15.75" thickBot="1" x14ac:dyDescent="0.3">
      <c r="A1331" s="121" t="str">
        <f t="shared" si="42"/>
        <v/>
      </c>
      <c r="B1331" s="95"/>
      <c r="C1331" s="148"/>
      <c r="D1331" s="149"/>
      <c r="E1331" s="149"/>
      <c r="F1331" s="149"/>
      <c r="G1331" s="149"/>
      <c r="H1331" s="149"/>
      <c r="I1331" s="153"/>
      <c r="J1331" s="95"/>
      <c r="K1331" s="108" t="str">
        <f t="shared" si="43"/>
        <v>x2</v>
      </c>
      <c r="L1331" s="113"/>
      <c r="M1331" s="95"/>
      <c r="N1331" s="121" t="str">
        <f>IFERROR(VLOOKUP($G1331,Basisblatt!$A$10:$B$17,2,FALSE),"")</f>
        <v/>
      </c>
      <c r="O1331" s="95"/>
      <c r="P1331" s="138" t="str">
        <f>IF($K1331="x1",IF(OR($F1331&lt;&gt;Basisblatt!$A$2,'EMob_Segmente 3.2.5_3.2.6'!H1331=Basisblatt!$A$64)=TRUE,5,VLOOKUP('EMob_Segmente 3.2.5_3.2.6'!$E1331,Basisblatt!$A$22:$B$35,2,FALSE)),"")</f>
        <v/>
      </c>
    </row>
    <row r="1332" spans="1:16" ht="15.75" thickBot="1" x14ac:dyDescent="0.3">
      <c r="A1332" s="121" t="str">
        <f t="shared" si="42"/>
        <v/>
      </c>
      <c r="B1332" s="95"/>
      <c r="C1332" s="148"/>
      <c r="D1332" s="149"/>
      <c r="E1332" s="149"/>
      <c r="F1332" s="149"/>
      <c r="G1332" s="149"/>
      <c r="H1332" s="149"/>
      <c r="I1332" s="153"/>
      <c r="J1332" s="95"/>
      <c r="K1332" s="108" t="str">
        <f t="shared" si="43"/>
        <v>x2</v>
      </c>
      <c r="L1332" s="113"/>
      <c r="M1332" s="95"/>
      <c r="N1332" s="121" t="str">
        <f>IFERROR(VLOOKUP($G1332,Basisblatt!$A$10:$B$17,2,FALSE),"")</f>
        <v/>
      </c>
      <c r="O1332" s="95"/>
      <c r="P1332" s="138" t="str">
        <f>IF($K1332="x1",IF(OR($F1332&lt;&gt;Basisblatt!$A$2,'EMob_Segmente 3.2.5_3.2.6'!H1332=Basisblatt!$A$64)=TRUE,5,VLOOKUP('EMob_Segmente 3.2.5_3.2.6'!$E1332,Basisblatt!$A$22:$B$35,2,FALSE)),"")</f>
        <v/>
      </c>
    </row>
    <row r="1333" spans="1:16" ht="15.75" thickBot="1" x14ac:dyDescent="0.3">
      <c r="A1333" s="121" t="str">
        <f t="shared" si="42"/>
        <v/>
      </c>
      <c r="B1333" s="95"/>
      <c r="C1333" s="148"/>
      <c r="D1333" s="149"/>
      <c r="E1333" s="149"/>
      <c r="F1333" s="149"/>
      <c r="G1333" s="149"/>
      <c r="H1333" s="149"/>
      <c r="I1333" s="153"/>
      <c r="J1333" s="95"/>
      <c r="K1333" s="108" t="str">
        <f t="shared" si="43"/>
        <v>x2</v>
      </c>
      <c r="L1333" s="113"/>
      <c r="M1333" s="95"/>
      <c r="N1333" s="121" t="str">
        <f>IFERROR(VLOOKUP($G1333,Basisblatt!$A$10:$B$17,2,FALSE),"")</f>
        <v/>
      </c>
      <c r="O1333" s="95"/>
      <c r="P1333" s="138" t="str">
        <f>IF($K1333="x1",IF(OR($F1333&lt;&gt;Basisblatt!$A$2,'EMob_Segmente 3.2.5_3.2.6'!H1333=Basisblatt!$A$64)=TRUE,5,VLOOKUP('EMob_Segmente 3.2.5_3.2.6'!$E1333,Basisblatt!$A$22:$B$35,2,FALSE)),"")</f>
        <v/>
      </c>
    </row>
    <row r="1334" spans="1:16" ht="15.75" thickBot="1" x14ac:dyDescent="0.3">
      <c r="A1334" s="121" t="str">
        <f t="shared" si="42"/>
        <v/>
      </c>
      <c r="B1334" s="95"/>
      <c r="C1334" s="148"/>
      <c r="D1334" s="149"/>
      <c r="E1334" s="149"/>
      <c r="F1334" s="149"/>
      <c r="G1334" s="149"/>
      <c r="H1334" s="149"/>
      <c r="I1334" s="153"/>
      <c r="J1334" s="95"/>
      <c r="K1334" s="108" t="str">
        <f t="shared" si="43"/>
        <v>x2</v>
      </c>
      <c r="L1334" s="113"/>
      <c r="M1334" s="95"/>
      <c r="N1334" s="121" t="str">
        <f>IFERROR(VLOOKUP($G1334,Basisblatt!$A$10:$B$17,2,FALSE),"")</f>
        <v/>
      </c>
      <c r="O1334" s="95"/>
      <c r="P1334" s="138" t="str">
        <f>IF($K1334="x1",IF(OR($F1334&lt;&gt;Basisblatt!$A$2,'EMob_Segmente 3.2.5_3.2.6'!H1334=Basisblatt!$A$64)=TRUE,5,VLOOKUP('EMob_Segmente 3.2.5_3.2.6'!$E1334,Basisblatt!$A$22:$B$35,2,FALSE)),"")</f>
        <v/>
      </c>
    </row>
    <row r="1335" spans="1:16" ht="15.75" thickBot="1" x14ac:dyDescent="0.3">
      <c r="A1335" s="121" t="str">
        <f t="shared" si="42"/>
        <v/>
      </c>
      <c r="B1335" s="95"/>
      <c r="C1335" s="148"/>
      <c r="D1335" s="149"/>
      <c r="E1335" s="149"/>
      <c r="F1335" s="149"/>
      <c r="G1335" s="149"/>
      <c r="H1335" s="149"/>
      <c r="I1335" s="153"/>
      <c r="J1335" s="95"/>
      <c r="K1335" s="108" t="str">
        <f t="shared" si="43"/>
        <v>x2</v>
      </c>
      <c r="L1335" s="113"/>
      <c r="M1335" s="95"/>
      <c r="N1335" s="121" t="str">
        <f>IFERROR(VLOOKUP($G1335,Basisblatt!$A$10:$B$17,2,FALSE),"")</f>
        <v/>
      </c>
      <c r="O1335" s="95"/>
      <c r="P1335" s="138" t="str">
        <f>IF($K1335="x1",IF(OR($F1335&lt;&gt;Basisblatt!$A$2,'EMob_Segmente 3.2.5_3.2.6'!H1335=Basisblatt!$A$64)=TRUE,5,VLOOKUP('EMob_Segmente 3.2.5_3.2.6'!$E1335,Basisblatt!$A$22:$B$35,2,FALSE)),"")</f>
        <v/>
      </c>
    </row>
    <row r="1336" spans="1:16" ht="15.75" thickBot="1" x14ac:dyDescent="0.3">
      <c r="A1336" s="121" t="str">
        <f t="shared" si="42"/>
        <v/>
      </c>
      <c r="B1336" s="95"/>
      <c r="C1336" s="148"/>
      <c r="D1336" s="149"/>
      <c r="E1336" s="149"/>
      <c r="F1336" s="149"/>
      <c r="G1336" s="149"/>
      <c r="H1336" s="149"/>
      <c r="I1336" s="153"/>
      <c r="J1336" s="95"/>
      <c r="K1336" s="108" t="str">
        <f t="shared" si="43"/>
        <v>x2</v>
      </c>
      <c r="L1336" s="113"/>
      <c r="M1336" s="95"/>
      <c r="N1336" s="121" t="str">
        <f>IFERROR(VLOOKUP($G1336,Basisblatt!$A$10:$B$17,2,FALSE),"")</f>
        <v/>
      </c>
      <c r="O1336" s="95"/>
      <c r="P1336" s="138" t="str">
        <f>IF($K1336="x1",IF(OR($F1336&lt;&gt;Basisblatt!$A$2,'EMob_Segmente 3.2.5_3.2.6'!H1336=Basisblatt!$A$64)=TRUE,5,VLOOKUP('EMob_Segmente 3.2.5_3.2.6'!$E1336,Basisblatt!$A$22:$B$35,2,FALSE)),"")</f>
        <v/>
      </c>
    </row>
    <row r="1337" spans="1:16" ht="15.75" thickBot="1" x14ac:dyDescent="0.3">
      <c r="A1337" s="121" t="str">
        <f t="shared" si="42"/>
        <v/>
      </c>
      <c r="B1337" s="95"/>
      <c r="C1337" s="148"/>
      <c r="D1337" s="149"/>
      <c r="E1337" s="149"/>
      <c r="F1337" s="149"/>
      <c r="G1337" s="149"/>
      <c r="H1337" s="149"/>
      <c r="I1337" s="153"/>
      <c r="J1337" s="95"/>
      <c r="K1337" s="108" t="str">
        <f t="shared" si="43"/>
        <v>x2</v>
      </c>
      <c r="L1337" s="113"/>
      <c r="M1337" s="95"/>
      <c r="N1337" s="121" t="str">
        <f>IFERROR(VLOOKUP($G1337,Basisblatt!$A$10:$B$17,2,FALSE),"")</f>
        <v/>
      </c>
      <c r="O1337" s="95"/>
      <c r="P1337" s="138" t="str">
        <f>IF($K1337="x1",IF(OR($F1337&lt;&gt;Basisblatt!$A$2,'EMob_Segmente 3.2.5_3.2.6'!H1337=Basisblatt!$A$64)=TRUE,5,VLOOKUP('EMob_Segmente 3.2.5_3.2.6'!$E1337,Basisblatt!$A$22:$B$35,2,FALSE)),"")</f>
        <v/>
      </c>
    </row>
    <row r="1338" spans="1:16" ht="15.75" thickBot="1" x14ac:dyDescent="0.3">
      <c r="A1338" s="121" t="str">
        <f t="shared" si="42"/>
        <v/>
      </c>
      <c r="B1338" s="95"/>
      <c r="C1338" s="148"/>
      <c r="D1338" s="149"/>
      <c r="E1338" s="149"/>
      <c r="F1338" s="149"/>
      <c r="G1338" s="149"/>
      <c r="H1338" s="149"/>
      <c r="I1338" s="153"/>
      <c r="J1338" s="95"/>
      <c r="K1338" s="108" t="str">
        <f t="shared" si="43"/>
        <v>x2</v>
      </c>
      <c r="L1338" s="113"/>
      <c r="M1338" s="95"/>
      <c r="N1338" s="121" t="str">
        <f>IFERROR(VLOOKUP($G1338,Basisblatt!$A$10:$B$17,2,FALSE),"")</f>
        <v/>
      </c>
      <c r="O1338" s="95"/>
      <c r="P1338" s="138" t="str">
        <f>IF($K1338="x1",IF(OR($F1338&lt;&gt;Basisblatt!$A$2,'EMob_Segmente 3.2.5_3.2.6'!H1338=Basisblatt!$A$64)=TRUE,5,VLOOKUP('EMob_Segmente 3.2.5_3.2.6'!$E1338,Basisblatt!$A$22:$B$35,2,FALSE)),"")</f>
        <v/>
      </c>
    </row>
    <row r="1339" spans="1:16" ht="15.75" thickBot="1" x14ac:dyDescent="0.3">
      <c r="A1339" s="121" t="str">
        <f t="shared" si="42"/>
        <v/>
      </c>
      <c r="B1339" s="95"/>
      <c r="C1339" s="148"/>
      <c r="D1339" s="149"/>
      <c r="E1339" s="149"/>
      <c r="F1339" s="149"/>
      <c r="G1339" s="149"/>
      <c r="H1339" s="149"/>
      <c r="I1339" s="153"/>
      <c r="J1339" s="95"/>
      <c r="K1339" s="108" t="str">
        <f t="shared" si="43"/>
        <v>x2</v>
      </c>
      <c r="L1339" s="113"/>
      <c r="M1339" s="95"/>
      <c r="N1339" s="121" t="str">
        <f>IFERROR(VLOOKUP($G1339,Basisblatt!$A$10:$B$17,2,FALSE),"")</f>
        <v/>
      </c>
      <c r="O1339" s="95"/>
      <c r="P1339" s="138" t="str">
        <f>IF($K1339="x1",IF(OR($F1339&lt;&gt;Basisblatt!$A$2,'EMob_Segmente 3.2.5_3.2.6'!H1339=Basisblatt!$A$64)=TRUE,5,VLOOKUP('EMob_Segmente 3.2.5_3.2.6'!$E1339,Basisblatt!$A$22:$B$35,2,FALSE)),"")</f>
        <v/>
      </c>
    </row>
    <row r="1340" spans="1:16" ht="15.75" thickBot="1" x14ac:dyDescent="0.3">
      <c r="A1340" s="121" t="str">
        <f t="shared" si="42"/>
        <v/>
      </c>
      <c r="B1340" s="95"/>
      <c r="C1340" s="148"/>
      <c r="D1340" s="149"/>
      <c r="E1340" s="149"/>
      <c r="F1340" s="149"/>
      <c r="G1340" s="149"/>
      <c r="H1340" s="149"/>
      <c r="I1340" s="153"/>
      <c r="J1340" s="95"/>
      <c r="K1340" s="108" t="str">
        <f t="shared" si="43"/>
        <v>x2</v>
      </c>
      <c r="L1340" s="113"/>
      <c r="M1340" s="95"/>
      <c r="N1340" s="121" t="str">
        <f>IFERROR(VLOOKUP($G1340,Basisblatt!$A$10:$B$17,2,FALSE),"")</f>
        <v/>
      </c>
      <c r="O1340" s="95"/>
      <c r="P1340" s="138" t="str">
        <f>IF($K1340="x1",IF(OR($F1340&lt;&gt;Basisblatt!$A$2,'EMob_Segmente 3.2.5_3.2.6'!H1340=Basisblatt!$A$64)=TRUE,5,VLOOKUP('EMob_Segmente 3.2.5_3.2.6'!$E1340,Basisblatt!$A$22:$B$35,2,FALSE)),"")</f>
        <v/>
      </c>
    </row>
    <row r="1341" spans="1:16" ht="15.75" thickBot="1" x14ac:dyDescent="0.3">
      <c r="A1341" s="121" t="str">
        <f t="shared" si="42"/>
        <v/>
      </c>
      <c r="B1341" s="95"/>
      <c r="C1341" s="148"/>
      <c r="D1341" s="149"/>
      <c r="E1341" s="149"/>
      <c r="F1341" s="149"/>
      <c r="G1341" s="149"/>
      <c r="H1341" s="149"/>
      <c r="I1341" s="153"/>
      <c r="J1341" s="95"/>
      <c r="K1341" s="108" t="str">
        <f t="shared" si="43"/>
        <v>x2</v>
      </c>
      <c r="L1341" s="113"/>
      <c r="M1341" s="95"/>
      <c r="N1341" s="121" t="str">
        <f>IFERROR(VLOOKUP($G1341,Basisblatt!$A$10:$B$17,2,FALSE),"")</f>
        <v/>
      </c>
      <c r="O1341" s="95"/>
      <c r="P1341" s="138" t="str">
        <f>IF($K1341="x1",IF(OR($F1341&lt;&gt;Basisblatt!$A$2,'EMob_Segmente 3.2.5_3.2.6'!H1341=Basisblatt!$A$64)=TRUE,5,VLOOKUP('EMob_Segmente 3.2.5_3.2.6'!$E1341,Basisblatt!$A$22:$B$35,2,FALSE)),"")</f>
        <v/>
      </c>
    </row>
    <row r="1342" spans="1:16" ht="15.75" thickBot="1" x14ac:dyDescent="0.3">
      <c r="A1342" s="121" t="str">
        <f t="shared" si="42"/>
        <v/>
      </c>
      <c r="B1342" s="95"/>
      <c r="C1342" s="148"/>
      <c r="D1342" s="149"/>
      <c r="E1342" s="149"/>
      <c r="F1342" s="149"/>
      <c r="G1342" s="149"/>
      <c r="H1342" s="149"/>
      <c r="I1342" s="153"/>
      <c r="J1342" s="95"/>
      <c r="K1342" s="108" t="str">
        <f t="shared" si="43"/>
        <v>x2</v>
      </c>
      <c r="L1342" s="113"/>
      <c r="M1342" s="95"/>
      <c r="N1342" s="121" t="str">
        <f>IFERROR(VLOOKUP($G1342,Basisblatt!$A$10:$B$17,2,FALSE),"")</f>
        <v/>
      </c>
      <c r="O1342" s="95"/>
      <c r="P1342" s="138" t="str">
        <f>IF($K1342="x1",IF(OR($F1342&lt;&gt;Basisblatt!$A$2,'EMob_Segmente 3.2.5_3.2.6'!H1342=Basisblatt!$A$64)=TRUE,5,VLOOKUP('EMob_Segmente 3.2.5_3.2.6'!$E1342,Basisblatt!$A$22:$B$35,2,FALSE)),"")</f>
        <v/>
      </c>
    </row>
    <row r="1343" spans="1:16" ht="15.75" thickBot="1" x14ac:dyDescent="0.3">
      <c r="A1343" s="121" t="str">
        <f t="shared" si="42"/>
        <v/>
      </c>
      <c r="B1343" s="95"/>
      <c r="C1343" s="148"/>
      <c r="D1343" s="149"/>
      <c r="E1343" s="149"/>
      <c r="F1343" s="149"/>
      <c r="G1343" s="149"/>
      <c r="H1343" s="149"/>
      <c r="I1343" s="153"/>
      <c r="J1343" s="95"/>
      <c r="K1343" s="108" t="str">
        <f t="shared" si="43"/>
        <v>x2</v>
      </c>
      <c r="L1343" s="113"/>
      <c r="M1343" s="95"/>
      <c r="N1343" s="121" t="str">
        <f>IFERROR(VLOOKUP($G1343,Basisblatt!$A$10:$B$17,2,FALSE),"")</f>
        <v/>
      </c>
      <c r="O1343" s="95"/>
      <c r="P1343" s="138" t="str">
        <f>IF($K1343="x1",IF(OR($F1343&lt;&gt;Basisblatt!$A$2,'EMob_Segmente 3.2.5_3.2.6'!H1343=Basisblatt!$A$64)=TRUE,5,VLOOKUP('EMob_Segmente 3.2.5_3.2.6'!$E1343,Basisblatt!$A$22:$B$35,2,FALSE)),"")</f>
        <v/>
      </c>
    </row>
    <row r="1344" spans="1:16" ht="15.75" thickBot="1" x14ac:dyDescent="0.3">
      <c r="A1344" s="121" t="str">
        <f t="shared" si="42"/>
        <v/>
      </c>
      <c r="B1344" s="95"/>
      <c r="C1344" s="148"/>
      <c r="D1344" s="149"/>
      <c r="E1344" s="149"/>
      <c r="F1344" s="149"/>
      <c r="G1344" s="149"/>
      <c r="H1344" s="149"/>
      <c r="I1344" s="153"/>
      <c r="J1344" s="95"/>
      <c r="K1344" s="108" t="str">
        <f t="shared" si="43"/>
        <v>x2</v>
      </c>
      <c r="L1344" s="113"/>
      <c r="M1344" s="95"/>
      <c r="N1344" s="121" t="str">
        <f>IFERROR(VLOOKUP($G1344,Basisblatt!$A$10:$B$17,2,FALSE),"")</f>
        <v/>
      </c>
      <c r="O1344" s="95"/>
      <c r="P1344" s="138" t="str">
        <f>IF($K1344="x1",IF(OR($F1344&lt;&gt;Basisblatt!$A$2,'EMob_Segmente 3.2.5_3.2.6'!H1344=Basisblatt!$A$64)=TRUE,5,VLOOKUP('EMob_Segmente 3.2.5_3.2.6'!$E1344,Basisblatt!$A$22:$B$35,2,FALSE)),"")</f>
        <v/>
      </c>
    </row>
    <row r="1345" spans="1:16" ht="15.75" thickBot="1" x14ac:dyDescent="0.3">
      <c r="A1345" s="121" t="str">
        <f t="shared" si="42"/>
        <v/>
      </c>
      <c r="B1345" s="95"/>
      <c r="C1345" s="148"/>
      <c r="D1345" s="149"/>
      <c r="E1345" s="149"/>
      <c r="F1345" s="149"/>
      <c r="G1345" s="149"/>
      <c r="H1345" s="149"/>
      <c r="I1345" s="153"/>
      <c r="J1345" s="95"/>
      <c r="K1345" s="108" t="str">
        <f t="shared" si="43"/>
        <v>x2</v>
      </c>
      <c r="L1345" s="113"/>
      <c r="M1345" s="95"/>
      <c r="N1345" s="121" t="str">
        <f>IFERROR(VLOOKUP($G1345,Basisblatt!$A$10:$B$17,2,FALSE),"")</f>
        <v/>
      </c>
      <c r="O1345" s="95"/>
      <c r="P1345" s="138" t="str">
        <f>IF($K1345="x1",IF(OR($F1345&lt;&gt;Basisblatt!$A$2,'EMob_Segmente 3.2.5_3.2.6'!H1345=Basisblatt!$A$64)=TRUE,5,VLOOKUP('EMob_Segmente 3.2.5_3.2.6'!$E1345,Basisblatt!$A$22:$B$35,2,FALSE)),"")</f>
        <v/>
      </c>
    </row>
    <row r="1346" spans="1:16" ht="15.75" thickBot="1" x14ac:dyDescent="0.3">
      <c r="A1346" s="121" t="str">
        <f t="shared" si="42"/>
        <v/>
      </c>
      <c r="B1346" s="95"/>
      <c r="C1346" s="148"/>
      <c r="D1346" s="149"/>
      <c r="E1346" s="149"/>
      <c r="F1346" s="149"/>
      <c r="G1346" s="149"/>
      <c r="H1346" s="149"/>
      <c r="I1346" s="153"/>
      <c r="J1346" s="95"/>
      <c r="K1346" s="108" t="str">
        <f t="shared" si="43"/>
        <v>x2</v>
      </c>
      <c r="L1346" s="113"/>
      <c r="M1346" s="95"/>
      <c r="N1346" s="121" t="str">
        <f>IFERROR(VLOOKUP($G1346,Basisblatt!$A$10:$B$17,2,FALSE),"")</f>
        <v/>
      </c>
      <c r="O1346" s="95"/>
      <c r="P1346" s="138" t="str">
        <f>IF($K1346="x1",IF(OR($F1346&lt;&gt;Basisblatt!$A$2,'EMob_Segmente 3.2.5_3.2.6'!H1346=Basisblatt!$A$64)=TRUE,5,VLOOKUP('EMob_Segmente 3.2.5_3.2.6'!$E1346,Basisblatt!$A$22:$B$35,2,FALSE)),"")</f>
        <v/>
      </c>
    </row>
    <row r="1347" spans="1:16" ht="15.75" thickBot="1" x14ac:dyDescent="0.3">
      <c r="A1347" s="121" t="str">
        <f t="shared" si="42"/>
        <v/>
      </c>
      <c r="B1347" s="95"/>
      <c r="C1347" s="148"/>
      <c r="D1347" s="149"/>
      <c r="E1347" s="149"/>
      <c r="F1347" s="149"/>
      <c r="G1347" s="149"/>
      <c r="H1347" s="149"/>
      <c r="I1347" s="153"/>
      <c r="J1347" s="95"/>
      <c r="K1347" s="108" t="str">
        <f t="shared" si="43"/>
        <v>x2</v>
      </c>
      <c r="L1347" s="113"/>
      <c r="M1347" s="95"/>
      <c r="N1347" s="121" t="str">
        <f>IFERROR(VLOOKUP($G1347,Basisblatt!$A$10:$B$17,2,FALSE),"")</f>
        <v/>
      </c>
      <c r="O1347" s="95"/>
      <c r="P1347" s="138" t="str">
        <f>IF($K1347="x1",IF(OR($F1347&lt;&gt;Basisblatt!$A$2,'EMob_Segmente 3.2.5_3.2.6'!H1347=Basisblatt!$A$64)=TRUE,5,VLOOKUP('EMob_Segmente 3.2.5_3.2.6'!$E1347,Basisblatt!$A$22:$B$35,2,FALSE)),"")</f>
        <v/>
      </c>
    </row>
    <row r="1348" spans="1:16" ht="15.75" thickBot="1" x14ac:dyDescent="0.3">
      <c r="A1348" s="121" t="str">
        <f t="shared" si="42"/>
        <v/>
      </c>
      <c r="B1348" s="95"/>
      <c r="C1348" s="148"/>
      <c r="D1348" s="149"/>
      <c r="E1348" s="149"/>
      <c r="F1348" s="149"/>
      <c r="G1348" s="149"/>
      <c r="H1348" s="149"/>
      <c r="I1348" s="153"/>
      <c r="J1348" s="95"/>
      <c r="K1348" s="108" t="str">
        <f t="shared" si="43"/>
        <v>x2</v>
      </c>
      <c r="L1348" s="113"/>
      <c r="M1348" s="95"/>
      <c r="N1348" s="121" t="str">
        <f>IFERROR(VLOOKUP($G1348,Basisblatt!$A$10:$B$17,2,FALSE),"")</f>
        <v/>
      </c>
      <c r="O1348" s="95"/>
      <c r="P1348" s="138" t="str">
        <f>IF($K1348="x1",IF(OR($F1348&lt;&gt;Basisblatt!$A$2,'EMob_Segmente 3.2.5_3.2.6'!H1348=Basisblatt!$A$64)=TRUE,5,VLOOKUP('EMob_Segmente 3.2.5_3.2.6'!$E1348,Basisblatt!$A$22:$B$35,2,FALSE)),"")</f>
        <v/>
      </c>
    </row>
    <row r="1349" spans="1:16" ht="15.75" thickBot="1" x14ac:dyDescent="0.3">
      <c r="A1349" s="121" t="str">
        <f t="shared" si="42"/>
        <v/>
      </c>
      <c r="B1349" s="95"/>
      <c r="C1349" s="148"/>
      <c r="D1349" s="149"/>
      <c r="E1349" s="149"/>
      <c r="F1349" s="149"/>
      <c r="G1349" s="149"/>
      <c r="H1349" s="149"/>
      <c r="I1349" s="153"/>
      <c r="J1349" s="95"/>
      <c r="K1349" s="108" t="str">
        <f t="shared" si="43"/>
        <v>x2</v>
      </c>
      <c r="L1349" s="113"/>
      <c r="M1349" s="95"/>
      <c r="N1349" s="121" t="str">
        <f>IFERROR(VLOOKUP($G1349,Basisblatt!$A$10:$B$17,2,FALSE),"")</f>
        <v/>
      </c>
      <c r="O1349" s="95"/>
      <c r="P1349" s="138" t="str">
        <f>IF($K1349="x1",IF(OR($F1349&lt;&gt;Basisblatt!$A$2,'EMob_Segmente 3.2.5_3.2.6'!H1349=Basisblatt!$A$64)=TRUE,5,VLOOKUP('EMob_Segmente 3.2.5_3.2.6'!$E1349,Basisblatt!$A$22:$B$35,2,FALSE)),"")</f>
        <v/>
      </c>
    </row>
    <row r="1350" spans="1:16" ht="15.75" thickBot="1" x14ac:dyDescent="0.3">
      <c r="A1350" s="121" t="str">
        <f t="shared" si="42"/>
        <v/>
      </c>
      <c r="B1350" s="95"/>
      <c r="C1350" s="148"/>
      <c r="D1350" s="149"/>
      <c r="E1350" s="149"/>
      <c r="F1350" s="149"/>
      <c r="G1350" s="149"/>
      <c r="H1350" s="149"/>
      <c r="I1350" s="153"/>
      <c r="J1350" s="95"/>
      <c r="K1350" s="108" t="str">
        <f t="shared" si="43"/>
        <v>x2</v>
      </c>
      <c r="L1350" s="113"/>
      <c r="M1350" s="95"/>
      <c r="N1350" s="121" t="str">
        <f>IFERROR(VLOOKUP($G1350,Basisblatt!$A$10:$B$17,2,FALSE),"")</f>
        <v/>
      </c>
      <c r="O1350" s="95"/>
      <c r="P1350" s="138" t="str">
        <f>IF($K1350="x1",IF(OR($F1350&lt;&gt;Basisblatt!$A$2,'EMob_Segmente 3.2.5_3.2.6'!H1350=Basisblatt!$A$64)=TRUE,5,VLOOKUP('EMob_Segmente 3.2.5_3.2.6'!$E1350,Basisblatt!$A$22:$B$35,2,FALSE)),"")</f>
        <v/>
      </c>
    </row>
    <row r="1351" spans="1:16" ht="15.75" thickBot="1" x14ac:dyDescent="0.3">
      <c r="A1351" s="121" t="str">
        <f t="shared" si="42"/>
        <v/>
      </c>
      <c r="B1351" s="95"/>
      <c r="C1351" s="148"/>
      <c r="D1351" s="149"/>
      <c r="E1351" s="149"/>
      <c r="F1351" s="149"/>
      <c r="G1351" s="149"/>
      <c r="H1351" s="149"/>
      <c r="I1351" s="153"/>
      <c r="J1351" s="95"/>
      <c r="K1351" s="108" t="str">
        <f t="shared" si="43"/>
        <v>x2</v>
      </c>
      <c r="L1351" s="113"/>
      <c r="M1351" s="95"/>
      <c r="N1351" s="121" t="str">
        <f>IFERROR(VLOOKUP($G1351,Basisblatt!$A$10:$B$17,2,FALSE),"")</f>
        <v/>
      </c>
      <c r="O1351" s="95"/>
      <c r="P1351" s="138" t="str">
        <f>IF($K1351="x1",IF(OR($F1351&lt;&gt;Basisblatt!$A$2,'EMob_Segmente 3.2.5_3.2.6'!H1351=Basisblatt!$A$64)=TRUE,5,VLOOKUP('EMob_Segmente 3.2.5_3.2.6'!$E1351,Basisblatt!$A$22:$B$35,2,FALSE)),"")</f>
        <v/>
      </c>
    </row>
    <row r="1352" spans="1:16" ht="15.75" thickBot="1" x14ac:dyDescent="0.3">
      <c r="A1352" s="121" t="str">
        <f t="shared" si="42"/>
        <v/>
      </c>
      <c r="B1352" s="95"/>
      <c r="C1352" s="148"/>
      <c r="D1352" s="149"/>
      <c r="E1352" s="149"/>
      <c r="F1352" s="149"/>
      <c r="G1352" s="149"/>
      <c r="H1352" s="149"/>
      <c r="I1352" s="153"/>
      <c r="J1352" s="95"/>
      <c r="K1352" s="108" t="str">
        <f t="shared" si="43"/>
        <v>x2</v>
      </c>
      <c r="L1352" s="113"/>
      <c r="M1352" s="95"/>
      <c r="N1352" s="121" t="str">
        <f>IFERROR(VLOOKUP($G1352,Basisblatt!$A$10:$B$17,2,FALSE),"")</f>
        <v/>
      </c>
      <c r="O1352" s="95"/>
      <c r="P1352" s="138" t="str">
        <f>IF($K1352="x1",IF(OR($F1352&lt;&gt;Basisblatt!$A$2,'EMob_Segmente 3.2.5_3.2.6'!H1352=Basisblatt!$A$64)=TRUE,5,VLOOKUP('EMob_Segmente 3.2.5_3.2.6'!$E1352,Basisblatt!$A$22:$B$35,2,FALSE)),"")</f>
        <v/>
      </c>
    </row>
    <row r="1353" spans="1:16" ht="15.75" thickBot="1" x14ac:dyDescent="0.3">
      <c r="A1353" s="121" t="str">
        <f t="shared" si="42"/>
        <v/>
      </c>
      <c r="B1353" s="95"/>
      <c r="C1353" s="148"/>
      <c r="D1353" s="149"/>
      <c r="E1353" s="149"/>
      <c r="F1353" s="149"/>
      <c r="G1353" s="149"/>
      <c r="H1353" s="149"/>
      <c r="I1353" s="153"/>
      <c r="J1353" s="95"/>
      <c r="K1353" s="108" t="str">
        <f t="shared" si="43"/>
        <v>x2</v>
      </c>
      <c r="L1353" s="113"/>
      <c r="M1353" s="95"/>
      <c r="N1353" s="121" t="str">
        <f>IFERROR(VLOOKUP($G1353,Basisblatt!$A$10:$B$17,2,FALSE),"")</f>
        <v/>
      </c>
      <c r="O1353" s="95"/>
      <c r="P1353" s="138" t="str">
        <f>IF($K1353="x1",IF(OR($F1353&lt;&gt;Basisblatt!$A$2,'EMob_Segmente 3.2.5_3.2.6'!H1353=Basisblatt!$A$64)=TRUE,5,VLOOKUP('EMob_Segmente 3.2.5_3.2.6'!$E1353,Basisblatt!$A$22:$B$35,2,FALSE)),"")</f>
        <v/>
      </c>
    </row>
    <row r="1354" spans="1:16" ht="15.75" thickBot="1" x14ac:dyDescent="0.3">
      <c r="A1354" s="121" t="str">
        <f t="shared" si="42"/>
        <v/>
      </c>
      <c r="B1354" s="95"/>
      <c r="C1354" s="148"/>
      <c r="D1354" s="149"/>
      <c r="E1354" s="149"/>
      <c r="F1354" s="149"/>
      <c r="G1354" s="149"/>
      <c r="H1354" s="149"/>
      <c r="I1354" s="153"/>
      <c r="J1354" s="95"/>
      <c r="K1354" s="108" t="str">
        <f t="shared" si="43"/>
        <v>x2</v>
      </c>
      <c r="L1354" s="113"/>
      <c r="M1354" s="95"/>
      <c r="N1354" s="121" t="str">
        <f>IFERROR(VLOOKUP($G1354,Basisblatt!$A$10:$B$17,2,FALSE),"")</f>
        <v/>
      </c>
      <c r="O1354" s="95"/>
      <c r="P1354" s="138" t="str">
        <f>IF($K1354="x1",IF(OR($F1354&lt;&gt;Basisblatt!$A$2,'EMob_Segmente 3.2.5_3.2.6'!H1354=Basisblatt!$A$64)=TRUE,5,VLOOKUP('EMob_Segmente 3.2.5_3.2.6'!$E1354,Basisblatt!$A$22:$B$35,2,FALSE)),"")</f>
        <v/>
      </c>
    </row>
    <row r="1355" spans="1:16" ht="15.75" thickBot="1" x14ac:dyDescent="0.3">
      <c r="A1355" s="121" t="str">
        <f t="shared" si="42"/>
        <v/>
      </c>
      <c r="B1355" s="95"/>
      <c r="C1355" s="148"/>
      <c r="D1355" s="149"/>
      <c r="E1355" s="149"/>
      <c r="F1355" s="149"/>
      <c r="G1355" s="149"/>
      <c r="H1355" s="149"/>
      <c r="I1355" s="153"/>
      <c r="J1355" s="95"/>
      <c r="K1355" s="108" t="str">
        <f t="shared" si="43"/>
        <v>x2</v>
      </c>
      <c r="L1355" s="113"/>
      <c r="M1355" s="95"/>
      <c r="N1355" s="121" t="str">
        <f>IFERROR(VLOOKUP($G1355,Basisblatt!$A$10:$B$17,2,FALSE),"")</f>
        <v/>
      </c>
      <c r="O1355" s="95"/>
      <c r="P1355" s="138" t="str">
        <f>IF($K1355="x1",IF(OR($F1355&lt;&gt;Basisblatt!$A$2,'EMob_Segmente 3.2.5_3.2.6'!H1355=Basisblatt!$A$64)=TRUE,5,VLOOKUP('EMob_Segmente 3.2.5_3.2.6'!$E1355,Basisblatt!$A$22:$B$35,2,FALSE)),"")</f>
        <v/>
      </c>
    </row>
    <row r="1356" spans="1:16" ht="15.75" thickBot="1" x14ac:dyDescent="0.3">
      <c r="A1356" s="121" t="str">
        <f t="shared" si="42"/>
        <v/>
      </c>
      <c r="B1356" s="95"/>
      <c r="C1356" s="148"/>
      <c r="D1356" s="149"/>
      <c r="E1356" s="149"/>
      <c r="F1356" s="149"/>
      <c r="G1356" s="149"/>
      <c r="H1356" s="149"/>
      <c r="I1356" s="153"/>
      <c r="J1356" s="95"/>
      <c r="K1356" s="108" t="str">
        <f t="shared" si="43"/>
        <v>x2</v>
      </c>
      <c r="L1356" s="113"/>
      <c r="M1356" s="95"/>
      <c r="N1356" s="121" t="str">
        <f>IFERROR(VLOOKUP($G1356,Basisblatt!$A$10:$B$17,2,FALSE),"")</f>
        <v/>
      </c>
      <c r="O1356" s="95"/>
      <c r="P1356" s="138" t="str">
        <f>IF($K1356="x1",IF(OR($F1356&lt;&gt;Basisblatt!$A$2,'EMob_Segmente 3.2.5_3.2.6'!H1356=Basisblatt!$A$64)=TRUE,5,VLOOKUP('EMob_Segmente 3.2.5_3.2.6'!$E1356,Basisblatt!$A$22:$B$35,2,FALSE)),"")</f>
        <v/>
      </c>
    </row>
    <row r="1357" spans="1:16" ht="15.75" thickBot="1" x14ac:dyDescent="0.3">
      <c r="A1357" s="121" t="str">
        <f t="shared" si="42"/>
        <v/>
      </c>
      <c r="B1357" s="95"/>
      <c r="C1357" s="148"/>
      <c r="D1357" s="149"/>
      <c r="E1357" s="149"/>
      <c r="F1357" s="149"/>
      <c r="G1357" s="149"/>
      <c r="H1357" s="149"/>
      <c r="I1357" s="153"/>
      <c r="J1357" s="95"/>
      <c r="K1357" s="108" t="str">
        <f t="shared" si="43"/>
        <v>x2</v>
      </c>
      <c r="L1357" s="113"/>
      <c r="M1357" s="95"/>
      <c r="N1357" s="121" t="str">
        <f>IFERROR(VLOOKUP($G1357,Basisblatt!$A$10:$B$17,2,FALSE),"")</f>
        <v/>
      </c>
      <c r="O1357" s="95"/>
      <c r="P1357" s="138" t="str">
        <f>IF($K1357="x1",IF(OR($F1357&lt;&gt;Basisblatt!$A$2,'EMob_Segmente 3.2.5_3.2.6'!H1357=Basisblatt!$A$64)=TRUE,5,VLOOKUP('EMob_Segmente 3.2.5_3.2.6'!$E1357,Basisblatt!$A$22:$B$35,2,FALSE)),"")</f>
        <v/>
      </c>
    </row>
    <row r="1358" spans="1:16" ht="15.75" thickBot="1" x14ac:dyDescent="0.3">
      <c r="A1358" s="121" t="str">
        <f t="shared" si="42"/>
        <v/>
      </c>
      <c r="B1358" s="95"/>
      <c r="C1358" s="148"/>
      <c r="D1358" s="149"/>
      <c r="E1358" s="149"/>
      <c r="F1358" s="149"/>
      <c r="G1358" s="149"/>
      <c r="H1358" s="149"/>
      <c r="I1358" s="153"/>
      <c r="J1358" s="95"/>
      <c r="K1358" s="108" t="str">
        <f t="shared" si="43"/>
        <v>x2</v>
      </c>
      <c r="L1358" s="113"/>
      <c r="M1358" s="95"/>
      <c r="N1358" s="121" t="str">
        <f>IFERROR(VLOOKUP($G1358,Basisblatt!$A$10:$B$17,2,FALSE),"")</f>
        <v/>
      </c>
      <c r="O1358" s="95"/>
      <c r="P1358" s="138" t="str">
        <f>IF($K1358="x1",IF(OR($F1358&lt;&gt;Basisblatt!$A$2,'EMob_Segmente 3.2.5_3.2.6'!H1358=Basisblatt!$A$64)=TRUE,5,VLOOKUP('EMob_Segmente 3.2.5_3.2.6'!$E1358,Basisblatt!$A$22:$B$35,2,FALSE)),"")</f>
        <v/>
      </c>
    </row>
    <row r="1359" spans="1:16" ht="15.75" thickBot="1" x14ac:dyDescent="0.3">
      <c r="A1359" s="121" t="str">
        <f t="shared" si="42"/>
        <v/>
      </c>
      <c r="B1359" s="95"/>
      <c r="C1359" s="148"/>
      <c r="D1359" s="149"/>
      <c r="E1359" s="149"/>
      <c r="F1359" s="149"/>
      <c r="G1359" s="149"/>
      <c r="H1359" s="149"/>
      <c r="I1359" s="153"/>
      <c r="J1359" s="95"/>
      <c r="K1359" s="108" t="str">
        <f t="shared" si="43"/>
        <v>x2</v>
      </c>
      <c r="L1359" s="113"/>
      <c r="M1359" s="95"/>
      <c r="N1359" s="121" t="str">
        <f>IFERROR(VLOOKUP($G1359,Basisblatt!$A$10:$B$17,2,FALSE),"")</f>
        <v/>
      </c>
      <c r="O1359" s="95"/>
      <c r="P1359" s="138" t="str">
        <f>IF($K1359="x1",IF(OR($F1359&lt;&gt;Basisblatt!$A$2,'EMob_Segmente 3.2.5_3.2.6'!H1359=Basisblatt!$A$64)=TRUE,5,VLOOKUP('EMob_Segmente 3.2.5_3.2.6'!$E1359,Basisblatt!$A$22:$B$35,2,FALSE)),"")</f>
        <v/>
      </c>
    </row>
    <row r="1360" spans="1:16" ht="15.75" thickBot="1" x14ac:dyDescent="0.3">
      <c r="A1360" s="121" t="str">
        <f t="shared" si="42"/>
        <v/>
      </c>
      <c r="B1360" s="95"/>
      <c r="C1360" s="148"/>
      <c r="D1360" s="149"/>
      <c r="E1360" s="149"/>
      <c r="F1360" s="149"/>
      <c r="G1360" s="149"/>
      <c r="H1360" s="149"/>
      <c r="I1360" s="153"/>
      <c r="J1360" s="95"/>
      <c r="K1360" s="108" t="str">
        <f t="shared" si="43"/>
        <v>x2</v>
      </c>
      <c r="L1360" s="113"/>
      <c r="M1360" s="95"/>
      <c r="N1360" s="121" t="str">
        <f>IFERROR(VLOOKUP($G1360,Basisblatt!$A$10:$B$17,2,FALSE),"")</f>
        <v/>
      </c>
      <c r="O1360" s="95"/>
      <c r="P1360" s="138" t="str">
        <f>IF($K1360="x1",IF(OR($F1360&lt;&gt;Basisblatt!$A$2,'EMob_Segmente 3.2.5_3.2.6'!H1360=Basisblatt!$A$64)=TRUE,5,VLOOKUP('EMob_Segmente 3.2.5_3.2.6'!$E1360,Basisblatt!$A$22:$B$35,2,FALSE)),"")</f>
        <v/>
      </c>
    </row>
    <row r="1361" spans="1:16" ht="15.75" thickBot="1" x14ac:dyDescent="0.3">
      <c r="A1361" s="121" t="str">
        <f t="shared" si="42"/>
        <v/>
      </c>
      <c r="B1361" s="95"/>
      <c r="C1361" s="148"/>
      <c r="D1361" s="149"/>
      <c r="E1361" s="149"/>
      <c r="F1361" s="149"/>
      <c r="G1361" s="149"/>
      <c r="H1361" s="149"/>
      <c r="I1361" s="153"/>
      <c r="J1361" s="95"/>
      <c r="K1361" s="108" t="str">
        <f t="shared" si="43"/>
        <v>x2</v>
      </c>
      <c r="L1361" s="113"/>
      <c r="M1361" s="95"/>
      <c r="N1361" s="121" t="str">
        <f>IFERROR(VLOOKUP($G1361,Basisblatt!$A$10:$B$17,2,FALSE),"")</f>
        <v/>
      </c>
      <c r="O1361" s="95"/>
      <c r="P1361" s="138" t="str">
        <f>IF($K1361="x1",IF(OR($F1361&lt;&gt;Basisblatt!$A$2,'EMob_Segmente 3.2.5_3.2.6'!H1361=Basisblatt!$A$64)=TRUE,5,VLOOKUP('EMob_Segmente 3.2.5_3.2.6'!$E1361,Basisblatt!$A$22:$B$35,2,FALSE)),"")</f>
        <v/>
      </c>
    </row>
    <row r="1362" spans="1:16" ht="15.75" thickBot="1" x14ac:dyDescent="0.3">
      <c r="A1362" s="121" t="str">
        <f t="shared" si="42"/>
        <v/>
      </c>
      <c r="B1362" s="95"/>
      <c r="C1362" s="148"/>
      <c r="D1362" s="149"/>
      <c r="E1362" s="149"/>
      <c r="F1362" s="149"/>
      <c r="G1362" s="149"/>
      <c r="H1362" s="149"/>
      <c r="I1362" s="153"/>
      <c r="J1362" s="95"/>
      <c r="K1362" s="108" t="str">
        <f t="shared" si="43"/>
        <v>x2</v>
      </c>
      <c r="L1362" s="113"/>
      <c r="M1362" s="95"/>
      <c r="N1362" s="121" t="str">
        <f>IFERROR(VLOOKUP($G1362,Basisblatt!$A$10:$B$17,2,FALSE),"")</f>
        <v/>
      </c>
      <c r="O1362" s="95"/>
      <c r="P1362" s="138" t="str">
        <f>IF($K1362="x1",IF(OR($F1362&lt;&gt;Basisblatt!$A$2,'EMob_Segmente 3.2.5_3.2.6'!H1362=Basisblatt!$A$64)=TRUE,5,VLOOKUP('EMob_Segmente 3.2.5_3.2.6'!$E1362,Basisblatt!$A$22:$B$35,2,FALSE)),"")</f>
        <v/>
      </c>
    </row>
    <row r="1363" spans="1:16" ht="15.75" thickBot="1" x14ac:dyDescent="0.3">
      <c r="A1363" s="121" t="str">
        <f t="shared" si="42"/>
        <v/>
      </c>
      <c r="B1363" s="95"/>
      <c r="C1363" s="148"/>
      <c r="D1363" s="149"/>
      <c r="E1363" s="149"/>
      <c r="F1363" s="149"/>
      <c r="G1363" s="149"/>
      <c r="H1363" s="149"/>
      <c r="I1363" s="153"/>
      <c r="J1363" s="95"/>
      <c r="K1363" s="108" t="str">
        <f t="shared" si="43"/>
        <v>x2</v>
      </c>
      <c r="L1363" s="113"/>
      <c r="M1363" s="95"/>
      <c r="N1363" s="121" t="str">
        <f>IFERROR(VLOOKUP($G1363,Basisblatt!$A$10:$B$17,2,FALSE),"")</f>
        <v/>
      </c>
      <c r="O1363" s="95"/>
      <c r="P1363" s="138" t="str">
        <f>IF($K1363="x1",IF(OR($F1363&lt;&gt;Basisblatt!$A$2,'EMob_Segmente 3.2.5_3.2.6'!H1363=Basisblatt!$A$64)=TRUE,5,VLOOKUP('EMob_Segmente 3.2.5_3.2.6'!$E1363,Basisblatt!$A$22:$B$35,2,FALSE)),"")</f>
        <v/>
      </c>
    </row>
    <row r="1364" spans="1:16" ht="15.75" thickBot="1" x14ac:dyDescent="0.3">
      <c r="A1364" s="121" t="str">
        <f t="shared" si="42"/>
        <v/>
      </c>
      <c r="B1364" s="95"/>
      <c r="C1364" s="148"/>
      <c r="D1364" s="149"/>
      <c r="E1364" s="149"/>
      <c r="F1364" s="149"/>
      <c r="G1364" s="149"/>
      <c r="H1364" s="149"/>
      <c r="I1364" s="153"/>
      <c r="J1364" s="95"/>
      <c r="K1364" s="108" t="str">
        <f t="shared" si="43"/>
        <v>x2</v>
      </c>
      <c r="L1364" s="113"/>
      <c r="M1364" s="95"/>
      <c r="N1364" s="121" t="str">
        <f>IFERROR(VLOOKUP($G1364,Basisblatt!$A$10:$B$17,2,FALSE),"")</f>
        <v/>
      </c>
      <c r="O1364" s="95"/>
      <c r="P1364" s="138" t="str">
        <f>IF($K1364="x1",IF(OR($F1364&lt;&gt;Basisblatt!$A$2,'EMob_Segmente 3.2.5_3.2.6'!H1364=Basisblatt!$A$64)=TRUE,5,VLOOKUP('EMob_Segmente 3.2.5_3.2.6'!$E1364,Basisblatt!$A$22:$B$35,2,FALSE)),"")</f>
        <v/>
      </c>
    </row>
    <row r="1365" spans="1:16" ht="15.75" thickBot="1" x14ac:dyDescent="0.3">
      <c r="A1365" s="121" t="str">
        <f t="shared" si="42"/>
        <v/>
      </c>
      <c r="B1365" s="95"/>
      <c r="C1365" s="148"/>
      <c r="D1365" s="149"/>
      <c r="E1365" s="149"/>
      <c r="F1365" s="149"/>
      <c r="G1365" s="149"/>
      <c r="H1365" s="149"/>
      <c r="I1365" s="153"/>
      <c r="J1365" s="95"/>
      <c r="K1365" s="108" t="str">
        <f t="shared" si="43"/>
        <v>x2</v>
      </c>
      <c r="L1365" s="113"/>
      <c r="M1365" s="95"/>
      <c r="N1365" s="121" t="str">
        <f>IFERROR(VLOOKUP($G1365,Basisblatt!$A$10:$B$17,2,FALSE),"")</f>
        <v/>
      </c>
      <c r="O1365" s="95"/>
      <c r="P1365" s="138" t="str">
        <f>IF($K1365="x1",IF(OR($F1365&lt;&gt;Basisblatt!$A$2,'EMob_Segmente 3.2.5_3.2.6'!H1365=Basisblatt!$A$64)=TRUE,5,VLOOKUP('EMob_Segmente 3.2.5_3.2.6'!$E1365,Basisblatt!$A$22:$B$35,2,FALSE)),"")</f>
        <v/>
      </c>
    </row>
    <row r="1366" spans="1:16" ht="15.75" thickBot="1" x14ac:dyDescent="0.3">
      <c r="A1366" s="121" t="str">
        <f t="shared" si="42"/>
        <v/>
      </c>
      <c r="B1366" s="95"/>
      <c r="C1366" s="148"/>
      <c r="D1366" s="149"/>
      <c r="E1366" s="149"/>
      <c r="F1366" s="149"/>
      <c r="G1366" s="149"/>
      <c r="H1366" s="149"/>
      <c r="I1366" s="153"/>
      <c r="J1366" s="95"/>
      <c r="K1366" s="108" t="str">
        <f t="shared" si="43"/>
        <v>x2</v>
      </c>
      <c r="L1366" s="113"/>
      <c r="M1366" s="95"/>
      <c r="N1366" s="121" t="str">
        <f>IFERROR(VLOOKUP($G1366,Basisblatt!$A$10:$B$17,2,FALSE),"")</f>
        <v/>
      </c>
      <c r="O1366" s="95"/>
      <c r="P1366" s="138" t="str">
        <f>IF($K1366="x1",IF(OR($F1366&lt;&gt;Basisblatt!$A$2,'EMob_Segmente 3.2.5_3.2.6'!H1366=Basisblatt!$A$64)=TRUE,5,VLOOKUP('EMob_Segmente 3.2.5_3.2.6'!$E1366,Basisblatt!$A$22:$B$35,2,FALSE)),"")</f>
        <v/>
      </c>
    </row>
    <row r="1367" spans="1:16" ht="15.75" thickBot="1" x14ac:dyDescent="0.3">
      <c r="A1367" s="121" t="str">
        <f t="shared" si="42"/>
        <v/>
      </c>
      <c r="B1367" s="95"/>
      <c r="C1367" s="148"/>
      <c r="D1367" s="149"/>
      <c r="E1367" s="149"/>
      <c r="F1367" s="149"/>
      <c r="G1367" s="149"/>
      <c r="H1367" s="149"/>
      <c r="I1367" s="153"/>
      <c r="J1367" s="95"/>
      <c r="K1367" s="108" t="str">
        <f t="shared" si="43"/>
        <v>x2</v>
      </c>
      <c r="L1367" s="113"/>
      <c r="M1367" s="95"/>
      <c r="N1367" s="121" t="str">
        <f>IFERROR(VLOOKUP($G1367,Basisblatt!$A$10:$B$17,2,FALSE),"")</f>
        <v/>
      </c>
      <c r="O1367" s="95"/>
      <c r="P1367" s="138" t="str">
        <f>IF($K1367="x1",IF(OR($F1367&lt;&gt;Basisblatt!$A$2,'EMob_Segmente 3.2.5_3.2.6'!H1367=Basisblatt!$A$64)=TRUE,5,VLOOKUP('EMob_Segmente 3.2.5_3.2.6'!$E1367,Basisblatt!$A$22:$B$35,2,FALSE)),"")</f>
        <v/>
      </c>
    </row>
    <row r="1368" spans="1:16" ht="15.75" thickBot="1" x14ac:dyDescent="0.3">
      <c r="A1368" s="121" t="str">
        <f t="shared" si="42"/>
        <v/>
      </c>
      <c r="B1368" s="95"/>
      <c r="C1368" s="148"/>
      <c r="D1368" s="149"/>
      <c r="E1368" s="149"/>
      <c r="F1368" s="149"/>
      <c r="G1368" s="149"/>
      <c r="H1368" s="149"/>
      <c r="I1368" s="153"/>
      <c r="J1368" s="95"/>
      <c r="K1368" s="108" t="str">
        <f t="shared" si="43"/>
        <v>x2</v>
      </c>
      <c r="L1368" s="113"/>
      <c r="M1368" s="95"/>
      <c r="N1368" s="121" t="str">
        <f>IFERROR(VLOOKUP($G1368,Basisblatt!$A$10:$B$17,2,FALSE),"")</f>
        <v/>
      </c>
      <c r="O1368" s="95"/>
      <c r="P1368" s="138" t="str">
        <f>IF($K1368="x1",IF(OR($F1368&lt;&gt;Basisblatt!$A$2,'EMob_Segmente 3.2.5_3.2.6'!H1368=Basisblatt!$A$64)=TRUE,5,VLOOKUP('EMob_Segmente 3.2.5_3.2.6'!$E1368,Basisblatt!$A$22:$B$35,2,FALSE)),"")</f>
        <v/>
      </c>
    </row>
    <row r="1369" spans="1:16" ht="15.75" thickBot="1" x14ac:dyDescent="0.3">
      <c r="A1369" s="121" t="str">
        <f t="shared" si="42"/>
        <v/>
      </c>
      <c r="B1369" s="95"/>
      <c r="C1369" s="148"/>
      <c r="D1369" s="149"/>
      <c r="E1369" s="149"/>
      <c r="F1369" s="149"/>
      <c r="G1369" s="149"/>
      <c r="H1369" s="149"/>
      <c r="I1369" s="153"/>
      <c r="J1369" s="95"/>
      <c r="K1369" s="108" t="str">
        <f t="shared" si="43"/>
        <v>x2</v>
      </c>
      <c r="L1369" s="113"/>
      <c r="M1369" s="95"/>
      <c r="N1369" s="121" t="str">
        <f>IFERROR(VLOOKUP($G1369,Basisblatt!$A$10:$B$17,2,FALSE),"")</f>
        <v/>
      </c>
      <c r="O1369" s="95"/>
      <c r="P1369" s="138" t="str">
        <f>IF($K1369="x1",IF(OR($F1369&lt;&gt;Basisblatt!$A$2,'EMob_Segmente 3.2.5_3.2.6'!H1369=Basisblatt!$A$64)=TRUE,5,VLOOKUP('EMob_Segmente 3.2.5_3.2.6'!$E1369,Basisblatt!$A$22:$B$35,2,FALSE)),"")</f>
        <v/>
      </c>
    </row>
    <row r="1370" spans="1:16" ht="15.75" thickBot="1" x14ac:dyDescent="0.3">
      <c r="A1370" s="121" t="str">
        <f t="shared" ref="A1370:A1433" si="44">IF($K1370="x2","",IF($K1370="x1","ja","N/A"))</f>
        <v/>
      </c>
      <c r="B1370" s="95"/>
      <c r="C1370" s="148"/>
      <c r="D1370" s="149"/>
      <c r="E1370" s="149"/>
      <c r="F1370" s="149"/>
      <c r="G1370" s="149"/>
      <c r="H1370" s="149"/>
      <c r="I1370" s="153"/>
      <c r="J1370" s="95"/>
      <c r="K1370" s="108" t="str">
        <f t="shared" si="43"/>
        <v>x2</v>
      </c>
      <c r="L1370" s="113"/>
      <c r="M1370" s="95"/>
      <c r="N1370" s="121" t="str">
        <f>IFERROR(VLOOKUP($G1370,Basisblatt!$A$10:$B$17,2,FALSE),"")</f>
        <v/>
      </c>
      <c r="O1370" s="95"/>
      <c r="P1370" s="138" t="str">
        <f>IF($K1370="x1",IF(OR($F1370&lt;&gt;Basisblatt!$A$2,'EMob_Segmente 3.2.5_3.2.6'!H1370=Basisblatt!$A$64)=TRUE,5,VLOOKUP('EMob_Segmente 3.2.5_3.2.6'!$E1370,Basisblatt!$A$22:$B$35,2,FALSE)),"")</f>
        <v/>
      </c>
    </row>
    <row r="1371" spans="1:16" ht="15.75" thickBot="1" x14ac:dyDescent="0.3">
      <c r="A1371" s="121" t="str">
        <f t="shared" si="44"/>
        <v/>
      </c>
      <c r="B1371" s="95"/>
      <c r="C1371" s="148"/>
      <c r="D1371" s="149"/>
      <c r="E1371" s="149"/>
      <c r="F1371" s="149"/>
      <c r="G1371" s="149"/>
      <c r="H1371" s="149"/>
      <c r="I1371" s="153"/>
      <c r="J1371" s="95"/>
      <c r="K1371" s="108" t="str">
        <f t="shared" ref="K1371:K1434" si="45">IF(COUNTA($C1371:$I1371)=7,"x1",IF(COUNTA($C1371:$I1371)=0,"x2","o"))</f>
        <v>x2</v>
      </c>
      <c r="L1371" s="113"/>
      <c r="M1371" s="95"/>
      <c r="N1371" s="121" t="str">
        <f>IFERROR(VLOOKUP($G1371,Basisblatt!$A$10:$B$17,2,FALSE),"")</f>
        <v/>
      </c>
      <c r="O1371" s="95"/>
      <c r="P1371" s="138" t="str">
        <f>IF($K1371="x1",IF(OR($F1371&lt;&gt;Basisblatt!$A$2,'EMob_Segmente 3.2.5_3.2.6'!H1371=Basisblatt!$A$64)=TRUE,5,VLOOKUP('EMob_Segmente 3.2.5_3.2.6'!$E1371,Basisblatt!$A$22:$B$35,2,FALSE)),"")</f>
        <v/>
      </c>
    </row>
    <row r="1372" spans="1:16" ht="15.75" thickBot="1" x14ac:dyDescent="0.3">
      <c r="A1372" s="121" t="str">
        <f t="shared" si="44"/>
        <v/>
      </c>
      <c r="B1372" s="95"/>
      <c r="C1372" s="148"/>
      <c r="D1372" s="149"/>
      <c r="E1372" s="149"/>
      <c r="F1372" s="149"/>
      <c r="G1372" s="149"/>
      <c r="H1372" s="149"/>
      <c r="I1372" s="153"/>
      <c r="J1372" s="95"/>
      <c r="K1372" s="108" t="str">
        <f t="shared" si="45"/>
        <v>x2</v>
      </c>
      <c r="L1372" s="113"/>
      <c r="M1372" s="95"/>
      <c r="N1372" s="121" t="str">
        <f>IFERROR(VLOOKUP($G1372,Basisblatt!$A$10:$B$17,2,FALSE),"")</f>
        <v/>
      </c>
      <c r="O1372" s="95"/>
      <c r="P1372" s="138" t="str">
        <f>IF($K1372="x1",IF(OR($F1372&lt;&gt;Basisblatt!$A$2,'EMob_Segmente 3.2.5_3.2.6'!H1372=Basisblatt!$A$64)=TRUE,5,VLOOKUP('EMob_Segmente 3.2.5_3.2.6'!$E1372,Basisblatt!$A$22:$B$35,2,FALSE)),"")</f>
        <v/>
      </c>
    </row>
    <row r="1373" spans="1:16" ht="15.75" thickBot="1" x14ac:dyDescent="0.3">
      <c r="A1373" s="121" t="str">
        <f t="shared" si="44"/>
        <v/>
      </c>
      <c r="B1373" s="95"/>
      <c r="C1373" s="148"/>
      <c r="D1373" s="149"/>
      <c r="E1373" s="149"/>
      <c r="F1373" s="149"/>
      <c r="G1373" s="149"/>
      <c r="H1373" s="149"/>
      <c r="I1373" s="153"/>
      <c r="J1373" s="95"/>
      <c r="K1373" s="108" t="str">
        <f t="shared" si="45"/>
        <v>x2</v>
      </c>
      <c r="L1373" s="113"/>
      <c r="M1373" s="95"/>
      <c r="N1373" s="121" t="str">
        <f>IFERROR(VLOOKUP($G1373,Basisblatt!$A$10:$B$17,2,FALSE),"")</f>
        <v/>
      </c>
      <c r="O1373" s="95"/>
      <c r="P1373" s="138" t="str">
        <f>IF($K1373="x1",IF(OR($F1373&lt;&gt;Basisblatt!$A$2,'EMob_Segmente 3.2.5_3.2.6'!H1373=Basisblatt!$A$64)=TRUE,5,VLOOKUP('EMob_Segmente 3.2.5_3.2.6'!$E1373,Basisblatt!$A$22:$B$35,2,FALSE)),"")</f>
        <v/>
      </c>
    </row>
    <row r="1374" spans="1:16" ht="15.75" thickBot="1" x14ac:dyDescent="0.3">
      <c r="A1374" s="121" t="str">
        <f t="shared" si="44"/>
        <v/>
      </c>
      <c r="B1374" s="95"/>
      <c r="C1374" s="148"/>
      <c r="D1374" s="149"/>
      <c r="E1374" s="149"/>
      <c r="F1374" s="149"/>
      <c r="G1374" s="149"/>
      <c r="H1374" s="149"/>
      <c r="I1374" s="153"/>
      <c r="J1374" s="95"/>
      <c r="K1374" s="108" t="str">
        <f t="shared" si="45"/>
        <v>x2</v>
      </c>
      <c r="L1374" s="113"/>
      <c r="M1374" s="95"/>
      <c r="N1374" s="121" t="str">
        <f>IFERROR(VLOOKUP($G1374,Basisblatt!$A$10:$B$17,2,FALSE),"")</f>
        <v/>
      </c>
      <c r="O1374" s="95"/>
      <c r="P1374" s="138" t="str">
        <f>IF($K1374="x1",IF(OR($F1374&lt;&gt;Basisblatt!$A$2,'EMob_Segmente 3.2.5_3.2.6'!H1374=Basisblatt!$A$64)=TRUE,5,VLOOKUP('EMob_Segmente 3.2.5_3.2.6'!$E1374,Basisblatt!$A$22:$B$35,2,FALSE)),"")</f>
        <v/>
      </c>
    </row>
    <row r="1375" spans="1:16" ht="15.75" thickBot="1" x14ac:dyDescent="0.3">
      <c r="A1375" s="121" t="str">
        <f t="shared" si="44"/>
        <v/>
      </c>
      <c r="B1375" s="95"/>
      <c r="C1375" s="148"/>
      <c r="D1375" s="149"/>
      <c r="E1375" s="149"/>
      <c r="F1375" s="149"/>
      <c r="G1375" s="149"/>
      <c r="H1375" s="149"/>
      <c r="I1375" s="153"/>
      <c r="J1375" s="95"/>
      <c r="K1375" s="108" t="str">
        <f t="shared" si="45"/>
        <v>x2</v>
      </c>
      <c r="L1375" s="113"/>
      <c r="M1375" s="95"/>
      <c r="N1375" s="121" t="str">
        <f>IFERROR(VLOOKUP($G1375,Basisblatt!$A$10:$B$17,2,FALSE),"")</f>
        <v/>
      </c>
      <c r="O1375" s="95"/>
      <c r="P1375" s="138" t="str">
        <f>IF($K1375="x1",IF(OR($F1375&lt;&gt;Basisblatt!$A$2,'EMob_Segmente 3.2.5_3.2.6'!H1375=Basisblatt!$A$64)=TRUE,5,VLOOKUP('EMob_Segmente 3.2.5_3.2.6'!$E1375,Basisblatt!$A$22:$B$35,2,FALSE)),"")</f>
        <v/>
      </c>
    </row>
    <row r="1376" spans="1:16" ht="15.75" thickBot="1" x14ac:dyDescent="0.3">
      <c r="A1376" s="121" t="str">
        <f t="shared" si="44"/>
        <v/>
      </c>
      <c r="B1376" s="95"/>
      <c r="C1376" s="148"/>
      <c r="D1376" s="149"/>
      <c r="E1376" s="149"/>
      <c r="F1376" s="149"/>
      <c r="G1376" s="149"/>
      <c r="H1376" s="149"/>
      <c r="I1376" s="153"/>
      <c r="J1376" s="95"/>
      <c r="K1376" s="108" t="str">
        <f t="shared" si="45"/>
        <v>x2</v>
      </c>
      <c r="L1376" s="113"/>
      <c r="M1376" s="95"/>
      <c r="N1376" s="121" t="str">
        <f>IFERROR(VLOOKUP($G1376,Basisblatt!$A$10:$B$17,2,FALSE),"")</f>
        <v/>
      </c>
      <c r="O1376" s="95"/>
      <c r="P1376" s="138" t="str">
        <f>IF($K1376="x1",IF(OR($F1376&lt;&gt;Basisblatt!$A$2,'EMob_Segmente 3.2.5_3.2.6'!H1376=Basisblatt!$A$64)=TRUE,5,VLOOKUP('EMob_Segmente 3.2.5_3.2.6'!$E1376,Basisblatt!$A$22:$B$35,2,FALSE)),"")</f>
        <v/>
      </c>
    </row>
    <row r="1377" spans="1:16" ht="15.75" thickBot="1" x14ac:dyDescent="0.3">
      <c r="A1377" s="121" t="str">
        <f t="shared" si="44"/>
        <v/>
      </c>
      <c r="B1377" s="95"/>
      <c r="C1377" s="148"/>
      <c r="D1377" s="149"/>
      <c r="E1377" s="149"/>
      <c r="F1377" s="149"/>
      <c r="G1377" s="149"/>
      <c r="H1377" s="149"/>
      <c r="I1377" s="153"/>
      <c r="J1377" s="95"/>
      <c r="K1377" s="108" t="str">
        <f t="shared" si="45"/>
        <v>x2</v>
      </c>
      <c r="L1377" s="113"/>
      <c r="M1377" s="95"/>
      <c r="N1377" s="121" t="str">
        <f>IFERROR(VLOOKUP($G1377,Basisblatt!$A$10:$B$17,2,FALSE),"")</f>
        <v/>
      </c>
      <c r="O1377" s="95"/>
      <c r="P1377" s="138" t="str">
        <f>IF($K1377="x1",IF(OR($F1377&lt;&gt;Basisblatt!$A$2,'EMob_Segmente 3.2.5_3.2.6'!H1377=Basisblatt!$A$64)=TRUE,5,VLOOKUP('EMob_Segmente 3.2.5_3.2.6'!$E1377,Basisblatt!$A$22:$B$35,2,FALSE)),"")</f>
        <v/>
      </c>
    </row>
    <row r="1378" spans="1:16" ht="15.75" thickBot="1" x14ac:dyDescent="0.3">
      <c r="A1378" s="121" t="str">
        <f t="shared" si="44"/>
        <v/>
      </c>
      <c r="B1378" s="95"/>
      <c r="C1378" s="148"/>
      <c r="D1378" s="149"/>
      <c r="E1378" s="149"/>
      <c r="F1378" s="149"/>
      <c r="G1378" s="149"/>
      <c r="H1378" s="149"/>
      <c r="I1378" s="153"/>
      <c r="J1378" s="95"/>
      <c r="K1378" s="108" t="str">
        <f t="shared" si="45"/>
        <v>x2</v>
      </c>
      <c r="L1378" s="113"/>
      <c r="M1378" s="95"/>
      <c r="N1378" s="121" t="str">
        <f>IFERROR(VLOOKUP($G1378,Basisblatt!$A$10:$B$17,2,FALSE),"")</f>
        <v/>
      </c>
      <c r="O1378" s="95"/>
      <c r="P1378" s="138" t="str">
        <f>IF($K1378="x1",IF(OR($F1378&lt;&gt;Basisblatt!$A$2,'EMob_Segmente 3.2.5_3.2.6'!H1378=Basisblatt!$A$64)=TRUE,5,VLOOKUP('EMob_Segmente 3.2.5_3.2.6'!$E1378,Basisblatt!$A$22:$B$35,2,FALSE)),"")</f>
        <v/>
      </c>
    </row>
    <row r="1379" spans="1:16" ht="15.75" thickBot="1" x14ac:dyDescent="0.3">
      <c r="A1379" s="121" t="str">
        <f t="shared" si="44"/>
        <v/>
      </c>
      <c r="B1379" s="95"/>
      <c r="C1379" s="148"/>
      <c r="D1379" s="149"/>
      <c r="E1379" s="149"/>
      <c r="F1379" s="149"/>
      <c r="G1379" s="149"/>
      <c r="H1379" s="149"/>
      <c r="I1379" s="153"/>
      <c r="J1379" s="95"/>
      <c r="K1379" s="108" t="str">
        <f t="shared" si="45"/>
        <v>x2</v>
      </c>
      <c r="L1379" s="113"/>
      <c r="M1379" s="95"/>
      <c r="N1379" s="121" t="str">
        <f>IFERROR(VLOOKUP($G1379,Basisblatt!$A$10:$B$17,2,FALSE),"")</f>
        <v/>
      </c>
      <c r="O1379" s="95"/>
      <c r="P1379" s="138" t="str">
        <f>IF($K1379="x1",IF(OR($F1379&lt;&gt;Basisblatt!$A$2,'EMob_Segmente 3.2.5_3.2.6'!H1379=Basisblatt!$A$64)=TRUE,5,VLOOKUP('EMob_Segmente 3.2.5_3.2.6'!$E1379,Basisblatt!$A$22:$B$35,2,FALSE)),"")</f>
        <v/>
      </c>
    </row>
    <row r="1380" spans="1:16" ht="15.75" thickBot="1" x14ac:dyDescent="0.3">
      <c r="A1380" s="121" t="str">
        <f t="shared" si="44"/>
        <v/>
      </c>
      <c r="B1380" s="95"/>
      <c r="C1380" s="148"/>
      <c r="D1380" s="149"/>
      <c r="E1380" s="149"/>
      <c r="F1380" s="149"/>
      <c r="G1380" s="149"/>
      <c r="H1380" s="149"/>
      <c r="I1380" s="153"/>
      <c r="J1380" s="95"/>
      <c r="K1380" s="108" t="str">
        <f t="shared" si="45"/>
        <v>x2</v>
      </c>
      <c r="L1380" s="113"/>
      <c r="M1380" s="95"/>
      <c r="N1380" s="121" t="str">
        <f>IFERROR(VLOOKUP($G1380,Basisblatt!$A$10:$B$17,2,FALSE),"")</f>
        <v/>
      </c>
      <c r="O1380" s="95"/>
      <c r="P1380" s="138" t="str">
        <f>IF($K1380="x1",IF(OR($F1380&lt;&gt;Basisblatt!$A$2,'EMob_Segmente 3.2.5_3.2.6'!H1380=Basisblatt!$A$64)=TRUE,5,VLOOKUP('EMob_Segmente 3.2.5_3.2.6'!$E1380,Basisblatt!$A$22:$B$35,2,FALSE)),"")</f>
        <v/>
      </c>
    </row>
    <row r="1381" spans="1:16" ht="15.75" thickBot="1" x14ac:dyDescent="0.3">
      <c r="A1381" s="121" t="str">
        <f t="shared" si="44"/>
        <v/>
      </c>
      <c r="B1381" s="95"/>
      <c r="C1381" s="148"/>
      <c r="D1381" s="149"/>
      <c r="E1381" s="149"/>
      <c r="F1381" s="149"/>
      <c r="G1381" s="149"/>
      <c r="H1381" s="149"/>
      <c r="I1381" s="153"/>
      <c r="J1381" s="95"/>
      <c r="K1381" s="108" t="str">
        <f t="shared" si="45"/>
        <v>x2</v>
      </c>
      <c r="L1381" s="113"/>
      <c r="M1381" s="95"/>
      <c r="N1381" s="121" t="str">
        <f>IFERROR(VLOOKUP($G1381,Basisblatt!$A$10:$B$17,2,FALSE),"")</f>
        <v/>
      </c>
      <c r="O1381" s="95"/>
      <c r="P1381" s="138" t="str">
        <f>IF($K1381="x1",IF(OR($F1381&lt;&gt;Basisblatt!$A$2,'EMob_Segmente 3.2.5_3.2.6'!H1381=Basisblatt!$A$64)=TRUE,5,VLOOKUP('EMob_Segmente 3.2.5_3.2.6'!$E1381,Basisblatt!$A$22:$B$35,2,FALSE)),"")</f>
        <v/>
      </c>
    </row>
    <row r="1382" spans="1:16" ht="15.75" thickBot="1" x14ac:dyDescent="0.3">
      <c r="A1382" s="121" t="str">
        <f t="shared" si="44"/>
        <v/>
      </c>
      <c r="B1382" s="95"/>
      <c r="C1382" s="148"/>
      <c r="D1382" s="149"/>
      <c r="E1382" s="149"/>
      <c r="F1382" s="149"/>
      <c r="G1382" s="149"/>
      <c r="H1382" s="149"/>
      <c r="I1382" s="153"/>
      <c r="J1382" s="95"/>
      <c r="K1382" s="108" t="str">
        <f t="shared" si="45"/>
        <v>x2</v>
      </c>
      <c r="L1382" s="113"/>
      <c r="M1382" s="95"/>
      <c r="N1382" s="121" t="str">
        <f>IFERROR(VLOOKUP($G1382,Basisblatt!$A$10:$B$17,2,FALSE),"")</f>
        <v/>
      </c>
      <c r="O1382" s="95"/>
      <c r="P1382" s="138" t="str">
        <f>IF($K1382="x1",IF(OR($F1382&lt;&gt;Basisblatt!$A$2,'EMob_Segmente 3.2.5_3.2.6'!H1382=Basisblatt!$A$64)=TRUE,5,VLOOKUP('EMob_Segmente 3.2.5_3.2.6'!$E1382,Basisblatt!$A$22:$B$35,2,FALSE)),"")</f>
        <v/>
      </c>
    </row>
    <row r="1383" spans="1:16" ht="15.75" thickBot="1" x14ac:dyDescent="0.3">
      <c r="A1383" s="121" t="str">
        <f t="shared" si="44"/>
        <v/>
      </c>
      <c r="B1383" s="95"/>
      <c r="C1383" s="148"/>
      <c r="D1383" s="149"/>
      <c r="E1383" s="149"/>
      <c r="F1383" s="149"/>
      <c r="G1383" s="149"/>
      <c r="H1383" s="149"/>
      <c r="I1383" s="153"/>
      <c r="J1383" s="95"/>
      <c r="K1383" s="108" t="str">
        <f t="shared" si="45"/>
        <v>x2</v>
      </c>
      <c r="L1383" s="113"/>
      <c r="M1383" s="95"/>
      <c r="N1383" s="121" t="str">
        <f>IFERROR(VLOOKUP($G1383,Basisblatt!$A$10:$B$17,2,FALSE),"")</f>
        <v/>
      </c>
      <c r="O1383" s="95"/>
      <c r="P1383" s="138" t="str">
        <f>IF($K1383="x1",IF(OR($F1383&lt;&gt;Basisblatt!$A$2,'EMob_Segmente 3.2.5_3.2.6'!H1383=Basisblatt!$A$64)=TRUE,5,VLOOKUP('EMob_Segmente 3.2.5_3.2.6'!$E1383,Basisblatt!$A$22:$B$35,2,FALSE)),"")</f>
        <v/>
      </c>
    </row>
    <row r="1384" spans="1:16" ht="15.75" thickBot="1" x14ac:dyDescent="0.3">
      <c r="A1384" s="121" t="str">
        <f t="shared" si="44"/>
        <v/>
      </c>
      <c r="B1384" s="95"/>
      <c r="C1384" s="148"/>
      <c r="D1384" s="149"/>
      <c r="E1384" s="149"/>
      <c r="F1384" s="149"/>
      <c r="G1384" s="149"/>
      <c r="H1384" s="149"/>
      <c r="I1384" s="153"/>
      <c r="J1384" s="95"/>
      <c r="K1384" s="108" t="str">
        <f t="shared" si="45"/>
        <v>x2</v>
      </c>
      <c r="L1384" s="113"/>
      <c r="M1384" s="95"/>
      <c r="N1384" s="121" t="str">
        <f>IFERROR(VLOOKUP($G1384,Basisblatt!$A$10:$B$17,2,FALSE),"")</f>
        <v/>
      </c>
      <c r="O1384" s="95"/>
      <c r="P1384" s="138" t="str">
        <f>IF($K1384="x1",IF(OR($F1384&lt;&gt;Basisblatt!$A$2,'EMob_Segmente 3.2.5_3.2.6'!H1384=Basisblatt!$A$64)=TRUE,5,VLOOKUP('EMob_Segmente 3.2.5_3.2.6'!$E1384,Basisblatt!$A$22:$B$35,2,FALSE)),"")</f>
        <v/>
      </c>
    </row>
    <row r="1385" spans="1:16" ht="15.75" thickBot="1" x14ac:dyDescent="0.3">
      <c r="A1385" s="121" t="str">
        <f t="shared" si="44"/>
        <v/>
      </c>
      <c r="B1385" s="95"/>
      <c r="C1385" s="148"/>
      <c r="D1385" s="149"/>
      <c r="E1385" s="149"/>
      <c r="F1385" s="149"/>
      <c r="G1385" s="149"/>
      <c r="H1385" s="149"/>
      <c r="I1385" s="153"/>
      <c r="J1385" s="95"/>
      <c r="K1385" s="108" t="str">
        <f t="shared" si="45"/>
        <v>x2</v>
      </c>
      <c r="L1385" s="113"/>
      <c r="M1385" s="95"/>
      <c r="N1385" s="121" t="str">
        <f>IFERROR(VLOOKUP($G1385,Basisblatt!$A$10:$B$17,2,FALSE),"")</f>
        <v/>
      </c>
      <c r="O1385" s="95"/>
      <c r="P1385" s="138" t="str">
        <f>IF($K1385="x1",IF(OR($F1385&lt;&gt;Basisblatt!$A$2,'EMob_Segmente 3.2.5_3.2.6'!H1385=Basisblatt!$A$64)=TRUE,5,VLOOKUP('EMob_Segmente 3.2.5_3.2.6'!$E1385,Basisblatt!$A$22:$B$35,2,FALSE)),"")</f>
        <v/>
      </c>
    </row>
    <row r="1386" spans="1:16" ht="15.75" thickBot="1" x14ac:dyDescent="0.3">
      <c r="A1386" s="121" t="str">
        <f t="shared" si="44"/>
        <v/>
      </c>
      <c r="B1386" s="95"/>
      <c r="C1386" s="148"/>
      <c r="D1386" s="149"/>
      <c r="E1386" s="149"/>
      <c r="F1386" s="149"/>
      <c r="G1386" s="149"/>
      <c r="H1386" s="149"/>
      <c r="I1386" s="153"/>
      <c r="J1386" s="95"/>
      <c r="K1386" s="108" t="str">
        <f t="shared" si="45"/>
        <v>x2</v>
      </c>
      <c r="L1386" s="113"/>
      <c r="M1386" s="95"/>
      <c r="N1386" s="121" t="str">
        <f>IFERROR(VLOOKUP($G1386,Basisblatt!$A$10:$B$17,2,FALSE),"")</f>
        <v/>
      </c>
      <c r="O1386" s="95"/>
      <c r="P1386" s="138" t="str">
        <f>IF($K1386="x1",IF(OR($F1386&lt;&gt;Basisblatt!$A$2,'EMob_Segmente 3.2.5_3.2.6'!H1386=Basisblatt!$A$64)=TRUE,5,VLOOKUP('EMob_Segmente 3.2.5_3.2.6'!$E1386,Basisblatt!$A$22:$B$35,2,FALSE)),"")</f>
        <v/>
      </c>
    </row>
    <row r="1387" spans="1:16" ht="15.75" thickBot="1" x14ac:dyDescent="0.3">
      <c r="A1387" s="121" t="str">
        <f t="shared" si="44"/>
        <v/>
      </c>
      <c r="B1387" s="95"/>
      <c r="C1387" s="148"/>
      <c r="D1387" s="149"/>
      <c r="E1387" s="149"/>
      <c r="F1387" s="149"/>
      <c r="G1387" s="149"/>
      <c r="H1387" s="149"/>
      <c r="I1387" s="153"/>
      <c r="J1387" s="95"/>
      <c r="K1387" s="108" t="str">
        <f t="shared" si="45"/>
        <v>x2</v>
      </c>
      <c r="L1387" s="113"/>
      <c r="M1387" s="95"/>
      <c r="N1387" s="121" t="str">
        <f>IFERROR(VLOOKUP($G1387,Basisblatt!$A$10:$B$17,2,FALSE),"")</f>
        <v/>
      </c>
      <c r="O1387" s="95"/>
      <c r="P1387" s="138" t="str">
        <f>IF($K1387="x1",IF(OR($F1387&lt;&gt;Basisblatt!$A$2,'EMob_Segmente 3.2.5_3.2.6'!H1387=Basisblatt!$A$64)=TRUE,5,VLOOKUP('EMob_Segmente 3.2.5_3.2.6'!$E1387,Basisblatt!$A$22:$B$35,2,FALSE)),"")</f>
        <v/>
      </c>
    </row>
    <row r="1388" spans="1:16" ht="15.75" thickBot="1" x14ac:dyDescent="0.3">
      <c r="A1388" s="121" t="str">
        <f t="shared" si="44"/>
        <v/>
      </c>
      <c r="B1388" s="95"/>
      <c r="C1388" s="148"/>
      <c r="D1388" s="149"/>
      <c r="E1388" s="149"/>
      <c r="F1388" s="149"/>
      <c r="G1388" s="149"/>
      <c r="H1388" s="149"/>
      <c r="I1388" s="153"/>
      <c r="J1388" s="95"/>
      <c r="K1388" s="108" t="str">
        <f t="shared" si="45"/>
        <v>x2</v>
      </c>
      <c r="L1388" s="113"/>
      <c r="M1388" s="95"/>
      <c r="N1388" s="121" t="str">
        <f>IFERROR(VLOOKUP($G1388,Basisblatt!$A$10:$B$17,2,FALSE),"")</f>
        <v/>
      </c>
      <c r="O1388" s="95"/>
      <c r="P1388" s="138" t="str">
        <f>IF($K1388="x1",IF(OR($F1388&lt;&gt;Basisblatt!$A$2,'EMob_Segmente 3.2.5_3.2.6'!H1388=Basisblatt!$A$64)=TRUE,5,VLOOKUP('EMob_Segmente 3.2.5_3.2.6'!$E1388,Basisblatt!$A$22:$B$35,2,FALSE)),"")</f>
        <v/>
      </c>
    </row>
    <row r="1389" spans="1:16" ht="15.75" thickBot="1" x14ac:dyDescent="0.3">
      <c r="A1389" s="121" t="str">
        <f t="shared" si="44"/>
        <v/>
      </c>
      <c r="B1389" s="95"/>
      <c r="C1389" s="148"/>
      <c r="D1389" s="149"/>
      <c r="E1389" s="149"/>
      <c r="F1389" s="149"/>
      <c r="G1389" s="149"/>
      <c r="H1389" s="149"/>
      <c r="I1389" s="153"/>
      <c r="J1389" s="95"/>
      <c r="K1389" s="108" t="str">
        <f t="shared" si="45"/>
        <v>x2</v>
      </c>
      <c r="L1389" s="113"/>
      <c r="M1389" s="95"/>
      <c r="N1389" s="121" t="str">
        <f>IFERROR(VLOOKUP($G1389,Basisblatt!$A$10:$B$17,2,FALSE),"")</f>
        <v/>
      </c>
      <c r="O1389" s="95"/>
      <c r="P1389" s="138" t="str">
        <f>IF($K1389="x1",IF(OR($F1389&lt;&gt;Basisblatt!$A$2,'EMob_Segmente 3.2.5_3.2.6'!H1389=Basisblatt!$A$64)=TRUE,5,VLOOKUP('EMob_Segmente 3.2.5_3.2.6'!$E1389,Basisblatt!$A$22:$B$35,2,FALSE)),"")</f>
        <v/>
      </c>
    </row>
    <row r="1390" spans="1:16" ht="15.75" thickBot="1" x14ac:dyDescent="0.3">
      <c r="A1390" s="121" t="str">
        <f t="shared" si="44"/>
        <v/>
      </c>
      <c r="B1390" s="95"/>
      <c r="C1390" s="148"/>
      <c r="D1390" s="149"/>
      <c r="E1390" s="149"/>
      <c r="F1390" s="149"/>
      <c r="G1390" s="149"/>
      <c r="H1390" s="149"/>
      <c r="I1390" s="153"/>
      <c r="J1390" s="95"/>
      <c r="K1390" s="108" t="str">
        <f t="shared" si="45"/>
        <v>x2</v>
      </c>
      <c r="L1390" s="113"/>
      <c r="M1390" s="95"/>
      <c r="N1390" s="121" t="str">
        <f>IFERROR(VLOOKUP($G1390,Basisblatt!$A$10:$B$17,2,FALSE),"")</f>
        <v/>
      </c>
      <c r="O1390" s="95"/>
      <c r="P1390" s="138" t="str">
        <f>IF($K1390="x1",IF(OR($F1390&lt;&gt;Basisblatt!$A$2,'EMob_Segmente 3.2.5_3.2.6'!H1390=Basisblatt!$A$64)=TRUE,5,VLOOKUP('EMob_Segmente 3.2.5_3.2.6'!$E1390,Basisblatt!$A$22:$B$35,2,FALSE)),"")</f>
        <v/>
      </c>
    </row>
    <row r="1391" spans="1:16" ht="15.75" thickBot="1" x14ac:dyDescent="0.3">
      <c r="A1391" s="121" t="str">
        <f t="shared" si="44"/>
        <v/>
      </c>
      <c r="B1391" s="95"/>
      <c r="C1391" s="148"/>
      <c r="D1391" s="149"/>
      <c r="E1391" s="149"/>
      <c r="F1391" s="149"/>
      <c r="G1391" s="149"/>
      <c r="H1391" s="149"/>
      <c r="I1391" s="153"/>
      <c r="J1391" s="95"/>
      <c r="K1391" s="108" t="str">
        <f t="shared" si="45"/>
        <v>x2</v>
      </c>
      <c r="L1391" s="113"/>
      <c r="M1391" s="95"/>
      <c r="N1391" s="121" t="str">
        <f>IFERROR(VLOOKUP($G1391,Basisblatt!$A$10:$B$17,2,FALSE),"")</f>
        <v/>
      </c>
      <c r="O1391" s="95"/>
      <c r="P1391" s="138" t="str">
        <f>IF($K1391="x1",IF(OR($F1391&lt;&gt;Basisblatt!$A$2,'EMob_Segmente 3.2.5_3.2.6'!H1391=Basisblatt!$A$64)=TRUE,5,VLOOKUP('EMob_Segmente 3.2.5_3.2.6'!$E1391,Basisblatt!$A$22:$B$35,2,FALSE)),"")</f>
        <v/>
      </c>
    </row>
    <row r="1392" spans="1:16" ht="15.75" thickBot="1" x14ac:dyDescent="0.3">
      <c r="A1392" s="121" t="str">
        <f t="shared" si="44"/>
        <v/>
      </c>
      <c r="B1392" s="95"/>
      <c r="C1392" s="148"/>
      <c r="D1392" s="149"/>
      <c r="E1392" s="149"/>
      <c r="F1392" s="149"/>
      <c r="G1392" s="149"/>
      <c r="H1392" s="149"/>
      <c r="I1392" s="153"/>
      <c r="J1392" s="95"/>
      <c r="K1392" s="108" t="str">
        <f t="shared" si="45"/>
        <v>x2</v>
      </c>
      <c r="L1392" s="113"/>
      <c r="M1392" s="95"/>
      <c r="N1392" s="121" t="str">
        <f>IFERROR(VLOOKUP($G1392,Basisblatt!$A$10:$B$17,2,FALSE),"")</f>
        <v/>
      </c>
      <c r="O1392" s="95"/>
      <c r="P1392" s="138" t="str">
        <f>IF($K1392="x1",IF(OR($F1392&lt;&gt;Basisblatt!$A$2,'EMob_Segmente 3.2.5_3.2.6'!H1392=Basisblatt!$A$64)=TRUE,5,VLOOKUP('EMob_Segmente 3.2.5_3.2.6'!$E1392,Basisblatt!$A$22:$B$35,2,FALSE)),"")</f>
        <v/>
      </c>
    </row>
    <row r="1393" spans="1:16" ht="15.75" thickBot="1" x14ac:dyDescent="0.3">
      <c r="A1393" s="121" t="str">
        <f t="shared" si="44"/>
        <v/>
      </c>
      <c r="B1393" s="95"/>
      <c r="C1393" s="148"/>
      <c r="D1393" s="149"/>
      <c r="E1393" s="149"/>
      <c r="F1393" s="149"/>
      <c r="G1393" s="149"/>
      <c r="H1393" s="149"/>
      <c r="I1393" s="153"/>
      <c r="J1393" s="95"/>
      <c r="K1393" s="108" t="str">
        <f t="shared" si="45"/>
        <v>x2</v>
      </c>
      <c r="L1393" s="113"/>
      <c r="M1393" s="95"/>
      <c r="N1393" s="121" t="str">
        <f>IFERROR(VLOOKUP($G1393,Basisblatt!$A$10:$B$17,2,FALSE),"")</f>
        <v/>
      </c>
      <c r="O1393" s="95"/>
      <c r="P1393" s="138" t="str">
        <f>IF($K1393="x1",IF(OR($F1393&lt;&gt;Basisblatt!$A$2,'EMob_Segmente 3.2.5_3.2.6'!H1393=Basisblatt!$A$64)=TRUE,5,VLOOKUP('EMob_Segmente 3.2.5_3.2.6'!$E1393,Basisblatt!$A$22:$B$35,2,FALSE)),"")</f>
        <v/>
      </c>
    </row>
    <row r="1394" spans="1:16" ht="15.75" thickBot="1" x14ac:dyDescent="0.3">
      <c r="A1394" s="121" t="str">
        <f t="shared" si="44"/>
        <v/>
      </c>
      <c r="B1394" s="95"/>
      <c r="C1394" s="148"/>
      <c r="D1394" s="149"/>
      <c r="E1394" s="149"/>
      <c r="F1394" s="149"/>
      <c r="G1394" s="149"/>
      <c r="H1394" s="149"/>
      <c r="I1394" s="153"/>
      <c r="J1394" s="95"/>
      <c r="K1394" s="108" t="str">
        <f t="shared" si="45"/>
        <v>x2</v>
      </c>
      <c r="L1394" s="113"/>
      <c r="M1394" s="95"/>
      <c r="N1394" s="121" t="str">
        <f>IFERROR(VLOOKUP($G1394,Basisblatt!$A$10:$B$17,2,FALSE),"")</f>
        <v/>
      </c>
      <c r="O1394" s="95"/>
      <c r="P1394" s="138" t="str">
        <f>IF($K1394="x1",IF(OR($F1394&lt;&gt;Basisblatt!$A$2,'EMob_Segmente 3.2.5_3.2.6'!H1394=Basisblatt!$A$64)=TRUE,5,VLOOKUP('EMob_Segmente 3.2.5_3.2.6'!$E1394,Basisblatt!$A$22:$B$35,2,FALSE)),"")</f>
        <v/>
      </c>
    </row>
    <row r="1395" spans="1:16" ht="15.75" thickBot="1" x14ac:dyDescent="0.3">
      <c r="A1395" s="121" t="str">
        <f t="shared" si="44"/>
        <v/>
      </c>
      <c r="B1395" s="95"/>
      <c r="C1395" s="148"/>
      <c r="D1395" s="149"/>
      <c r="E1395" s="149"/>
      <c r="F1395" s="149"/>
      <c r="G1395" s="149"/>
      <c r="H1395" s="149"/>
      <c r="I1395" s="153"/>
      <c r="J1395" s="95"/>
      <c r="K1395" s="108" t="str">
        <f t="shared" si="45"/>
        <v>x2</v>
      </c>
      <c r="L1395" s="113"/>
      <c r="M1395" s="95"/>
      <c r="N1395" s="121" t="str">
        <f>IFERROR(VLOOKUP($G1395,Basisblatt!$A$10:$B$17,2,FALSE),"")</f>
        <v/>
      </c>
      <c r="O1395" s="95"/>
      <c r="P1395" s="138" t="str">
        <f>IF($K1395="x1",IF(OR($F1395&lt;&gt;Basisblatt!$A$2,'EMob_Segmente 3.2.5_3.2.6'!H1395=Basisblatt!$A$64)=TRUE,5,VLOOKUP('EMob_Segmente 3.2.5_3.2.6'!$E1395,Basisblatt!$A$22:$B$35,2,FALSE)),"")</f>
        <v/>
      </c>
    </row>
    <row r="1396" spans="1:16" ht="15.75" thickBot="1" x14ac:dyDescent="0.3">
      <c r="A1396" s="121" t="str">
        <f t="shared" si="44"/>
        <v/>
      </c>
      <c r="B1396" s="95"/>
      <c r="C1396" s="148"/>
      <c r="D1396" s="149"/>
      <c r="E1396" s="149"/>
      <c r="F1396" s="149"/>
      <c r="G1396" s="149"/>
      <c r="H1396" s="149"/>
      <c r="I1396" s="153"/>
      <c r="J1396" s="95"/>
      <c r="K1396" s="108" t="str">
        <f t="shared" si="45"/>
        <v>x2</v>
      </c>
      <c r="L1396" s="113"/>
      <c r="M1396" s="95"/>
      <c r="N1396" s="121" t="str">
        <f>IFERROR(VLOOKUP($G1396,Basisblatt!$A$10:$B$17,2,FALSE),"")</f>
        <v/>
      </c>
      <c r="O1396" s="95"/>
      <c r="P1396" s="138" t="str">
        <f>IF($K1396="x1",IF(OR($F1396&lt;&gt;Basisblatt!$A$2,'EMob_Segmente 3.2.5_3.2.6'!H1396=Basisblatt!$A$64)=TRUE,5,VLOOKUP('EMob_Segmente 3.2.5_3.2.6'!$E1396,Basisblatt!$A$22:$B$35,2,FALSE)),"")</f>
        <v/>
      </c>
    </row>
    <row r="1397" spans="1:16" ht="15.75" thickBot="1" x14ac:dyDescent="0.3">
      <c r="A1397" s="121" t="str">
        <f t="shared" si="44"/>
        <v/>
      </c>
      <c r="B1397" s="95"/>
      <c r="C1397" s="148"/>
      <c r="D1397" s="149"/>
      <c r="E1397" s="149"/>
      <c r="F1397" s="149"/>
      <c r="G1397" s="149"/>
      <c r="H1397" s="149"/>
      <c r="I1397" s="153"/>
      <c r="J1397" s="95"/>
      <c r="K1397" s="108" t="str">
        <f t="shared" si="45"/>
        <v>x2</v>
      </c>
      <c r="L1397" s="113"/>
      <c r="M1397" s="95"/>
      <c r="N1397" s="121" t="str">
        <f>IFERROR(VLOOKUP($G1397,Basisblatt!$A$10:$B$17,2,FALSE),"")</f>
        <v/>
      </c>
      <c r="O1397" s="95"/>
      <c r="P1397" s="138" t="str">
        <f>IF($K1397="x1",IF(OR($F1397&lt;&gt;Basisblatt!$A$2,'EMob_Segmente 3.2.5_3.2.6'!H1397=Basisblatt!$A$64)=TRUE,5,VLOOKUP('EMob_Segmente 3.2.5_3.2.6'!$E1397,Basisblatt!$A$22:$B$35,2,FALSE)),"")</f>
        <v/>
      </c>
    </row>
    <row r="1398" spans="1:16" ht="15.75" thickBot="1" x14ac:dyDescent="0.3">
      <c r="A1398" s="121" t="str">
        <f t="shared" si="44"/>
        <v/>
      </c>
      <c r="B1398" s="95"/>
      <c r="C1398" s="148"/>
      <c r="D1398" s="149"/>
      <c r="E1398" s="149"/>
      <c r="F1398" s="149"/>
      <c r="G1398" s="149"/>
      <c r="H1398" s="149"/>
      <c r="I1398" s="153"/>
      <c r="J1398" s="95"/>
      <c r="K1398" s="108" t="str">
        <f t="shared" si="45"/>
        <v>x2</v>
      </c>
      <c r="L1398" s="113"/>
      <c r="M1398" s="95"/>
      <c r="N1398" s="121" t="str">
        <f>IFERROR(VLOOKUP($G1398,Basisblatt!$A$10:$B$17,2,FALSE),"")</f>
        <v/>
      </c>
      <c r="O1398" s="95"/>
      <c r="P1398" s="138" t="str">
        <f>IF($K1398="x1",IF(OR($F1398&lt;&gt;Basisblatt!$A$2,'EMob_Segmente 3.2.5_3.2.6'!H1398=Basisblatt!$A$64)=TRUE,5,VLOOKUP('EMob_Segmente 3.2.5_3.2.6'!$E1398,Basisblatt!$A$22:$B$35,2,FALSE)),"")</f>
        <v/>
      </c>
    </row>
    <row r="1399" spans="1:16" ht="15.75" thickBot="1" x14ac:dyDescent="0.3">
      <c r="A1399" s="121" t="str">
        <f t="shared" si="44"/>
        <v/>
      </c>
      <c r="B1399" s="95"/>
      <c r="C1399" s="148"/>
      <c r="D1399" s="149"/>
      <c r="E1399" s="149"/>
      <c r="F1399" s="149"/>
      <c r="G1399" s="149"/>
      <c r="H1399" s="149"/>
      <c r="I1399" s="153"/>
      <c r="J1399" s="95"/>
      <c r="K1399" s="108" t="str">
        <f t="shared" si="45"/>
        <v>x2</v>
      </c>
      <c r="L1399" s="113"/>
      <c r="M1399" s="95"/>
      <c r="N1399" s="121" t="str">
        <f>IFERROR(VLOOKUP($G1399,Basisblatt!$A$10:$B$17,2,FALSE),"")</f>
        <v/>
      </c>
      <c r="O1399" s="95"/>
      <c r="P1399" s="138" t="str">
        <f>IF($K1399="x1",IF(OR($F1399&lt;&gt;Basisblatt!$A$2,'EMob_Segmente 3.2.5_3.2.6'!H1399=Basisblatt!$A$64)=TRUE,5,VLOOKUP('EMob_Segmente 3.2.5_3.2.6'!$E1399,Basisblatt!$A$22:$B$35,2,FALSE)),"")</f>
        <v/>
      </c>
    </row>
    <row r="1400" spans="1:16" ht="15.75" thickBot="1" x14ac:dyDescent="0.3">
      <c r="A1400" s="121" t="str">
        <f t="shared" si="44"/>
        <v/>
      </c>
      <c r="B1400" s="95"/>
      <c r="C1400" s="148"/>
      <c r="D1400" s="149"/>
      <c r="E1400" s="149"/>
      <c r="F1400" s="149"/>
      <c r="G1400" s="149"/>
      <c r="H1400" s="149"/>
      <c r="I1400" s="153"/>
      <c r="J1400" s="95"/>
      <c r="K1400" s="108" t="str">
        <f t="shared" si="45"/>
        <v>x2</v>
      </c>
      <c r="L1400" s="113"/>
      <c r="M1400" s="95"/>
      <c r="N1400" s="121" t="str">
        <f>IFERROR(VLOOKUP($G1400,Basisblatt!$A$10:$B$17,2,FALSE),"")</f>
        <v/>
      </c>
      <c r="O1400" s="95"/>
      <c r="P1400" s="138" t="str">
        <f>IF($K1400="x1",IF(OR($F1400&lt;&gt;Basisblatt!$A$2,'EMob_Segmente 3.2.5_3.2.6'!H1400=Basisblatt!$A$64)=TRUE,5,VLOOKUP('EMob_Segmente 3.2.5_3.2.6'!$E1400,Basisblatt!$A$22:$B$35,2,FALSE)),"")</f>
        <v/>
      </c>
    </row>
    <row r="1401" spans="1:16" ht="15.75" thickBot="1" x14ac:dyDescent="0.3">
      <c r="A1401" s="121" t="str">
        <f t="shared" si="44"/>
        <v/>
      </c>
      <c r="B1401" s="95"/>
      <c r="C1401" s="148"/>
      <c r="D1401" s="149"/>
      <c r="E1401" s="149"/>
      <c r="F1401" s="149"/>
      <c r="G1401" s="149"/>
      <c r="H1401" s="149"/>
      <c r="I1401" s="153"/>
      <c r="J1401" s="95"/>
      <c r="K1401" s="108" t="str">
        <f t="shared" si="45"/>
        <v>x2</v>
      </c>
      <c r="L1401" s="113"/>
      <c r="M1401" s="95"/>
      <c r="N1401" s="121" t="str">
        <f>IFERROR(VLOOKUP($G1401,Basisblatt!$A$10:$B$17,2,FALSE),"")</f>
        <v/>
      </c>
      <c r="O1401" s="95"/>
      <c r="P1401" s="138" t="str">
        <f>IF($K1401="x1",IF(OR($F1401&lt;&gt;Basisblatt!$A$2,'EMob_Segmente 3.2.5_3.2.6'!H1401=Basisblatt!$A$64)=TRUE,5,VLOOKUP('EMob_Segmente 3.2.5_3.2.6'!$E1401,Basisblatt!$A$22:$B$35,2,FALSE)),"")</f>
        <v/>
      </c>
    </row>
    <row r="1402" spans="1:16" ht="15.75" thickBot="1" x14ac:dyDescent="0.3">
      <c r="A1402" s="121" t="str">
        <f t="shared" si="44"/>
        <v/>
      </c>
      <c r="B1402" s="95"/>
      <c r="C1402" s="148"/>
      <c r="D1402" s="149"/>
      <c r="E1402" s="149"/>
      <c r="F1402" s="149"/>
      <c r="G1402" s="149"/>
      <c r="H1402" s="149"/>
      <c r="I1402" s="153"/>
      <c r="J1402" s="95"/>
      <c r="K1402" s="108" t="str">
        <f t="shared" si="45"/>
        <v>x2</v>
      </c>
      <c r="L1402" s="113"/>
      <c r="M1402" s="95"/>
      <c r="N1402" s="121" t="str">
        <f>IFERROR(VLOOKUP($G1402,Basisblatt!$A$10:$B$17,2,FALSE),"")</f>
        <v/>
      </c>
      <c r="O1402" s="95"/>
      <c r="P1402" s="138" t="str">
        <f>IF($K1402="x1",IF(OR($F1402&lt;&gt;Basisblatt!$A$2,'EMob_Segmente 3.2.5_3.2.6'!H1402=Basisblatt!$A$64)=TRUE,5,VLOOKUP('EMob_Segmente 3.2.5_3.2.6'!$E1402,Basisblatt!$A$22:$B$35,2,FALSE)),"")</f>
        <v/>
      </c>
    </row>
    <row r="1403" spans="1:16" ht="15.75" thickBot="1" x14ac:dyDescent="0.3">
      <c r="A1403" s="121" t="str">
        <f t="shared" si="44"/>
        <v/>
      </c>
      <c r="B1403" s="95"/>
      <c r="C1403" s="148"/>
      <c r="D1403" s="149"/>
      <c r="E1403" s="149"/>
      <c r="F1403" s="149"/>
      <c r="G1403" s="149"/>
      <c r="H1403" s="149"/>
      <c r="I1403" s="153"/>
      <c r="J1403" s="95"/>
      <c r="K1403" s="108" t="str">
        <f t="shared" si="45"/>
        <v>x2</v>
      </c>
      <c r="L1403" s="113"/>
      <c r="M1403" s="95"/>
      <c r="N1403" s="121" t="str">
        <f>IFERROR(VLOOKUP($G1403,Basisblatt!$A$10:$B$17,2,FALSE),"")</f>
        <v/>
      </c>
      <c r="O1403" s="95"/>
      <c r="P1403" s="138" t="str">
        <f>IF($K1403="x1",IF(OR($F1403&lt;&gt;Basisblatt!$A$2,'EMob_Segmente 3.2.5_3.2.6'!H1403=Basisblatt!$A$64)=TRUE,5,VLOOKUP('EMob_Segmente 3.2.5_3.2.6'!$E1403,Basisblatt!$A$22:$B$35,2,FALSE)),"")</f>
        <v/>
      </c>
    </row>
    <row r="1404" spans="1:16" ht="15.75" thickBot="1" x14ac:dyDescent="0.3">
      <c r="A1404" s="121" t="str">
        <f t="shared" si="44"/>
        <v/>
      </c>
      <c r="B1404" s="95"/>
      <c r="C1404" s="148"/>
      <c r="D1404" s="149"/>
      <c r="E1404" s="149"/>
      <c r="F1404" s="149"/>
      <c r="G1404" s="149"/>
      <c r="H1404" s="149"/>
      <c r="I1404" s="153"/>
      <c r="J1404" s="95"/>
      <c r="K1404" s="108" t="str">
        <f t="shared" si="45"/>
        <v>x2</v>
      </c>
      <c r="L1404" s="113"/>
      <c r="M1404" s="95"/>
      <c r="N1404" s="121" t="str">
        <f>IFERROR(VLOOKUP($G1404,Basisblatt!$A$10:$B$17,2,FALSE),"")</f>
        <v/>
      </c>
      <c r="O1404" s="95"/>
      <c r="P1404" s="138" t="str">
        <f>IF($K1404="x1",IF(OR($F1404&lt;&gt;Basisblatt!$A$2,'EMob_Segmente 3.2.5_3.2.6'!H1404=Basisblatt!$A$64)=TRUE,5,VLOOKUP('EMob_Segmente 3.2.5_3.2.6'!$E1404,Basisblatt!$A$22:$B$35,2,FALSE)),"")</f>
        <v/>
      </c>
    </row>
    <row r="1405" spans="1:16" ht="15.75" thickBot="1" x14ac:dyDescent="0.3">
      <c r="A1405" s="121" t="str">
        <f t="shared" si="44"/>
        <v/>
      </c>
      <c r="B1405" s="95"/>
      <c r="C1405" s="148"/>
      <c r="D1405" s="149"/>
      <c r="E1405" s="149"/>
      <c r="F1405" s="149"/>
      <c r="G1405" s="149"/>
      <c r="H1405" s="149"/>
      <c r="I1405" s="153"/>
      <c r="J1405" s="95"/>
      <c r="K1405" s="108" t="str">
        <f t="shared" si="45"/>
        <v>x2</v>
      </c>
      <c r="L1405" s="113"/>
      <c r="M1405" s="95"/>
      <c r="N1405" s="121" t="str">
        <f>IFERROR(VLOOKUP($G1405,Basisblatt!$A$10:$B$17,2,FALSE),"")</f>
        <v/>
      </c>
      <c r="O1405" s="95"/>
      <c r="P1405" s="138" t="str">
        <f>IF($K1405="x1",IF(OR($F1405&lt;&gt;Basisblatt!$A$2,'EMob_Segmente 3.2.5_3.2.6'!H1405=Basisblatt!$A$64)=TRUE,5,VLOOKUP('EMob_Segmente 3.2.5_3.2.6'!$E1405,Basisblatt!$A$22:$B$35,2,FALSE)),"")</f>
        <v/>
      </c>
    </row>
    <row r="1406" spans="1:16" ht="15.75" thickBot="1" x14ac:dyDescent="0.3">
      <c r="A1406" s="121" t="str">
        <f t="shared" si="44"/>
        <v/>
      </c>
      <c r="B1406" s="95"/>
      <c r="C1406" s="148"/>
      <c r="D1406" s="149"/>
      <c r="E1406" s="149"/>
      <c r="F1406" s="149"/>
      <c r="G1406" s="149"/>
      <c r="H1406" s="149"/>
      <c r="I1406" s="153"/>
      <c r="J1406" s="95"/>
      <c r="K1406" s="108" t="str">
        <f t="shared" si="45"/>
        <v>x2</v>
      </c>
      <c r="L1406" s="113"/>
      <c r="M1406" s="95"/>
      <c r="N1406" s="121" t="str">
        <f>IFERROR(VLOOKUP($G1406,Basisblatt!$A$10:$B$17,2,FALSE),"")</f>
        <v/>
      </c>
      <c r="O1406" s="95"/>
      <c r="P1406" s="138" t="str">
        <f>IF($K1406="x1",IF(OR($F1406&lt;&gt;Basisblatt!$A$2,'EMob_Segmente 3.2.5_3.2.6'!H1406=Basisblatt!$A$64)=TRUE,5,VLOOKUP('EMob_Segmente 3.2.5_3.2.6'!$E1406,Basisblatt!$A$22:$B$35,2,FALSE)),"")</f>
        <v/>
      </c>
    </row>
    <row r="1407" spans="1:16" ht="15.75" thickBot="1" x14ac:dyDescent="0.3">
      <c r="A1407" s="121" t="str">
        <f t="shared" si="44"/>
        <v/>
      </c>
      <c r="B1407" s="95"/>
      <c r="C1407" s="148"/>
      <c r="D1407" s="149"/>
      <c r="E1407" s="149"/>
      <c r="F1407" s="149"/>
      <c r="G1407" s="149"/>
      <c r="H1407" s="149"/>
      <c r="I1407" s="153"/>
      <c r="J1407" s="95"/>
      <c r="K1407" s="108" t="str">
        <f t="shared" si="45"/>
        <v>x2</v>
      </c>
      <c r="L1407" s="113"/>
      <c r="M1407" s="95"/>
      <c r="N1407" s="121" t="str">
        <f>IFERROR(VLOOKUP($G1407,Basisblatt!$A$10:$B$17,2,FALSE),"")</f>
        <v/>
      </c>
      <c r="O1407" s="95"/>
      <c r="P1407" s="138" t="str">
        <f>IF($K1407="x1",IF(OR($F1407&lt;&gt;Basisblatt!$A$2,'EMob_Segmente 3.2.5_3.2.6'!H1407=Basisblatt!$A$64)=TRUE,5,VLOOKUP('EMob_Segmente 3.2.5_3.2.6'!$E1407,Basisblatt!$A$22:$B$35,2,FALSE)),"")</f>
        <v/>
      </c>
    </row>
    <row r="1408" spans="1:16" ht="15.75" thickBot="1" x14ac:dyDescent="0.3">
      <c r="A1408" s="121" t="str">
        <f t="shared" si="44"/>
        <v/>
      </c>
      <c r="B1408" s="95"/>
      <c r="C1408" s="148"/>
      <c r="D1408" s="149"/>
      <c r="E1408" s="149"/>
      <c r="F1408" s="149"/>
      <c r="G1408" s="149"/>
      <c r="H1408" s="149"/>
      <c r="I1408" s="153"/>
      <c r="J1408" s="95"/>
      <c r="K1408" s="108" t="str">
        <f t="shared" si="45"/>
        <v>x2</v>
      </c>
      <c r="L1408" s="113"/>
      <c r="M1408" s="95"/>
      <c r="N1408" s="121" t="str">
        <f>IFERROR(VLOOKUP($G1408,Basisblatt!$A$10:$B$17,2,FALSE),"")</f>
        <v/>
      </c>
      <c r="O1408" s="95"/>
      <c r="P1408" s="138" t="str">
        <f>IF($K1408="x1",IF(OR($F1408&lt;&gt;Basisblatt!$A$2,'EMob_Segmente 3.2.5_3.2.6'!H1408=Basisblatt!$A$64)=TRUE,5,VLOOKUP('EMob_Segmente 3.2.5_3.2.6'!$E1408,Basisblatt!$A$22:$B$35,2,FALSE)),"")</f>
        <v/>
      </c>
    </row>
    <row r="1409" spans="1:16" ht="15.75" thickBot="1" x14ac:dyDescent="0.3">
      <c r="A1409" s="121" t="str">
        <f t="shared" si="44"/>
        <v/>
      </c>
      <c r="B1409" s="95"/>
      <c r="C1409" s="148"/>
      <c r="D1409" s="149"/>
      <c r="E1409" s="149"/>
      <c r="F1409" s="149"/>
      <c r="G1409" s="149"/>
      <c r="H1409" s="149"/>
      <c r="I1409" s="153"/>
      <c r="J1409" s="95"/>
      <c r="K1409" s="108" t="str">
        <f t="shared" si="45"/>
        <v>x2</v>
      </c>
      <c r="L1409" s="113"/>
      <c r="M1409" s="95"/>
      <c r="N1409" s="121" t="str">
        <f>IFERROR(VLOOKUP($G1409,Basisblatt!$A$10:$B$17,2,FALSE),"")</f>
        <v/>
      </c>
      <c r="O1409" s="95"/>
      <c r="P1409" s="138" t="str">
        <f>IF($K1409="x1",IF(OR($F1409&lt;&gt;Basisblatt!$A$2,'EMob_Segmente 3.2.5_3.2.6'!H1409=Basisblatt!$A$64)=TRUE,5,VLOOKUP('EMob_Segmente 3.2.5_3.2.6'!$E1409,Basisblatt!$A$22:$B$35,2,FALSE)),"")</f>
        <v/>
      </c>
    </row>
    <row r="1410" spans="1:16" ht="15.75" thickBot="1" x14ac:dyDescent="0.3">
      <c r="A1410" s="121" t="str">
        <f t="shared" si="44"/>
        <v/>
      </c>
      <c r="B1410" s="95"/>
      <c r="C1410" s="148"/>
      <c r="D1410" s="149"/>
      <c r="E1410" s="149"/>
      <c r="F1410" s="149"/>
      <c r="G1410" s="149"/>
      <c r="H1410" s="149"/>
      <c r="I1410" s="153"/>
      <c r="J1410" s="95"/>
      <c r="K1410" s="108" t="str">
        <f t="shared" si="45"/>
        <v>x2</v>
      </c>
      <c r="L1410" s="113"/>
      <c r="M1410" s="95"/>
      <c r="N1410" s="121" t="str">
        <f>IFERROR(VLOOKUP($G1410,Basisblatt!$A$10:$B$17,2,FALSE),"")</f>
        <v/>
      </c>
      <c r="O1410" s="95"/>
      <c r="P1410" s="138" t="str">
        <f>IF($K1410="x1",IF(OR($F1410&lt;&gt;Basisblatt!$A$2,'EMob_Segmente 3.2.5_3.2.6'!H1410=Basisblatt!$A$64)=TRUE,5,VLOOKUP('EMob_Segmente 3.2.5_3.2.6'!$E1410,Basisblatt!$A$22:$B$35,2,FALSE)),"")</f>
        <v/>
      </c>
    </row>
    <row r="1411" spans="1:16" ht="15.75" thickBot="1" x14ac:dyDescent="0.3">
      <c r="A1411" s="121" t="str">
        <f t="shared" si="44"/>
        <v/>
      </c>
      <c r="B1411" s="95"/>
      <c r="C1411" s="148"/>
      <c r="D1411" s="149"/>
      <c r="E1411" s="149"/>
      <c r="F1411" s="149"/>
      <c r="G1411" s="149"/>
      <c r="H1411" s="149"/>
      <c r="I1411" s="153"/>
      <c r="J1411" s="95"/>
      <c r="K1411" s="108" t="str">
        <f t="shared" si="45"/>
        <v>x2</v>
      </c>
      <c r="L1411" s="113"/>
      <c r="M1411" s="95"/>
      <c r="N1411" s="121" t="str">
        <f>IFERROR(VLOOKUP($G1411,Basisblatt!$A$10:$B$17,2,FALSE),"")</f>
        <v/>
      </c>
      <c r="O1411" s="95"/>
      <c r="P1411" s="138" t="str">
        <f>IF($K1411="x1",IF(OR($F1411&lt;&gt;Basisblatt!$A$2,'EMob_Segmente 3.2.5_3.2.6'!H1411=Basisblatt!$A$64)=TRUE,5,VLOOKUP('EMob_Segmente 3.2.5_3.2.6'!$E1411,Basisblatt!$A$22:$B$35,2,FALSE)),"")</f>
        <v/>
      </c>
    </row>
    <row r="1412" spans="1:16" ht="15.75" thickBot="1" x14ac:dyDescent="0.3">
      <c r="A1412" s="121" t="str">
        <f t="shared" si="44"/>
        <v/>
      </c>
      <c r="B1412" s="95"/>
      <c r="C1412" s="148"/>
      <c r="D1412" s="149"/>
      <c r="E1412" s="149"/>
      <c r="F1412" s="149"/>
      <c r="G1412" s="149"/>
      <c r="H1412" s="149"/>
      <c r="I1412" s="153"/>
      <c r="J1412" s="95"/>
      <c r="K1412" s="108" t="str">
        <f t="shared" si="45"/>
        <v>x2</v>
      </c>
      <c r="L1412" s="113"/>
      <c r="M1412" s="95"/>
      <c r="N1412" s="121" t="str">
        <f>IFERROR(VLOOKUP($G1412,Basisblatt!$A$10:$B$17,2,FALSE),"")</f>
        <v/>
      </c>
      <c r="O1412" s="95"/>
      <c r="P1412" s="138" t="str">
        <f>IF($K1412="x1",IF(OR($F1412&lt;&gt;Basisblatt!$A$2,'EMob_Segmente 3.2.5_3.2.6'!H1412=Basisblatt!$A$64)=TRUE,5,VLOOKUP('EMob_Segmente 3.2.5_3.2.6'!$E1412,Basisblatt!$A$22:$B$35,2,FALSE)),"")</f>
        <v/>
      </c>
    </row>
    <row r="1413" spans="1:16" ht="15.75" thickBot="1" x14ac:dyDescent="0.3">
      <c r="A1413" s="121" t="str">
        <f t="shared" si="44"/>
        <v/>
      </c>
      <c r="B1413" s="95"/>
      <c r="C1413" s="148"/>
      <c r="D1413" s="149"/>
      <c r="E1413" s="149"/>
      <c r="F1413" s="149"/>
      <c r="G1413" s="149"/>
      <c r="H1413" s="149"/>
      <c r="I1413" s="153"/>
      <c r="J1413" s="95"/>
      <c r="K1413" s="108" t="str">
        <f t="shared" si="45"/>
        <v>x2</v>
      </c>
      <c r="L1413" s="113"/>
      <c r="M1413" s="95"/>
      <c r="N1413" s="121" t="str">
        <f>IFERROR(VLOOKUP($G1413,Basisblatt!$A$10:$B$17,2,FALSE),"")</f>
        <v/>
      </c>
      <c r="O1413" s="95"/>
      <c r="P1413" s="138" t="str">
        <f>IF($K1413="x1",IF(OR($F1413&lt;&gt;Basisblatt!$A$2,'EMob_Segmente 3.2.5_3.2.6'!H1413=Basisblatt!$A$64)=TRUE,5,VLOOKUP('EMob_Segmente 3.2.5_3.2.6'!$E1413,Basisblatt!$A$22:$B$35,2,FALSE)),"")</f>
        <v/>
      </c>
    </row>
    <row r="1414" spans="1:16" ht="15.75" thickBot="1" x14ac:dyDescent="0.3">
      <c r="A1414" s="121" t="str">
        <f t="shared" si="44"/>
        <v/>
      </c>
      <c r="B1414" s="95"/>
      <c r="C1414" s="148"/>
      <c r="D1414" s="149"/>
      <c r="E1414" s="149"/>
      <c r="F1414" s="149"/>
      <c r="G1414" s="149"/>
      <c r="H1414" s="149"/>
      <c r="I1414" s="153"/>
      <c r="J1414" s="95"/>
      <c r="K1414" s="108" t="str">
        <f t="shared" si="45"/>
        <v>x2</v>
      </c>
      <c r="L1414" s="113"/>
      <c r="M1414" s="95"/>
      <c r="N1414" s="121" t="str">
        <f>IFERROR(VLOOKUP($G1414,Basisblatt!$A$10:$B$17,2,FALSE),"")</f>
        <v/>
      </c>
      <c r="O1414" s="95"/>
      <c r="P1414" s="138" t="str">
        <f>IF($K1414="x1",IF(OR($F1414&lt;&gt;Basisblatt!$A$2,'EMob_Segmente 3.2.5_3.2.6'!H1414=Basisblatt!$A$64)=TRUE,5,VLOOKUP('EMob_Segmente 3.2.5_3.2.6'!$E1414,Basisblatt!$A$22:$B$35,2,FALSE)),"")</f>
        <v/>
      </c>
    </row>
    <row r="1415" spans="1:16" ht="15.75" thickBot="1" x14ac:dyDescent="0.3">
      <c r="A1415" s="121" t="str">
        <f t="shared" si="44"/>
        <v/>
      </c>
      <c r="B1415" s="95"/>
      <c r="C1415" s="148"/>
      <c r="D1415" s="149"/>
      <c r="E1415" s="149"/>
      <c r="F1415" s="149"/>
      <c r="G1415" s="149"/>
      <c r="H1415" s="149"/>
      <c r="I1415" s="153"/>
      <c r="J1415" s="95"/>
      <c r="K1415" s="108" t="str">
        <f t="shared" si="45"/>
        <v>x2</v>
      </c>
      <c r="L1415" s="113"/>
      <c r="M1415" s="95"/>
      <c r="N1415" s="121" t="str">
        <f>IFERROR(VLOOKUP($G1415,Basisblatt!$A$10:$B$17,2,FALSE),"")</f>
        <v/>
      </c>
      <c r="O1415" s="95"/>
      <c r="P1415" s="138" t="str">
        <f>IF($K1415="x1",IF(OR($F1415&lt;&gt;Basisblatt!$A$2,'EMob_Segmente 3.2.5_3.2.6'!H1415=Basisblatt!$A$64)=TRUE,5,VLOOKUP('EMob_Segmente 3.2.5_3.2.6'!$E1415,Basisblatt!$A$22:$B$35,2,FALSE)),"")</f>
        <v/>
      </c>
    </row>
    <row r="1416" spans="1:16" ht="15.75" thickBot="1" x14ac:dyDescent="0.3">
      <c r="A1416" s="121" t="str">
        <f t="shared" si="44"/>
        <v/>
      </c>
      <c r="B1416" s="95"/>
      <c r="C1416" s="148"/>
      <c r="D1416" s="149"/>
      <c r="E1416" s="149"/>
      <c r="F1416" s="149"/>
      <c r="G1416" s="149"/>
      <c r="H1416" s="149"/>
      <c r="I1416" s="153"/>
      <c r="J1416" s="95"/>
      <c r="K1416" s="108" t="str">
        <f t="shared" si="45"/>
        <v>x2</v>
      </c>
      <c r="L1416" s="113"/>
      <c r="M1416" s="95"/>
      <c r="N1416" s="121" t="str">
        <f>IFERROR(VLOOKUP($G1416,Basisblatt!$A$10:$B$17,2,FALSE),"")</f>
        <v/>
      </c>
      <c r="O1416" s="95"/>
      <c r="P1416" s="138" t="str">
        <f>IF($K1416="x1",IF(OR($F1416&lt;&gt;Basisblatt!$A$2,'EMob_Segmente 3.2.5_3.2.6'!H1416=Basisblatt!$A$64)=TRUE,5,VLOOKUP('EMob_Segmente 3.2.5_3.2.6'!$E1416,Basisblatt!$A$22:$B$35,2,FALSE)),"")</f>
        <v/>
      </c>
    </row>
    <row r="1417" spans="1:16" ht="15.75" thickBot="1" x14ac:dyDescent="0.3">
      <c r="A1417" s="121" t="str">
        <f t="shared" si="44"/>
        <v/>
      </c>
      <c r="B1417" s="95"/>
      <c r="C1417" s="148"/>
      <c r="D1417" s="149"/>
      <c r="E1417" s="149"/>
      <c r="F1417" s="149"/>
      <c r="G1417" s="149"/>
      <c r="H1417" s="149"/>
      <c r="I1417" s="153"/>
      <c r="J1417" s="95"/>
      <c r="K1417" s="108" t="str">
        <f t="shared" si="45"/>
        <v>x2</v>
      </c>
      <c r="L1417" s="113"/>
      <c r="M1417" s="95"/>
      <c r="N1417" s="121" t="str">
        <f>IFERROR(VLOOKUP($G1417,Basisblatt!$A$10:$B$17,2,FALSE),"")</f>
        <v/>
      </c>
      <c r="O1417" s="95"/>
      <c r="P1417" s="138" t="str">
        <f>IF($K1417="x1",IF(OR($F1417&lt;&gt;Basisblatt!$A$2,'EMob_Segmente 3.2.5_3.2.6'!H1417=Basisblatt!$A$64)=TRUE,5,VLOOKUP('EMob_Segmente 3.2.5_3.2.6'!$E1417,Basisblatt!$A$22:$B$35,2,FALSE)),"")</f>
        <v/>
      </c>
    </row>
    <row r="1418" spans="1:16" ht="15.75" thickBot="1" x14ac:dyDescent="0.3">
      <c r="A1418" s="121" t="str">
        <f t="shared" si="44"/>
        <v/>
      </c>
      <c r="B1418" s="95"/>
      <c r="C1418" s="148"/>
      <c r="D1418" s="149"/>
      <c r="E1418" s="149"/>
      <c r="F1418" s="149"/>
      <c r="G1418" s="149"/>
      <c r="H1418" s="149"/>
      <c r="I1418" s="153"/>
      <c r="J1418" s="95"/>
      <c r="K1418" s="108" t="str">
        <f t="shared" si="45"/>
        <v>x2</v>
      </c>
      <c r="L1418" s="113"/>
      <c r="M1418" s="95"/>
      <c r="N1418" s="121" t="str">
        <f>IFERROR(VLOOKUP($G1418,Basisblatt!$A$10:$B$17,2,FALSE),"")</f>
        <v/>
      </c>
      <c r="O1418" s="95"/>
      <c r="P1418" s="138" t="str">
        <f>IF($K1418="x1",IF(OR($F1418&lt;&gt;Basisblatt!$A$2,'EMob_Segmente 3.2.5_3.2.6'!H1418=Basisblatt!$A$64)=TRUE,5,VLOOKUP('EMob_Segmente 3.2.5_3.2.6'!$E1418,Basisblatt!$A$22:$B$35,2,FALSE)),"")</f>
        <v/>
      </c>
    </row>
    <row r="1419" spans="1:16" ht="15.75" thickBot="1" x14ac:dyDescent="0.3">
      <c r="A1419" s="121" t="str">
        <f t="shared" si="44"/>
        <v/>
      </c>
      <c r="B1419" s="95"/>
      <c r="C1419" s="148"/>
      <c r="D1419" s="149"/>
      <c r="E1419" s="149"/>
      <c r="F1419" s="149"/>
      <c r="G1419" s="149"/>
      <c r="H1419" s="149"/>
      <c r="I1419" s="153"/>
      <c r="J1419" s="95"/>
      <c r="K1419" s="108" t="str">
        <f t="shared" si="45"/>
        <v>x2</v>
      </c>
      <c r="L1419" s="113"/>
      <c r="M1419" s="95"/>
      <c r="N1419" s="121" t="str">
        <f>IFERROR(VLOOKUP($G1419,Basisblatt!$A$10:$B$17,2,FALSE),"")</f>
        <v/>
      </c>
      <c r="O1419" s="95"/>
      <c r="P1419" s="138" t="str">
        <f>IF($K1419="x1",IF(OR($F1419&lt;&gt;Basisblatt!$A$2,'EMob_Segmente 3.2.5_3.2.6'!H1419=Basisblatt!$A$64)=TRUE,5,VLOOKUP('EMob_Segmente 3.2.5_3.2.6'!$E1419,Basisblatt!$A$22:$B$35,2,FALSE)),"")</f>
        <v/>
      </c>
    </row>
    <row r="1420" spans="1:16" ht="15.75" thickBot="1" x14ac:dyDescent="0.3">
      <c r="A1420" s="121" t="str">
        <f t="shared" si="44"/>
        <v/>
      </c>
      <c r="B1420" s="95"/>
      <c r="C1420" s="148"/>
      <c r="D1420" s="149"/>
      <c r="E1420" s="149"/>
      <c r="F1420" s="149"/>
      <c r="G1420" s="149"/>
      <c r="H1420" s="149"/>
      <c r="I1420" s="153"/>
      <c r="J1420" s="95"/>
      <c r="K1420" s="108" t="str">
        <f t="shared" si="45"/>
        <v>x2</v>
      </c>
      <c r="L1420" s="113"/>
      <c r="M1420" s="95"/>
      <c r="N1420" s="121" t="str">
        <f>IFERROR(VLOOKUP($G1420,Basisblatt!$A$10:$B$17,2,FALSE),"")</f>
        <v/>
      </c>
      <c r="O1420" s="95"/>
      <c r="P1420" s="138" t="str">
        <f>IF($K1420="x1",IF(OR($F1420&lt;&gt;Basisblatt!$A$2,'EMob_Segmente 3.2.5_3.2.6'!H1420=Basisblatt!$A$64)=TRUE,5,VLOOKUP('EMob_Segmente 3.2.5_3.2.6'!$E1420,Basisblatt!$A$22:$B$35,2,FALSE)),"")</f>
        <v/>
      </c>
    </row>
    <row r="1421" spans="1:16" ht="15.75" thickBot="1" x14ac:dyDescent="0.3">
      <c r="A1421" s="121" t="str">
        <f t="shared" si="44"/>
        <v/>
      </c>
      <c r="B1421" s="95"/>
      <c r="C1421" s="148"/>
      <c r="D1421" s="149"/>
      <c r="E1421" s="149"/>
      <c r="F1421" s="149"/>
      <c r="G1421" s="149"/>
      <c r="H1421" s="149"/>
      <c r="I1421" s="153"/>
      <c r="J1421" s="95"/>
      <c r="K1421" s="108" t="str">
        <f t="shared" si="45"/>
        <v>x2</v>
      </c>
      <c r="L1421" s="113"/>
      <c r="M1421" s="95"/>
      <c r="N1421" s="121" t="str">
        <f>IFERROR(VLOOKUP($G1421,Basisblatt!$A$10:$B$17,2,FALSE),"")</f>
        <v/>
      </c>
      <c r="O1421" s="95"/>
      <c r="P1421" s="138" t="str">
        <f>IF($K1421="x1",IF(OR($F1421&lt;&gt;Basisblatt!$A$2,'EMob_Segmente 3.2.5_3.2.6'!H1421=Basisblatt!$A$64)=TRUE,5,VLOOKUP('EMob_Segmente 3.2.5_3.2.6'!$E1421,Basisblatt!$A$22:$B$35,2,FALSE)),"")</f>
        <v/>
      </c>
    </row>
    <row r="1422" spans="1:16" ht="15.75" thickBot="1" x14ac:dyDescent="0.3">
      <c r="A1422" s="121" t="str">
        <f t="shared" si="44"/>
        <v/>
      </c>
      <c r="B1422" s="95"/>
      <c r="C1422" s="148"/>
      <c r="D1422" s="149"/>
      <c r="E1422" s="149"/>
      <c r="F1422" s="149"/>
      <c r="G1422" s="149"/>
      <c r="H1422" s="149"/>
      <c r="I1422" s="153"/>
      <c r="J1422" s="95"/>
      <c r="K1422" s="108" t="str">
        <f t="shared" si="45"/>
        <v>x2</v>
      </c>
      <c r="L1422" s="113"/>
      <c r="M1422" s="95"/>
      <c r="N1422" s="121" t="str">
        <f>IFERROR(VLOOKUP($G1422,Basisblatt!$A$10:$B$17,2,FALSE),"")</f>
        <v/>
      </c>
      <c r="O1422" s="95"/>
      <c r="P1422" s="138" t="str">
        <f>IF($K1422="x1",IF(OR($F1422&lt;&gt;Basisblatt!$A$2,'EMob_Segmente 3.2.5_3.2.6'!H1422=Basisblatt!$A$64)=TRUE,5,VLOOKUP('EMob_Segmente 3.2.5_3.2.6'!$E1422,Basisblatt!$A$22:$B$35,2,FALSE)),"")</f>
        <v/>
      </c>
    </row>
    <row r="1423" spans="1:16" ht="15.75" thickBot="1" x14ac:dyDescent="0.3">
      <c r="A1423" s="121" t="str">
        <f t="shared" si="44"/>
        <v/>
      </c>
      <c r="B1423" s="95"/>
      <c r="C1423" s="148"/>
      <c r="D1423" s="149"/>
      <c r="E1423" s="149"/>
      <c r="F1423" s="149"/>
      <c r="G1423" s="149"/>
      <c r="H1423" s="149"/>
      <c r="I1423" s="153"/>
      <c r="J1423" s="95"/>
      <c r="K1423" s="108" t="str">
        <f t="shared" si="45"/>
        <v>x2</v>
      </c>
      <c r="L1423" s="113"/>
      <c r="M1423" s="95"/>
      <c r="N1423" s="121" t="str">
        <f>IFERROR(VLOOKUP($G1423,Basisblatt!$A$10:$B$17,2,FALSE),"")</f>
        <v/>
      </c>
      <c r="O1423" s="95"/>
      <c r="P1423" s="138" t="str">
        <f>IF($K1423="x1",IF(OR($F1423&lt;&gt;Basisblatt!$A$2,'EMob_Segmente 3.2.5_3.2.6'!H1423=Basisblatt!$A$64)=TRUE,5,VLOOKUP('EMob_Segmente 3.2.5_3.2.6'!$E1423,Basisblatt!$A$22:$B$35,2,FALSE)),"")</f>
        <v/>
      </c>
    </row>
    <row r="1424" spans="1:16" ht="15.75" thickBot="1" x14ac:dyDescent="0.3">
      <c r="A1424" s="121" t="str">
        <f t="shared" si="44"/>
        <v/>
      </c>
      <c r="B1424" s="95"/>
      <c r="C1424" s="148"/>
      <c r="D1424" s="149"/>
      <c r="E1424" s="149"/>
      <c r="F1424" s="149"/>
      <c r="G1424" s="149"/>
      <c r="H1424" s="149"/>
      <c r="I1424" s="153"/>
      <c r="J1424" s="95"/>
      <c r="K1424" s="108" t="str">
        <f t="shared" si="45"/>
        <v>x2</v>
      </c>
      <c r="L1424" s="113"/>
      <c r="M1424" s="95"/>
      <c r="N1424" s="121" t="str">
        <f>IFERROR(VLOOKUP($G1424,Basisblatt!$A$10:$B$17,2,FALSE),"")</f>
        <v/>
      </c>
      <c r="O1424" s="95"/>
      <c r="P1424" s="138" t="str">
        <f>IF($K1424="x1",IF(OR($F1424&lt;&gt;Basisblatt!$A$2,'EMob_Segmente 3.2.5_3.2.6'!H1424=Basisblatt!$A$64)=TRUE,5,VLOOKUP('EMob_Segmente 3.2.5_3.2.6'!$E1424,Basisblatt!$A$22:$B$35,2,FALSE)),"")</f>
        <v/>
      </c>
    </row>
    <row r="1425" spans="1:16" ht="15.75" thickBot="1" x14ac:dyDescent="0.3">
      <c r="A1425" s="121" t="str">
        <f t="shared" si="44"/>
        <v/>
      </c>
      <c r="B1425" s="95"/>
      <c r="C1425" s="148"/>
      <c r="D1425" s="149"/>
      <c r="E1425" s="149"/>
      <c r="F1425" s="149"/>
      <c r="G1425" s="149"/>
      <c r="H1425" s="149"/>
      <c r="I1425" s="153"/>
      <c r="J1425" s="95"/>
      <c r="K1425" s="108" t="str">
        <f t="shared" si="45"/>
        <v>x2</v>
      </c>
      <c r="L1425" s="113"/>
      <c r="M1425" s="95"/>
      <c r="N1425" s="121" t="str">
        <f>IFERROR(VLOOKUP($G1425,Basisblatt!$A$10:$B$17,2,FALSE),"")</f>
        <v/>
      </c>
      <c r="O1425" s="95"/>
      <c r="P1425" s="138" t="str">
        <f>IF($K1425="x1",IF(OR($F1425&lt;&gt;Basisblatt!$A$2,'EMob_Segmente 3.2.5_3.2.6'!H1425=Basisblatt!$A$64)=TRUE,5,VLOOKUP('EMob_Segmente 3.2.5_3.2.6'!$E1425,Basisblatt!$A$22:$B$35,2,FALSE)),"")</f>
        <v/>
      </c>
    </row>
    <row r="1426" spans="1:16" ht="15.75" thickBot="1" x14ac:dyDescent="0.3">
      <c r="A1426" s="121" t="str">
        <f t="shared" si="44"/>
        <v/>
      </c>
      <c r="B1426" s="95"/>
      <c r="C1426" s="148"/>
      <c r="D1426" s="149"/>
      <c r="E1426" s="149"/>
      <c r="F1426" s="149"/>
      <c r="G1426" s="149"/>
      <c r="H1426" s="149"/>
      <c r="I1426" s="153"/>
      <c r="J1426" s="95"/>
      <c r="K1426" s="108" t="str">
        <f t="shared" si="45"/>
        <v>x2</v>
      </c>
      <c r="L1426" s="113"/>
      <c r="M1426" s="95"/>
      <c r="N1426" s="121" t="str">
        <f>IFERROR(VLOOKUP($G1426,Basisblatt!$A$10:$B$17,2,FALSE),"")</f>
        <v/>
      </c>
      <c r="O1426" s="95"/>
      <c r="P1426" s="138" t="str">
        <f>IF($K1426="x1",IF(OR($F1426&lt;&gt;Basisblatt!$A$2,'EMob_Segmente 3.2.5_3.2.6'!H1426=Basisblatt!$A$64)=TRUE,5,VLOOKUP('EMob_Segmente 3.2.5_3.2.6'!$E1426,Basisblatt!$A$22:$B$35,2,FALSE)),"")</f>
        <v/>
      </c>
    </row>
    <row r="1427" spans="1:16" ht="15.75" thickBot="1" x14ac:dyDescent="0.3">
      <c r="A1427" s="121" t="str">
        <f t="shared" si="44"/>
        <v/>
      </c>
      <c r="B1427" s="95"/>
      <c r="C1427" s="148"/>
      <c r="D1427" s="149"/>
      <c r="E1427" s="149"/>
      <c r="F1427" s="149"/>
      <c r="G1427" s="149"/>
      <c r="H1427" s="149"/>
      <c r="I1427" s="153"/>
      <c r="J1427" s="95"/>
      <c r="K1427" s="108" t="str">
        <f t="shared" si="45"/>
        <v>x2</v>
      </c>
      <c r="L1427" s="113"/>
      <c r="M1427" s="95"/>
      <c r="N1427" s="121" t="str">
        <f>IFERROR(VLOOKUP($G1427,Basisblatt!$A$10:$B$17,2,FALSE),"")</f>
        <v/>
      </c>
      <c r="O1427" s="95"/>
      <c r="P1427" s="138" t="str">
        <f>IF($K1427="x1",IF(OR($F1427&lt;&gt;Basisblatt!$A$2,'EMob_Segmente 3.2.5_3.2.6'!H1427=Basisblatt!$A$64)=TRUE,5,VLOOKUP('EMob_Segmente 3.2.5_3.2.6'!$E1427,Basisblatt!$A$22:$B$35,2,FALSE)),"")</f>
        <v/>
      </c>
    </row>
    <row r="1428" spans="1:16" ht="15.75" thickBot="1" x14ac:dyDescent="0.3">
      <c r="A1428" s="121" t="str">
        <f t="shared" si="44"/>
        <v/>
      </c>
      <c r="B1428" s="95"/>
      <c r="C1428" s="148"/>
      <c r="D1428" s="149"/>
      <c r="E1428" s="149"/>
      <c r="F1428" s="149"/>
      <c r="G1428" s="149"/>
      <c r="H1428" s="149"/>
      <c r="I1428" s="153"/>
      <c r="J1428" s="95"/>
      <c r="K1428" s="108" t="str">
        <f t="shared" si="45"/>
        <v>x2</v>
      </c>
      <c r="L1428" s="113"/>
      <c r="M1428" s="95"/>
      <c r="N1428" s="121" t="str">
        <f>IFERROR(VLOOKUP($G1428,Basisblatt!$A$10:$B$17,2,FALSE),"")</f>
        <v/>
      </c>
      <c r="O1428" s="95"/>
      <c r="P1428" s="138" t="str">
        <f>IF($K1428="x1",IF(OR($F1428&lt;&gt;Basisblatt!$A$2,'EMob_Segmente 3.2.5_3.2.6'!H1428=Basisblatt!$A$64)=TRUE,5,VLOOKUP('EMob_Segmente 3.2.5_3.2.6'!$E1428,Basisblatt!$A$22:$B$35,2,FALSE)),"")</f>
        <v/>
      </c>
    </row>
    <row r="1429" spans="1:16" ht="15.75" thickBot="1" x14ac:dyDescent="0.3">
      <c r="A1429" s="121" t="str">
        <f t="shared" si="44"/>
        <v/>
      </c>
      <c r="B1429" s="95"/>
      <c r="C1429" s="148"/>
      <c r="D1429" s="149"/>
      <c r="E1429" s="149"/>
      <c r="F1429" s="149"/>
      <c r="G1429" s="149"/>
      <c r="H1429" s="149"/>
      <c r="I1429" s="153"/>
      <c r="J1429" s="95"/>
      <c r="K1429" s="108" t="str">
        <f t="shared" si="45"/>
        <v>x2</v>
      </c>
      <c r="L1429" s="113"/>
      <c r="M1429" s="95"/>
      <c r="N1429" s="121" t="str">
        <f>IFERROR(VLOOKUP($G1429,Basisblatt!$A$10:$B$17,2,FALSE),"")</f>
        <v/>
      </c>
      <c r="O1429" s="95"/>
      <c r="P1429" s="138" t="str">
        <f>IF($K1429="x1",IF(OR($F1429&lt;&gt;Basisblatt!$A$2,'EMob_Segmente 3.2.5_3.2.6'!H1429=Basisblatt!$A$64)=TRUE,5,VLOOKUP('EMob_Segmente 3.2.5_3.2.6'!$E1429,Basisblatt!$A$22:$B$35,2,FALSE)),"")</f>
        <v/>
      </c>
    </row>
    <row r="1430" spans="1:16" ht="15.75" thickBot="1" x14ac:dyDescent="0.3">
      <c r="A1430" s="121" t="str">
        <f t="shared" si="44"/>
        <v/>
      </c>
      <c r="B1430" s="95"/>
      <c r="C1430" s="148"/>
      <c r="D1430" s="149"/>
      <c r="E1430" s="149"/>
      <c r="F1430" s="149"/>
      <c r="G1430" s="149"/>
      <c r="H1430" s="149"/>
      <c r="I1430" s="153"/>
      <c r="J1430" s="95"/>
      <c r="K1430" s="108" t="str">
        <f t="shared" si="45"/>
        <v>x2</v>
      </c>
      <c r="L1430" s="113"/>
      <c r="M1430" s="95"/>
      <c r="N1430" s="121" t="str">
        <f>IFERROR(VLOOKUP($G1430,Basisblatt!$A$10:$B$17,2,FALSE),"")</f>
        <v/>
      </c>
      <c r="O1430" s="95"/>
      <c r="P1430" s="138" t="str">
        <f>IF($K1430="x1",IF(OR($F1430&lt;&gt;Basisblatt!$A$2,'EMob_Segmente 3.2.5_3.2.6'!H1430=Basisblatt!$A$64)=TRUE,5,VLOOKUP('EMob_Segmente 3.2.5_3.2.6'!$E1430,Basisblatt!$A$22:$B$35,2,FALSE)),"")</f>
        <v/>
      </c>
    </row>
    <row r="1431" spans="1:16" ht="15.75" thickBot="1" x14ac:dyDescent="0.3">
      <c r="A1431" s="121" t="str">
        <f t="shared" si="44"/>
        <v/>
      </c>
      <c r="B1431" s="95"/>
      <c r="C1431" s="148"/>
      <c r="D1431" s="149"/>
      <c r="E1431" s="149"/>
      <c r="F1431" s="149"/>
      <c r="G1431" s="149"/>
      <c r="H1431" s="149"/>
      <c r="I1431" s="153"/>
      <c r="J1431" s="95"/>
      <c r="K1431" s="108" t="str">
        <f t="shared" si="45"/>
        <v>x2</v>
      </c>
      <c r="L1431" s="113"/>
      <c r="M1431" s="95"/>
      <c r="N1431" s="121" t="str">
        <f>IFERROR(VLOOKUP($G1431,Basisblatt!$A$10:$B$17,2,FALSE),"")</f>
        <v/>
      </c>
      <c r="O1431" s="95"/>
      <c r="P1431" s="138" t="str">
        <f>IF($K1431="x1",IF(OR($F1431&lt;&gt;Basisblatt!$A$2,'EMob_Segmente 3.2.5_3.2.6'!H1431=Basisblatt!$A$64)=TRUE,5,VLOOKUP('EMob_Segmente 3.2.5_3.2.6'!$E1431,Basisblatt!$A$22:$B$35,2,FALSE)),"")</f>
        <v/>
      </c>
    </row>
    <row r="1432" spans="1:16" ht="15.75" thickBot="1" x14ac:dyDescent="0.3">
      <c r="A1432" s="121" t="str">
        <f t="shared" si="44"/>
        <v/>
      </c>
      <c r="B1432" s="95"/>
      <c r="C1432" s="148"/>
      <c r="D1432" s="149"/>
      <c r="E1432" s="149"/>
      <c r="F1432" s="149"/>
      <c r="G1432" s="149"/>
      <c r="H1432" s="149"/>
      <c r="I1432" s="153"/>
      <c r="J1432" s="95"/>
      <c r="K1432" s="108" t="str">
        <f t="shared" si="45"/>
        <v>x2</v>
      </c>
      <c r="L1432" s="113"/>
      <c r="M1432" s="95"/>
      <c r="N1432" s="121" t="str">
        <f>IFERROR(VLOOKUP($G1432,Basisblatt!$A$10:$B$17,2,FALSE),"")</f>
        <v/>
      </c>
      <c r="O1432" s="95"/>
      <c r="P1432" s="138" t="str">
        <f>IF($K1432="x1",IF(OR($F1432&lt;&gt;Basisblatt!$A$2,'EMob_Segmente 3.2.5_3.2.6'!H1432=Basisblatt!$A$64)=TRUE,5,VLOOKUP('EMob_Segmente 3.2.5_3.2.6'!$E1432,Basisblatt!$A$22:$B$35,2,FALSE)),"")</f>
        <v/>
      </c>
    </row>
    <row r="1433" spans="1:16" ht="15.75" thickBot="1" x14ac:dyDescent="0.3">
      <c r="A1433" s="121" t="str">
        <f t="shared" si="44"/>
        <v/>
      </c>
      <c r="B1433" s="95"/>
      <c r="C1433" s="148"/>
      <c r="D1433" s="149"/>
      <c r="E1433" s="149"/>
      <c r="F1433" s="149"/>
      <c r="G1433" s="149"/>
      <c r="H1433" s="149"/>
      <c r="I1433" s="153"/>
      <c r="J1433" s="95"/>
      <c r="K1433" s="108" t="str">
        <f t="shared" si="45"/>
        <v>x2</v>
      </c>
      <c r="L1433" s="113"/>
      <c r="M1433" s="95"/>
      <c r="N1433" s="121" t="str">
        <f>IFERROR(VLOOKUP($G1433,Basisblatt!$A$10:$B$17,2,FALSE),"")</f>
        <v/>
      </c>
      <c r="O1433" s="95"/>
      <c r="P1433" s="138" t="str">
        <f>IF($K1433="x1",IF(OR($F1433&lt;&gt;Basisblatt!$A$2,'EMob_Segmente 3.2.5_3.2.6'!H1433=Basisblatt!$A$64)=TRUE,5,VLOOKUP('EMob_Segmente 3.2.5_3.2.6'!$E1433,Basisblatt!$A$22:$B$35,2,FALSE)),"")</f>
        <v/>
      </c>
    </row>
    <row r="1434" spans="1:16" ht="15.75" thickBot="1" x14ac:dyDescent="0.3">
      <c r="A1434" s="121" t="str">
        <f t="shared" ref="A1434:A1497" si="46">IF($K1434="x2","",IF($K1434="x1","ja","N/A"))</f>
        <v/>
      </c>
      <c r="B1434" s="95"/>
      <c r="C1434" s="148"/>
      <c r="D1434" s="149"/>
      <c r="E1434" s="149"/>
      <c r="F1434" s="149"/>
      <c r="G1434" s="149"/>
      <c r="H1434" s="149"/>
      <c r="I1434" s="153"/>
      <c r="J1434" s="95"/>
      <c r="K1434" s="108" t="str">
        <f t="shared" si="45"/>
        <v>x2</v>
      </c>
      <c r="L1434" s="113"/>
      <c r="M1434" s="95"/>
      <c r="N1434" s="121" t="str">
        <f>IFERROR(VLOOKUP($G1434,Basisblatt!$A$10:$B$17,2,FALSE),"")</f>
        <v/>
      </c>
      <c r="O1434" s="95"/>
      <c r="P1434" s="138" t="str">
        <f>IF($K1434="x1",IF(OR($F1434&lt;&gt;Basisblatt!$A$2,'EMob_Segmente 3.2.5_3.2.6'!H1434=Basisblatt!$A$64)=TRUE,5,VLOOKUP('EMob_Segmente 3.2.5_3.2.6'!$E1434,Basisblatt!$A$22:$B$35,2,FALSE)),"")</f>
        <v/>
      </c>
    </row>
    <row r="1435" spans="1:16" ht="15.75" thickBot="1" x14ac:dyDescent="0.3">
      <c r="A1435" s="121" t="str">
        <f t="shared" si="46"/>
        <v/>
      </c>
      <c r="B1435" s="95"/>
      <c r="C1435" s="148"/>
      <c r="D1435" s="149"/>
      <c r="E1435" s="149"/>
      <c r="F1435" s="149"/>
      <c r="G1435" s="149"/>
      <c r="H1435" s="149"/>
      <c r="I1435" s="153"/>
      <c r="J1435" s="95"/>
      <c r="K1435" s="108" t="str">
        <f t="shared" ref="K1435:K1498" si="47">IF(COUNTA($C1435:$I1435)=7,"x1",IF(COUNTA($C1435:$I1435)=0,"x2","o"))</f>
        <v>x2</v>
      </c>
      <c r="L1435" s="113"/>
      <c r="M1435" s="95"/>
      <c r="N1435" s="121" t="str">
        <f>IFERROR(VLOOKUP($G1435,Basisblatt!$A$10:$B$17,2,FALSE),"")</f>
        <v/>
      </c>
      <c r="O1435" s="95"/>
      <c r="P1435" s="138" t="str">
        <f>IF($K1435="x1",IF(OR($F1435&lt;&gt;Basisblatt!$A$2,'EMob_Segmente 3.2.5_3.2.6'!H1435=Basisblatt!$A$64)=TRUE,5,VLOOKUP('EMob_Segmente 3.2.5_3.2.6'!$E1435,Basisblatt!$A$22:$B$35,2,FALSE)),"")</f>
        <v/>
      </c>
    </row>
    <row r="1436" spans="1:16" ht="15.75" thickBot="1" x14ac:dyDescent="0.3">
      <c r="A1436" s="121" t="str">
        <f t="shared" si="46"/>
        <v/>
      </c>
      <c r="B1436" s="95"/>
      <c r="C1436" s="148"/>
      <c r="D1436" s="149"/>
      <c r="E1436" s="149"/>
      <c r="F1436" s="149"/>
      <c r="G1436" s="149"/>
      <c r="H1436" s="149"/>
      <c r="I1436" s="153"/>
      <c r="J1436" s="95"/>
      <c r="K1436" s="108" t="str">
        <f t="shared" si="47"/>
        <v>x2</v>
      </c>
      <c r="L1436" s="113"/>
      <c r="M1436" s="95"/>
      <c r="N1436" s="121" t="str">
        <f>IFERROR(VLOOKUP($G1436,Basisblatt!$A$10:$B$17,2,FALSE),"")</f>
        <v/>
      </c>
      <c r="O1436" s="95"/>
      <c r="P1436" s="138" t="str">
        <f>IF($K1436="x1",IF(OR($F1436&lt;&gt;Basisblatt!$A$2,'EMob_Segmente 3.2.5_3.2.6'!H1436=Basisblatt!$A$64)=TRUE,5,VLOOKUP('EMob_Segmente 3.2.5_3.2.6'!$E1436,Basisblatt!$A$22:$B$35,2,FALSE)),"")</f>
        <v/>
      </c>
    </row>
    <row r="1437" spans="1:16" ht="15.75" thickBot="1" x14ac:dyDescent="0.3">
      <c r="A1437" s="121" t="str">
        <f t="shared" si="46"/>
        <v/>
      </c>
      <c r="B1437" s="95"/>
      <c r="C1437" s="148"/>
      <c r="D1437" s="149"/>
      <c r="E1437" s="149"/>
      <c r="F1437" s="149"/>
      <c r="G1437" s="149"/>
      <c r="H1437" s="149"/>
      <c r="I1437" s="153"/>
      <c r="J1437" s="95"/>
      <c r="K1437" s="108" t="str">
        <f t="shared" si="47"/>
        <v>x2</v>
      </c>
      <c r="L1437" s="113"/>
      <c r="M1437" s="95"/>
      <c r="N1437" s="121" t="str">
        <f>IFERROR(VLOOKUP($G1437,Basisblatt!$A$10:$B$17,2,FALSE),"")</f>
        <v/>
      </c>
      <c r="O1437" s="95"/>
      <c r="P1437" s="138" t="str">
        <f>IF($K1437="x1",IF(OR($F1437&lt;&gt;Basisblatt!$A$2,'EMob_Segmente 3.2.5_3.2.6'!H1437=Basisblatt!$A$64)=TRUE,5,VLOOKUP('EMob_Segmente 3.2.5_3.2.6'!$E1437,Basisblatt!$A$22:$B$35,2,FALSE)),"")</f>
        <v/>
      </c>
    </row>
    <row r="1438" spans="1:16" ht="15.75" thickBot="1" x14ac:dyDescent="0.3">
      <c r="A1438" s="121" t="str">
        <f t="shared" si="46"/>
        <v/>
      </c>
      <c r="B1438" s="95"/>
      <c r="C1438" s="148"/>
      <c r="D1438" s="149"/>
      <c r="E1438" s="149"/>
      <c r="F1438" s="149"/>
      <c r="G1438" s="149"/>
      <c r="H1438" s="149"/>
      <c r="I1438" s="153"/>
      <c r="J1438" s="95"/>
      <c r="K1438" s="108" t="str">
        <f t="shared" si="47"/>
        <v>x2</v>
      </c>
      <c r="L1438" s="113"/>
      <c r="M1438" s="95"/>
      <c r="N1438" s="121" t="str">
        <f>IFERROR(VLOOKUP($G1438,Basisblatt!$A$10:$B$17,2,FALSE),"")</f>
        <v/>
      </c>
      <c r="O1438" s="95"/>
      <c r="P1438" s="138" t="str">
        <f>IF($K1438="x1",IF(OR($F1438&lt;&gt;Basisblatt!$A$2,'EMob_Segmente 3.2.5_3.2.6'!H1438=Basisblatt!$A$64)=TRUE,5,VLOOKUP('EMob_Segmente 3.2.5_3.2.6'!$E1438,Basisblatt!$A$22:$B$35,2,FALSE)),"")</f>
        <v/>
      </c>
    </row>
    <row r="1439" spans="1:16" ht="15.75" thickBot="1" x14ac:dyDescent="0.3">
      <c r="A1439" s="121" t="str">
        <f t="shared" si="46"/>
        <v/>
      </c>
      <c r="B1439" s="95"/>
      <c r="C1439" s="148"/>
      <c r="D1439" s="149"/>
      <c r="E1439" s="149"/>
      <c r="F1439" s="149"/>
      <c r="G1439" s="149"/>
      <c r="H1439" s="149"/>
      <c r="I1439" s="153"/>
      <c r="J1439" s="95"/>
      <c r="K1439" s="108" t="str">
        <f t="shared" si="47"/>
        <v>x2</v>
      </c>
      <c r="L1439" s="113"/>
      <c r="M1439" s="95"/>
      <c r="N1439" s="121" t="str">
        <f>IFERROR(VLOOKUP($G1439,Basisblatt!$A$10:$B$17,2,FALSE),"")</f>
        <v/>
      </c>
      <c r="O1439" s="95"/>
      <c r="P1439" s="138" t="str">
        <f>IF($K1439="x1",IF(OR($F1439&lt;&gt;Basisblatt!$A$2,'EMob_Segmente 3.2.5_3.2.6'!H1439=Basisblatt!$A$64)=TRUE,5,VLOOKUP('EMob_Segmente 3.2.5_3.2.6'!$E1439,Basisblatt!$A$22:$B$35,2,FALSE)),"")</f>
        <v/>
      </c>
    </row>
    <row r="1440" spans="1:16" ht="15.75" thickBot="1" x14ac:dyDescent="0.3">
      <c r="A1440" s="121" t="str">
        <f t="shared" si="46"/>
        <v/>
      </c>
      <c r="B1440" s="95"/>
      <c r="C1440" s="148"/>
      <c r="D1440" s="149"/>
      <c r="E1440" s="149"/>
      <c r="F1440" s="149"/>
      <c r="G1440" s="149"/>
      <c r="H1440" s="149"/>
      <c r="I1440" s="153"/>
      <c r="J1440" s="95"/>
      <c r="K1440" s="108" t="str">
        <f t="shared" si="47"/>
        <v>x2</v>
      </c>
      <c r="L1440" s="113"/>
      <c r="M1440" s="95"/>
      <c r="N1440" s="121" t="str">
        <f>IFERROR(VLOOKUP($G1440,Basisblatt!$A$10:$B$17,2,FALSE),"")</f>
        <v/>
      </c>
      <c r="O1440" s="95"/>
      <c r="P1440" s="138" t="str">
        <f>IF($K1440="x1",IF(OR($F1440&lt;&gt;Basisblatt!$A$2,'EMob_Segmente 3.2.5_3.2.6'!H1440=Basisblatt!$A$64)=TRUE,5,VLOOKUP('EMob_Segmente 3.2.5_3.2.6'!$E1440,Basisblatt!$A$22:$B$35,2,FALSE)),"")</f>
        <v/>
      </c>
    </row>
    <row r="1441" spans="1:16" ht="15.75" thickBot="1" x14ac:dyDescent="0.3">
      <c r="A1441" s="121" t="str">
        <f t="shared" si="46"/>
        <v/>
      </c>
      <c r="B1441" s="95"/>
      <c r="C1441" s="148"/>
      <c r="D1441" s="149"/>
      <c r="E1441" s="149"/>
      <c r="F1441" s="149"/>
      <c r="G1441" s="149"/>
      <c r="H1441" s="149"/>
      <c r="I1441" s="153"/>
      <c r="J1441" s="95"/>
      <c r="K1441" s="108" t="str">
        <f t="shared" si="47"/>
        <v>x2</v>
      </c>
      <c r="L1441" s="113"/>
      <c r="M1441" s="95"/>
      <c r="N1441" s="121" t="str">
        <f>IFERROR(VLOOKUP($G1441,Basisblatt!$A$10:$B$17,2,FALSE),"")</f>
        <v/>
      </c>
      <c r="O1441" s="95"/>
      <c r="P1441" s="138" t="str">
        <f>IF($K1441="x1",IF(OR($F1441&lt;&gt;Basisblatt!$A$2,'EMob_Segmente 3.2.5_3.2.6'!H1441=Basisblatt!$A$64)=TRUE,5,VLOOKUP('EMob_Segmente 3.2.5_3.2.6'!$E1441,Basisblatt!$A$22:$B$35,2,FALSE)),"")</f>
        <v/>
      </c>
    </row>
    <row r="1442" spans="1:16" ht="15.75" thickBot="1" x14ac:dyDescent="0.3">
      <c r="A1442" s="121" t="str">
        <f t="shared" si="46"/>
        <v/>
      </c>
      <c r="B1442" s="95"/>
      <c r="C1442" s="148"/>
      <c r="D1442" s="149"/>
      <c r="E1442" s="149"/>
      <c r="F1442" s="149"/>
      <c r="G1442" s="149"/>
      <c r="H1442" s="149"/>
      <c r="I1442" s="153"/>
      <c r="J1442" s="95"/>
      <c r="K1442" s="108" t="str">
        <f t="shared" si="47"/>
        <v>x2</v>
      </c>
      <c r="L1442" s="113"/>
      <c r="M1442" s="95"/>
      <c r="N1442" s="121" t="str">
        <f>IFERROR(VLOOKUP($G1442,Basisblatt!$A$10:$B$17,2,FALSE),"")</f>
        <v/>
      </c>
      <c r="O1442" s="95"/>
      <c r="P1442" s="138" t="str">
        <f>IF($K1442="x1",IF(OR($F1442&lt;&gt;Basisblatt!$A$2,'EMob_Segmente 3.2.5_3.2.6'!H1442=Basisblatt!$A$64)=TRUE,5,VLOOKUP('EMob_Segmente 3.2.5_3.2.6'!$E1442,Basisblatt!$A$22:$B$35,2,FALSE)),"")</f>
        <v/>
      </c>
    </row>
    <row r="1443" spans="1:16" ht="15.75" thickBot="1" x14ac:dyDescent="0.3">
      <c r="A1443" s="121" t="str">
        <f t="shared" si="46"/>
        <v/>
      </c>
      <c r="B1443" s="95"/>
      <c r="C1443" s="148"/>
      <c r="D1443" s="149"/>
      <c r="E1443" s="149"/>
      <c r="F1443" s="149"/>
      <c r="G1443" s="149"/>
      <c r="H1443" s="149"/>
      <c r="I1443" s="153"/>
      <c r="J1443" s="95"/>
      <c r="K1443" s="108" t="str">
        <f t="shared" si="47"/>
        <v>x2</v>
      </c>
      <c r="L1443" s="113"/>
      <c r="M1443" s="95"/>
      <c r="N1443" s="121" t="str">
        <f>IFERROR(VLOOKUP($G1443,Basisblatt!$A$10:$B$17,2,FALSE),"")</f>
        <v/>
      </c>
      <c r="O1443" s="95"/>
      <c r="P1443" s="138" t="str">
        <f>IF($K1443="x1",IF(OR($F1443&lt;&gt;Basisblatt!$A$2,'EMob_Segmente 3.2.5_3.2.6'!H1443=Basisblatt!$A$64)=TRUE,5,VLOOKUP('EMob_Segmente 3.2.5_3.2.6'!$E1443,Basisblatt!$A$22:$B$35,2,FALSE)),"")</f>
        <v/>
      </c>
    </row>
    <row r="1444" spans="1:16" ht="15.75" thickBot="1" x14ac:dyDescent="0.3">
      <c r="A1444" s="121" t="str">
        <f t="shared" si="46"/>
        <v/>
      </c>
      <c r="B1444" s="95"/>
      <c r="C1444" s="148"/>
      <c r="D1444" s="149"/>
      <c r="E1444" s="149"/>
      <c r="F1444" s="149"/>
      <c r="G1444" s="149"/>
      <c r="H1444" s="149"/>
      <c r="I1444" s="153"/>
      <c r="J1444" s="95"/>
      <c r="K1444" s="108" t="str">
        <f t="shared" si="47"/>
        <v>x2</v>
      </c>
      <c r="L1444" s="113"/>
      <c r="M1444" s="95"/>
      <c r="N1444" s="121" t="str">
        <f>IFERROR(VLOOKUP($G1444,Basisblatt!$A$10:$B$17,2,FALSE),"")</f>
        <v/>
      </c>
      <c r="O1444" s="95"/>
      <c r="P1444" s="138" t="str">
        <f>IF($K1444="x1",IF(OR($F1444&lt;&gt;Basisblatt!$A$2,'EMob_Segmente 3.2.5_3.2.6'!H1444=Basisblatt!$A$64)=TRUE,5,VLOOKUP('EMob_Segmente 3.2.5_3.2.6'!$E1444,Basisblatt!$A$22:$B$35,2,FALSE)),"")</f>
        <v/>
      </c>
    </row>
    <row r="1445" spans="1:16" ht="15.75" thickBot="1" x14ac:dyDescent="0.3">
      <c r="A1445" s="121" t="str">
        <f t="shared" si="46"/>
        <v/>
      </c>
      <c r="B1445" s="95"/>
      <c r="C1445" s="148"/>
      <c r="D1445" s="149"/>
      <c r="E1445" s="149"/>
      <c r="F1445" s="149"/>
      <c r="G1445" s="149"/>
      <c r="H1445" s="149"/>
      <c r="I1445" s="153"/>
      <c r="J1445" s="95"/>
      <c r="K1445" s="108" t="str">
        <f t="shared" si="47"/>
        <v>x2</v>
      </c>
      <c r="L1445" s="113"/>
      <c r="M1445" s="95"/>
      <c r="N1445" s="121" t="str">
        <f>IFERROR(VLOOKUP($G1445,Basisblatt!$A$10:$B$17,2,FALSE),"")</f>
        <v/>
      </c>
      <c r="O1445" s="95"/>
      <c r="P1445" s="138" t="str">
        <f>IF($K1445="x1",IF(OR($F1445&lt;&gt;Basisblatt!$A$2,'EMob_Segmente 3.2.5_3.2.6'!H1445=Basisblatt!$A$64)=TRUE,5,VLOOKUP('EMob_Segmente 3.2.5_3.2.6'!$E1445,Basisblatt!$A$22:$B$35,2,FALSE)),"")</f>
        <v/>
      </c>
    </row>
    <row r="1446" spans="1:16" ht="15.75" thickBot="1" x14ac:dyDescent="0.3">
      <c r="A1446" s="121" t="str">
        <f t="shared" si="46"/>
        <v/>
      </c>
      <c r="B1446" s="95"/>
      <c r="C1446" s="148"/>
      <c r="D1446" s="149"/>
      <c r="E1446" s="149"/>
      <c r="F1446" s="149"/>
      <c r="G1446" s="149"/>
      <c r="H1446" s="149"/>
      <c r="I1446" s="153"/>
      <c r="J1446" s="95"/>
      <c r="K1446" s="108" t="str">
        <f t="shared" si="47"/>
        <v>x2</v>
      </c>
      <c r="L1446" s="113"/>
      <c r="M1446" s="95"/>
      <c r="N1446" s="121" t="str">
        <f>IFERROR(VLOOKUP($G1446,Basisblatt!$A$10:$B$17,2,FALSE),"")</f>
        <v/>
      </c>
      <c r="O1446" s="95"/>
      <c r="P1446" s="138" t="str">
        <f>IF($K1446="x1",IF(OR($F1446&lt;&gt;Basisblatt!$A$2,'EMob_Segmente 3.2.5_3.2.6'!H1446=Basisblatt!$A$64)=TRUE,5,VLOOKUP('EMob_Segmente 3.2.5_3.2.6'!$E1446,Basisblatt!$A$22:$B$35,2,FALSE)),"")</f>
        <v/>
      </c>
    </row>
    <row r="1447" spans="1:16" ht="15.75" thickBot="1" x14ac:dyDescent="0.3">
      <c r="A1447" s="121" t="str">
        <f t="shared" si="46"/>
        <v/>
      </c>
      <c r="B1447" s="95"/>
      <c r="C1447" s="148"/>
      <c r="D1447" s="149"/>
      <c r="E1447" s="149"/>
      <c r="F1447" s="149"/>
      <c r="G1447" s="149"/>
      <c r="H1447" s="149"/>
      <c r="I1447" s="153"/>
      <c r="J1447" s="95"/>
      <c r="K1447" s="108" t="str">
        <f t="shared" si="47"/>
        <v>x2</v>
      </c>
      <c r="L1447" s="113"/>
      <c r="M1447" s="95"/>
      <c r="N1447" s="121" t="str">
        <f>IFERROR(VLOOKUP($G1447,Basisblatt!$A$10:$B$17,2,FALSE),"")</f>
        <v/>
      </c>
      <c r="O1447" s="95"/>
      <c r="P1447" s="138" t="str">
        <f>IF($K1447="x1",IF(OR($F1447&lt;&gt;Basisblatt!$A$2,'EMob_Segmente 3.2.5_3.2.6'!H1447=Basisblatt!$A$64)=TRUE,5,VLOOKUP('EMob_Segmente 3.2.5_3.2.6'!$E1447,Basisblatt!$A$22:$B$35,2,FALSE)),"")</f>
        <v/>
      </c>
    </row>
    <row r="1448" spans="1:16" ht="15.75" thickBot="1" x14ac:dyDescent="0.3">
      <c r="A1448" s="121" t="str">
        <f t="shared" si="46"/>
        <v/>
      </c>
      <c r="B1448" s="95"/>
      <c r="C1448" s="148"/>
      <c r="D1448" s="149"/>
      <c r="E1448" s="149"/>
      <c r="F1448" s="149"/>
      <c r="G1448" s="149"/>
      <c r="H1448" s="149"/>
      <c r="I1448" s="153"/>
      <c r="J1448" s="95"/>
      <c r="K1448" s="108" t="str">
        <f t="shared" si="47"/>
        <v>x2</v>
      </c>
      <c r="L1448" s="113"/>
      <c r="M1448" s="95"/>
      <c r="N1448" s="121" t="str">
        <f>IFERROR(VLOOKUP($G1448,Basisblatt!$A$10:$B$17,2,FALSE),"")</f>
        <v/>
      </c>
      <c r="O1448" s="95"/>
      <c r="P1448" s="138" t="str">
        <f>IF($K1448="x1",IF(OR($F1448&lt;&gt;Basisblatt!$A$2,'EMob_Segmente 3.2.5_3.2.6'!H1448=Basisblatt!$A$64)=TRUE,5,VLOOKUP('EMob_Segmente 3.2.5_3.2.6'!$E1448,Basisblatt!$A$22:$B$35,2,FALSE)),"")</f>
        <v/>
      </c>
    </row>
    <row r="1449" spans="1:16" ht="15.75" thickBot="1" x14ac:dyDescent="0.3">
      <c r="A1449" s="121" t="str">
        <f t="shared" si="46"/>
        <v/>
      </c>
      <c r="B1449" s="95"/>
      <c r="C1449" s="148"/>
      <c r="D1449" s="149"/>
      <c r="E1449" s="149"/>
      <c r="F1449" s="149"/>
      <c r="G1449" s="149"/>
      <c r="H1449" s="149"/>
      <c r="I1449" s="153"/>
      <c r="J1449" s="95"/>
      <c r="K1449" s="108" t="str">
        <f t="shared" si="47"/>
        <v>x2</v>
      </c>
      <c r="L1449" s="113"/>
      <c r="M1449" s="95"/>
      <c r="N1449" s="121" t="str">
        <f>IFERROR(VLOOKUP($G1449,Basisblatt!$A$10:$B$17,2,FALSE),"")</f>
        <v/>
      </c>
      <c r="O1449" s="95"/>
      <c r="P1449" s="138" t="str">
        <f>IF($K1449="x1",IF(OR($F1449&lt;&gt;Basisblatt!$A$2,'EMob_Segmente 3.2.5_3.2.6'!H1449=Basisblatt!$A$64)=TRUE,5,VLOOKUP('EMob_Segmente 3.2.5_3.2.6'!$E1449,Basisblatt!$A$22:$B$35,2,FALSE)),"")</f>
        <v/>
      </c>
    </row>
    <row r="1450" spans="1:16" ht="15.75" thickBot="1" x14ac:dyDescent="0.3">
      <c r="A1450" s="121" t="str">
        <f t="shared" si="46"/>
        <v/>
      </c>
      <c r="B1450" s="95"/>
      <c r="C1450" s="148"/>
      <c r="D1450" s="149"/>
      <c r="E1450" s="149"/>
      <c r="F1450" s="149"/>
      <c r="G1450" s="149"/>
      <c r="H1450" s="149"/>
      <c r="I1450" s="153"/>
      <c r="J1450" s="95"/>
      <c r="K1450" s="108" t="str">
        <f t="shared" si="47"/>
        <v>x2</v>
      </c>
      <c r="L1450" s="113"/>
      <c r="M1450" s="95"/>
      <c r="N1450" s="121" t="str">
        <f>IFERROR(VLOOKUP($G1450,Basisblatt!$A$10:$B$17,2,FALSE),"")</f>
        <v/>
      </c>
      <c r="O1450" s="95"/>
      <c r="P1450" s="138" t="str">
        <f>IF($K1450="x1",IF(OR($F1450&lt;&gt;Basisblatt!$A$2,'EMob_Segmente 3.2.5_3.2.6'!H1450=Basisblatt!$A$64)=TRUE,5,VLOOKUP('EMob_Segmente 3.2.5_3.2.6'!$E1450,Basisblatt!$A$22:$B$35,2,FALSE)),"")</f>
        <v/>
      </c>
    </row>
    <row r="1451" spans="1:16" ht="15.75" thickBot="1" x14ac:dyDescent="0.3">
      <c r="A1451" s="121" t="str">
        <f t="shared" si="46"/>
        <v/>
      </c>
      <c r="B1451" s="95"/>
      <c r="C1451" s="148"/>
      <c r="D1451" s="149"/>
      <c r="E1451" s="149"/>
      <c r="F1451" s="149"/>
      <c r="G1451" s="149"/>
      <c r="H1451" s="149"/>
      <c r="I1451" s="153"/>
      <c r="J1451" s="95"/>
      <c r="K1451" s="108" t="str">
        <f t="shared" si="47"/>
        <v>x2</v>
      </c>
      <c r="L1451" s="113"/>
      <c r="M1451" s="95"/>
      <c r="N1451" s="121" t="str">
        <f>IFERROR(VLOOKUP($G1451,Basisblatt!$A$10:$B$17,2,FALSE),"")</f>
        <v/>
      </c>
      <c r="O1451" s="95"/>
      <c r="P1451" s="138" t="str">
        <f>IF($K1451="x1",IF(OR($F1451&lt;&gt;Basisblatt!$A$2,'EMob_Segmente 3.2.5_3.2.6'!H1451=Basisblatt!$A$64)=TRUE,5,VLOOKUP('EMob_Segmente 3.2.5_3.2.6'!$E1451,Basisblatt!$A$22:$B$35,2,FALSE)),"")</f>
        <v/>
      </c>
    </row>
    <row r="1452" spans="1:16" ht="15.75" thickBot="1" x14ac:dyDescent="0.3">
      <c r="A1452" s="121" t="str">
        <f t="shared" si="46"/>
        <v/>
      </c>
      <c r="B1452" s="95"/>
      <c r="C1452" s="148"/>
      <c r="D1452" s="149"/>
      <c r="E1452" s="149"/>
      <c r="F1452" s="149"/>
      <c r="G1452" s="149"/>
      <c r="H1452" s="149"/>
      <c r="I1452" s="153"/>
      <c r="J1452" s="95"/>
      <c r="K1452" s="108" t="str">
        <f t="shared" si="47"/>
        <v>x2</v>
      </c>
      <c r="L1452" s="113"/>
      <c r="M1452" s="95"/>
      <c r="N1452" s="121" t="str">
        <f>IFERROR(VLOOKUP($G1452,Basisblatt!$A$10:$B$17,2,FALSE),"")</f>
        <v/>
      </c>
      <c r="O1452" s="95"/>
      <c r="P1452" s="138" t="str">
        <f>IF($K1452="x1",IF(OR($F1452&lt;&gt;Basisblatt!$A$2,'EMob_Segmente 3.2.5_3.2.6'!H1452=Basisblatt!$A$64)=TRUE,5,VLOOKUP('EMob_Segmente 3.2.5_3.2.6'!$E1452,Basisblatt!$A$22:$B$35,2,FALSE)),"")</f>
        <v/>
      </c>
    </row>
    <row r="1453" spans="1:16" ht="15.75" thickBot="1" x14ac:dyDescent="0.3">
      <c r="A1453" s="121" t="str">
        <f t="shared" si="46"/>
        <v/>
      </c>
      <c r="B1453" s="95"/>
      <c r="C1453" s="148"/>
      <c r="D1453" s="149"/>
      <c r="E1453" s="149"/>
      <c r="F1453" s="149"/>
      <c r="G1453" s="149"/>
      <c r="H1453" s="149"/>
      <c r="I1453" s="153"/>
      <c r="J1453" s="95"/>
      <c r="K1453" s="108" t="str">
        <f t="shared" si="47"/>
        <v>x2</v>
      </c>
      <c r="L1453" s="113"/>
      <c r="M1453" s="95"/>
      <c r="N1453" s="121" t="str">
        <f>IFERROR(VLOOKUP($G1453,Basisblatt!$A$10:$B$17,2,FALSE),"")</f>
        <v/>
      </c>
      <c r="O1453" s="95"/>
      <c r="P1453" s="138" t="str">
        <f>IF($K1453="x1",IF(OR($F1453&lt;&gt;Basisblatt!$A$2,'EMob_Segmente 3.2.5_3.2.6'!H1453=Basisblatt!$A$64)=TRUE,5,VLOOKUP('EMob_Segmente 3.2.5_3.2.6'!$E1453,Basisblatt!$A$22:$B$35,2,FALSE)),"")</f>
        <v/>
      </c>
    </row>
    <row r="1454" spans="1:16" ht="15.75" thickBot="1" x14ac:dyDescent="0.3">
      <c r="A1454" s="121" t="str">
        <f t="shared" si="46"/>
        <v/>
      </c>
      <c r="B1454" s="95"/>
      <c r="C1454" s="148"/>
      <c r="D1454" s="149"/>
      <c r="E1454" s="149"/>
      <c r="F1454" s="149"/>
      <c r="G1454" s="149"/>
      <c r="H1454" s="149"/>
      <c r="I1454" s="153"/>
      <c r="J1454" s="95"/>
      <c r="K1454" s="108" t="str">
        <f t="shared" si="47"/>
        <v>x2</v>
      </c>
      <c r="L1454" s="113"/>
      <c r="M1454" s="95"/>
      <c r="N1454" s="121" t="str">
        <f>IFERROR(VLOOKUP($G1454,Basisblatt!$A$10:$B$17,2,FALSE),"")</f>
        <v/>
      </c>
      <c r="O1454" s="95"/>
      <c r="P1454" s="138" t="str">
        <f>IF($K1454="x1",IF(OR($F1454&lt;&gt;Basisblatt!$A$2,'EMob_Segmente 3.2.5_3.2.6'!H1454=Basisblatt!$A$64)=TRUE,5,VLOOKUP('EMob_Segmente 3.2.5_3.2.6'!$E1454,Basisblatt!$A$22:$B$35,2,FALSE)),"")</f>
        <v/>
      </c>
    </row>
    <row r="1455" spans="1:16" ht="15.75" thickBot="1" x14ac:dyDescent="0.3">
      <c r="A1455" s="121" t="str">
        <f t="shared" si="46"/>
        <v/>
      </c>
      <c r="B1455" s="95"/>
      <c r="C1455" s="148"/>
      <c r="D1455" s="149"/>
      <c r="E1455" s="149"/>
      <c r="F1455" s="149"/>
      <c r="G1455" s="149"/>
      <c r="H1455" s="149"/>
      <c r="I1455" s="153"/>
      <c r="J1455" s="95"/>
      <c r="K1455" s="108" t="str">
        <f t="shared" si="47"/>
        <v>x2</v>
      </c>
      <c r="L1455" s="113"/>
      <c r="M1455" s="95"/>
      <c r="N1455" s="121" t="str">
        <f>IFERROR(VLOOKUP($G1455,Basisblatt!$A$10:$B$17,2,FALSE),"")</f>
        <v/>
      </c>
      <c r="O1455" s="95"/>
      <c r="P1455" s="138" t="str">
        <f>IF($K1455="x1",IF(OR($F1455&lt;&gt;Basisblatt!$A$2,'EMob_Segmente 3.2.5_3.2.6'!H1455=Basisblatt!$A$64)=TRUE,5,VLOOKUP('EMob_Segmente 3.2.5_3.2.6'!$E1455,Basisblatt!$A$22:$B$35,2,FALSE)),"")</f>
        <v/>
      </c>
    </row>
    <row r="1456" spans="1:16" ht="15.75" thickBot="1" x14ac:dyDescent="0.3">
      <c r="A1456" s="121" t="str">
        <f t="shared" si="46"/>
        <v/>
      </c>
      <c r="B1456" s="95"/>
      <c r="C1456" s="148"/>
      <c r="D1456" s="149"/>
      <c r="E1456" s="149"/>
      <c r="F1456" s="149"/>
      <c r="G1456" s="149"/>
      <c r="H1456" s="149"/>
      <c r="I1456" s="153"/>
      <c r="J1456" s="95"/>
      <c r="K1456" s="108" t="str">
        <f t="shared" si="47"/>
        <v>x2</v>
      </c>
      <c r="L1456" s="113"/>
      <c r="M1456" s="95"/>
      <c r="N1456" s="121" t="str">
        <f>IFERROR(VLOOKUP($G1456,Basisblatt!$A$10:$B$17,2,FALSE),"")</f>
        <v/>
      </c>
      <c r="O1456" s="95"/>
      <c r="P1456" s="138" t="str">
        <f>IF($K1456="x1",IF(OR($F1456&lt;&gt;Basisblatt!$A$2,'EMob_Segmente 3.2.5_3.2.6'!H1456=Basisblatt!$A$64)=TRUE,5,VLOOKUP('EMob_Segmente 3.2.5_3.2.6'!$E1456,Basisblatt!$A$22:$B$35,2,FALSE)),"")</f>
        <v/>
      </c>
    </row>
    <row r="1457" spans="1:16" ht="15.75" thickBot="1" x14ac:dyDescent="0.3">
      <c r="A1457" s="121" t="str">
        <f t="shared" si="46"/>
        <v/>
      </c>
      <c r="B1457" s="95"/>
      <c r="C1457" s="148"/>
      <c r="D1457" s="149"/>
      <c r="E1457" s="149"/>
      <c r="F1457" s="149"/>
      <c r="G1457" s="149"/>
      <c r="H1457" s="149"/>
      <c r="I1457" s="153"/>
      <c r="J1457" s="95"/>
      <c r="K1457" s="108" t="str">
        <f t="shared" si="47"/>
        <v>x2</v>
      </c>
      <c r="L1457" s="113"/>
      <c r="M1457" s="95"/>
      <c r="N1457" s="121" t="str">
        <f>IFERROR(VLOOKUP($G1457,Basisblatt!$A$10:$B$17,2,FALSE),"")</f>
        <v/>
      </c>
      <c r="O1457" s="95"/>
      <c r="P1457" s="138" t="str">
        <f>IF($K1457="x1",IF(OR($F1457&lt;&gt;Basisblatt!$A$2,'EMob_Segmente 3.2.5_3.2.6'!H1457=Basisblatt!$A$64)=TRUE,5,VLOOKUP('EMob_Segmente 3.2.5_3.2.6'!$E1457,Basisblatt!$A$22:$B$35,2,FALSE)),"")</f>
        <v/>
      </c>
    </row>
    <row r="1458" spans="1:16" ht="15.75" thickBot="1" x14ac:dyDescent="0.3">
      <c r="A1458" s="121" t="str">
        <f t="shared" si="46"/>
        <v/>
      </c>
      <c r="B1458" s="95"/>
      <c r="C1458" s="148"/>
      <c r="D1458" s="149"/>
      <c r="E1458" s="149"/>
      <c r="F1458" s="149"/>
      <c r="G1458" s="149"/>
      <c r="H1458" s="149"/>
      <c r="I1458" s="153"/>
      <c r="J1458" s="95"/>
      <c r="K1458" s="108" t="str">
        <f t="shared" si="47"/>
        <v>x2</v>
      </c>
      <c r="L1458" s="113"/>
      <c r="M1458" s="95"/>
      <c r="N1458" s="121" t="str">
        <f>IFERROR(VLOOKUP($G1458,Basisblatt!$A$10:$B$17,2,FALSE),"")</f>
        <v/>
      </c>
      <c r="O1458" s="95"/>
      <c r="P1458" s="138" t="str">
        <f>IF($K1458="x1",IF(OR($F1458&lt;&gt;Basisblatt!$A$2,'EMob_Segmente 3.2.5_3.2.6'!H1458=Basisblatt!$A$64)=TRUE,5,VLOOKUP('EMob_Segmente 3.2.5_3.2.6'!$E1458,Basisblatt!$A$22:$B$35,2,FALSE)),"")</f>
        <v/>
      </c>
    </row>
    <row r="1459" spans="1:16" ht="15.75" thickBot="1" x14ac:dyDescent="0.3">
      <c r="A1459" s="121" t="str">
        <f t="shared" si="46"/>
        <v/>
      </c>
      <c r="B1459" s="95"/>
      <c r="C1459" s="148"/>
      <c r="D1459" s="149"/>
      <c r="E1459" s="149"/>
      <c r="F1459" s="149"/>
      <c r="G1459" s="149"/>
      <c r="H1459" s="149"/>
      <c r="I1459" s="153"/>
      <c r="J1459" s="95"/>
      <c r="K1459" s="108" t="str">
        <f t="shared" si="47"/>
        <v>x2</v>
      </c>
      <c r="L1459" s="113"/>
      <c r="M1459" s="95"/>
      <c r="N1459" s="121" t="str">
        <f>IFERROR(VLOOKUP($G1459,Basisblatt!$A$10:$B$17,2,FALSE),"")</f>
        <v/>
      </c>
      <c r="O1459" s="95"/>
      <c r="P1459" s="138" t="str">
        <f>IF($K1459="x1",IF(OR($F1459&lt;&gt;Basisblatt!$A$2,'EMob_Segmente 3.2.5_3.2.6'!H1459=Basisblatt!$A$64)=TRUE,5,VLOOKUP('EMob_Segmente 3.2.5_3.2.6'!$E1459,Basisblatt!$A$22:$B$35,2,FALSE)),"")</f>
        <v/>
      </c>
    </row>
    <row r="1460" spans="1:16" ht="15.75" thickBot="1" x14ac:dyDescent="0.3">
      <c r="A1460" s="121" t="str">
        <f t="shared" si="46"/>
        <v/>
      </c>
      <c r="B1460" s="95"/>
      <c r="C1460" s="148"/>
      <c r="D1460" s="149"/>
      <c r="E1460" s="149"/>
      <c r="F1460" s="149"/>
      <c r="G1460" s="149"/>
      <c r="H1460" s="149"/>
      <c r="I1460" s="153"/>
      <c r="J1460" s="95"/>
      <c r="K1460" s="108" t="str">
        <f t="shared" si="47"/>
        <v>x2</v>
      </c>
      <c r="L1460" s="113"/>
      <c r="M1460" s="95"/>
      <c r="N1460" s="121" t="str">
        <f>IFERROR(VLOOKUP($G1460,Basisblatt!$A$10:$B$17,2,FALSE),"")</f>
        <v/>
      </c>
      <c r="O1460" s="95"/>
      <c r="P1460" s="138" t="str">
        <f>IF($K1460="x1",IF(OR($F1460&lt;&gt;Basisblatt!$A$2,'EMob_Segmente 3.2.5_3.2.6'!H1460=Basisblatt!$A$64)=TRUE,5,VLOOKUP('EMob_Segmente 3.2.5_3.2.6'!$E1460,Basisblatt!$A$22:$B$35,2,FALSE)),"")</f>
        <v/>
      </c>
    </row>
    <row r="1461" spans="1:16" ht="15.75" thickBot="1" x14ac:dyDescent="0.3">
      <c r="A1461" s="121" t="str">
        <f t="shared" si="46"/>
        <v/>
      </c>
      <c r="B1461" s="95"/>
      <c r="C1461" s="148"/>
      <c r="D1461" s="149"/>
      <c r="E1461" s="149"/>
      <c r="F1461" s="149"/>
      <c r="G1461" s="149"/>
      <c r="H1461" s="149"/>
      <c r="I1461" s="153"/>
      <c r="J1461" s="95"/>
      <c r="K1461" s="108" t="str">
        <f t="shared" si="47"/>
        <v>x2</v>
      </c>
      <c r="L1461" s="113"/>
      <c r="M1461" s="95"/>
      <c r="N1461" s="121" t="str">
        <f>IFERROR(VLOOKUP($G1461,Basisblatt!$A$10:$B$17,2,FALSE),"")</f>
        <v/>
      </c>
      <c r="O1461" s="95"/>
      <c r="P1461" s="138" t="str">
        <f>IF($K1461="x1",IF(OR($F1461&lt;&gt;Basisblatt!$A$2,'EMob_Segmente 3.2.5_3.2.6'!H1461=Basisblatt!$A$64)=TRUE,5,VLOOKUP('EMob_Segmente 3.2.5_3.2.6'!$E1461,Basisblatt!$A$22:$B$35,2,FALSE)),"")</f>
        <v/>
      </c>
    </row>
    <row r="1462" spans="1:16" ht="15.75" thickBot="1" x14ac:dyDescent="0.3">
      <c r="A1462" s="121" t="str">
        <f t="shared" si="46"/>
        <v/>
      </c>
      <c r="B1462" s="95"/>
      <c r="C1462" s="148"/>
      <c r="D1462" s="149"/>
      <c r="E1462" s="149"/>
      <c r="F1462" s="149"/>
      <c r="G1462" s="149"/>
      <c r="H1462" s="149"/>
      <c r="I1462" s="153"/>
      <c r="J1462" s="95"/>
      <c r="K1462" s="108" t="str">
        <f t="shared" si="47"/>
        <v>x2</v>
      </c>
      <c r="L1462" s="113"/>
      <c r="M1462" s="95"/>
      <c r="N1462" s="121" t="str">
        <f>IFERROR(VLOOKUP($G1462,Basisblatt!$A$10:$B$17,2,FALSE),"")</f>
        <v/>
      </c>
      <c r="O1462" s="95"/>
      <c r="P1462" s="138" t="str">
        <f>IF($K1462="x1",IF(OR($F1462&lt;&gt;Basisblatt!$A$2,'EMob_Segmente 3.2.5_3.2.6'!H1462=Basisblatt!$A$64)=TRUE,5,VLOOKUP('EMob_Segmente 3.2.5_3.2.6'!$E1462,Basisblatt!$A$22:$B$35,2,FALSE)),"")</f>
        <v/>
      </c>
    </row>
    <row r="1463" spans="1:16" ht="15.75" thickBot="1" x14ac:dyDescent="0.3">
      <c r="A1463" s="121" t="str">
        <f t="shared" si="46"/>
        <v/>
      </c>
      <c r="B1463" s="95"/>
      <c r="C1463" s="148"/>
      <c r="D1463" s="149"/>
      <c r="E1463" s="149"/>
      <c r="F1463" s="149"/>
      <c r="G1463" s="149"/>
      <c r="H1463" s="149"/>
      <c r="I1463" s="153"/>
      <c r="J1463" s="95"/>
      <c r="K1463" s="108" t="str">
        <f t="shared" si="47"/>
        <v>x2</v>
      </c>
      <c r="L1463" s="113"/>
      <c r="M1463" s="95"/>
      <c r="N1463" s="121" t="str">
        <f>IFERROR(VLOOKUP($G1463,Basisblatt!$A$10:$B$17,2,FALSE),"")</f>
        <v/>
      </c>
      <c r="O1463" s="95"/>
      <c r="P1463" s="138" t="str">
        <f>IF($K1463="x1",IF(OR($F1463&lt;&gt;Basisblatt!$A$2,'EMob_Segmente 3.2.5_3.2.6'!H1463=Basisblatt!$A$64)=TRUE,5,VLOOKUP('EMob_Segmente 3.2.5_3.2.6'!$E1463,Basisblatt!$A$22:$B$35,2,FALSE)),"")</f>
        <v/>
      </c>
    </row>
    <row r="1464" spans="1:16" ht="15.75" thickBot="1" x14ac:dyDescent="0.3">
      <c r="A1464" s="121" t="str">
        <f t="shared" si="46"/>
        <v/>
      </c>
      <c r="B1464" s="95"/>
      <c r="C1464" s="148"/>
      <c r="D1464" s="149"/>
      <c r="E1464" s="149"/>
      <c r="F1464" s="149"/>
      <c r="G1464" s="149"/>
      <c r="H1464" s="149"/>
      <c r="I1464" s="153"/>
      <c r="J1464" s="95"/>
      <c r="K1464" s="108" t="str">
        <f t="shared" si="47"/>
        <v>x2</v>
      </c>
      <c r="L1464" s="113"/>
      <c r="M1464" s="95"/>
      <c r="N1464" s="121" t="str">
        <f>IFERROR(VLOOKUP($G1464,Basisblatt!$A$10:$B$17,2,FALSE),"")</f>
        <v/>
      </c>
      <c r="O1464" s="95"/>
      <c r="P1464" s="138" t="str">
        <f>IF($K1464="x1",IF(OR($F1464&lt;&gt;Basisblatt!$A$2,'EMob_Segmente 3.2.5_3.2.6'!H1464=Basisblatt!$A$64)=TRUE,5,VLOOKUP('EMob_Segmente 3.2.5_3.2.6'!$E1464,Basisblatt!$A$22:$B$35,2,FALSE)),"")</f>
        <v/>
      </c>
    </row>
    <row r="1465" spans="1:16" ht="15.75" thickBot="1" x14ac:dyDescent="0.3">
      <c r="A1465" s="121" t="str">
        <f t="shared" si="46"/>
        <v/>
      </c>
      <c r="B1465" s="95"/>
      <c r="C1465" s="148"/>
      <c r="D1465" s="149"/>
      <c r="E1465" s="149"/>
      <c r="F1465" s="149"/>
      <c r="G1465" s="149"/>
      <c r="H1465" s="149"/>
      <c r="I1465" s="153"/>
      <c r="J1465" s="95"/>
      <c r="K1465" s="108" t="str">
        <f t="shared" si="47"/>
        <v>x2</v>
      </c>
      <c r="L1465" s="113"/>
      <c r="M1465" s="95"/>
      <c r="N1465" s="121" t="str">
        <f>IFERROR(VLOOKUP($G1465,Basisblatt!$A$10:$B$17,2,FALSE),"")</f>
        <v/>
      </c>
      <c r="O1465" s="95"/>
      <c r="P1465" s="138" t="str">
        <f>IF($K1465="x1",IF(OR($F1465&lt;&gt;Basisblatt!$A$2,'EMob_Segmente 3.2.5_3.2.6'!H1465=Basisblatt!$A$64)=TRUE,5,VLOOKUP('EMob_Segmente 3.2.5_3.2.6'!$E1465,Basisblatt!$A$22:$B$35,2,FALSE)),"")</f>
        <v/>
      </c>
    </row>
    <row r="1466" spans="1:16" ht="15.75" thickBot="1" x14ac:dyDescent="0.3">
      <c r="A1466" s="121" t="str">
        <f t="shared" si="46"/>
        <v/>
      </c>
      <c r="B1466" s="95"/>
      <c r="C1466" s="148"/>
      <c r="D1466" s="149"/>
      <c r="E1466" s="149"/>
      <c r="F1466" s="149"/>
      <c r="G1466" s="149"/>
      <c r="H1466" s="149"/>
      <c r="I1466" s="153"/>
      <c r="J1466" s="95"/>
      <c r="K1466" s="108" t="str">
        <f t="shared" si="47"/>
        <v>x2</v>
      </c>
      <c r="L1466" s="113"/>
      <c r="M1466" s="95"/>
      <c r="N1466" s="121" t="str">
        <f>IFERROR(VLOOKUP($G1466,Basisblatt!$A$10:$B$17,2,FALSE),"")</f>
        <v/>
      </c>
      <c r="O1466" s="95"/>
      <c r="P1466" s="138" t="str">
        <f>IF($K1466="x1",IF(OR($F1466&lt;&gt;Basisblatt!$A$2,'EMob_Segmente 3.2.5_3.2.6'!H1466=Basisblatt!$A$64)=TRUE,5,VLOOKUP('EMob_Segmente 3.2.5_3.2.6'!$E1466,Basisblatt!$A$22:$B$35,2,FALSE)),"")</f>
        <v/>
      </c>
    </row>
    <row r="1467" spans="1:16" ht="15.75" thickBot="1" x14ac:dyDescent="0.3">
      <c r="A1467" s="121" t="str">
        <f t="shared" si="46"/>
        <v/>
      </c>
      <c r="B1467" s="95"/>
      <c r="C1467" s="148"/>
      <c r="D1467" s="149"/>
      <c r="E1467" s="149"/>
      <c r="F1467" s="149"/>
      <c r="G1467" s="149"/>
      <c r="H1467" s="149"/>
      <c r="I1467" s="153"/>
      <c r="J1467" s="95"/>
      <c r="K1467" s="108" t="str">
        <f t="shared" si="47"/>
        <v>x2</v>
      </c>
      <c r="L1467" s="113"/>
      <c r="M1467" s="95"/>
      <c r="N1467" s="121" t="str">
        <f>IFERROR(VLOOKUP($G1467,Basisblatt!$A$10:$B$17,2,FALSE),"")</f>
        <v/>
      </c>
      <c r="O1467" s="95"/>
      <c r="P1467" s="138" t="str">
        <f>IF($K1467="x1",IF(OR($F1467&lt;&gt;Basisblatt!$A$2,'EMob_Segmente 3.2.5_3.2.6'!H1467=Basisblatt!$A$64)=TRUE,5,VLOOKUP('EMob_Segmente 3.2.5_3.2.6'!$E1467,Basisblatt!$A$22:$B$35,2,FALSE)),"")</f>
        <v/>
      </c>
    </row>
    <row r="1468" spans="1:16" ht="15.75" thickBot="1" x14ac:dyDescent="0.3">
      <c r="A1468" s="121" t="str">
        <f t="shared" si="46"/>
        <v/>
      </c>
      <c r="B1468" s="95"/>
      <c r="C1468" s="148"/>
      <c r="D1468" s="149"/>
      <c r="E1468" s="149"/>
      <c r="F1468" s="149"/>
      <c r="G1468" s="149"/>
      <c r="H1468" s="149"/>
      <c r="I1468" s="153"/>
      <c r="J1468" s="95"/>
      <c r="K1468" s="108" t="str">
        <f t="shared" si="47"/>
        <v>x2</v>
      </c>
      <c r="L1468" s="113"/>
      <c r="M1468" s="95"/>
      <c r="N1468" s="121" t="str">
        <f>IFERROR(VLOOKUP($G1468,Basisblatt!$A$10:$B$17,2,FALSE),"")</f>
        <v/>
      </c>
      <c r="O1468" s="95"/>
      <c r="P1468" s="138" t="str">
        <f>IF($K1468="x1",IF(OR($F1468&lt;&gt;Basisblatt!$A$2,'EMob_Segmente 3.2.5_3.2.6'!H1468=Basisblatt!$A$64)=TRUE,5,VLOOKUP('EMob_Segmente 3.2.5_3.2.6'!$E1468,Basisblatt!$A$22:$B$35,2,FALSE)),"")</f>
        <v/>
      </c>
    </row>
    <row r="1469" spans="1:16" ht="15.75" thickBot="1" x14ac:dyDescent="0.3">
      <c r="A1469" s="121" t="str">
        <f t="shared" si="46"/>
        <v/>
      </c>
      <c r="B1469" s="95"/>
      <c r="C1469" s="148"/>
      <c r="D1469" s="149"/>
      <c r="E1469" s="149"/>
      <c r="F1469" s="149"/>
      <c r="G1469" s="149"/>
      <c r="H1469" s="149"/>
      <c r="I1469" s="153"/>
      <c r="J1469" s="95"/>
      <c r="K1469" s="108" t="str">
        <f t="shared" si="47"/>
        <v>x2</v>
      </c>
      <c r="L1469" s="113"/>
      <c r="M1469" s="95"/>
      <c r="N1469" s="121" t="str">
        <f>IFERROR(VLOOKUP($G1469,Basisblatt!$A$10:$B$17,2,FALSE),"")</f>
        <v/>
      </c>
      <c r="O1469" s="95"/>
      <c r="P1469" s="138" t="str">
        <f>IF($K1469="x1",IF(OR($F1469&lt;&gt;Basisblatt!$A$2,'EMob_Segmente 3.2.5_3.2.6'!H1469=Basisblatt!$A$64)=TRUE,5,VLOOKUP('EMob_Segmente 3.2.5_3.2.6'!$E1469,Basisblatt!$A$22:$B$35,2,FALSE)),"")</f>
        <v/>
      </c>
    </row>
    <row r="1470" spans="1:16" ht="15.75" thickBot="1" x14ac:dyDescent="0.3">
      <c r="A1470" s="121" t="str">
        <f t="shared" si="46"/>
        <v/>
      </c>
      <c r="B1470" s="95"/>
      <c r="C1470" s="148"/>
      <c r="D1470" s="149"/>
      <c r="E1470" s="149"/>
      <c r="F1470" s="149"/>
      <c r="G1470" s="149"/>
      <c r="H1470" s="149"/>
      <c r="I1470" s="153"/>
      <c r="J1470" s="95"/>
      <c r="K1470" s="108" t="str">
        <f t="shared" si="47"/>
        <v>x2</v>
      </c>
      <c r="L1470" s="113"/>
      <c r="M1470" s="95"/>
      <c r="N1470" s="121" t="str">
        <f>IFERROR(VLOOKUP($G1470,Basisblatt!$A$10:$B$17,2,FALSE),"")</f>
        <v/>
      </c>
      <c r="O1470" s="95"/>
      <c r="P1470" s="138" t="str">
        <f>IF($K1470="x1",IF(OR($F1470&lt;&gt;Basisblatt!$A$2,'EMob_Segmente 3.2.5_3.2.6'!H1470=Basisblatt!$A$64)=TRUE,5,VLOOKUP('EMob_Segmente 3.2.5_3.2.6'!$E1470,Basisblatt!$A$22:$B$35,2,FALSE)),"")</f>
        <v/>
      </c>
    </row>
    <row r="1471" spans="1:16" ht="15.75" thickBot="1" x14ac:dyDescent="0.3">
      <c r="A1471" s="121" t="str">
        <f t="shared" si="46"/>
        <v/>
      </c>
      <c r="B1471" s="95"/>
      <c r="C1471" s="148"/>
      <c r="D1471" s="149"/>
      <c r="E1471" s="149"/>
      <c r="F1471" s="149"/>
      <c r="G1471" s="149"/>
      <c r="H1471" s="149"/>
      <c r="I1471" s="153"/>
      <c r="J1471" s="95"/>
      <c r="K1471" s="108" t="str">
        <f t="shared" si="47"/>
        <v>x2</v>
      </c>
      <c r="L1471" s="113"/>
      <c r="M1471" s="95"/>
      <c r="N1471" s="121" t="str">
        <f>IFERROR(VLOOKUP($G1471,Basisblatt!$A$10:$B$17,2,FALSE),"")</f>
        <v/>
      </c>
      <c r="O1471" s="95"/>
      <c r="P1471" s="138" t="str">
        <f>IF($K1471="x1",IF(OR($F1471&lt;&gt;Basisblatt!$A$2,'EMob_Segmente 3.2.5_3.2.6'!H1471=Basisblatt!$A$64)=TRUE,5,VLOOKUP('EMob_Segmente 3.2.5_3.2.6'!$E1471,Basisblatt!$A$22:$B$35,2,FALSE)),"")</f>
        <v/>
      </c>
    </row>
    <row r="1472" spans="1:16" ht="15.75" thickBot="1" x14ac:dyDescent="0.3">
      <c r="A1472" s="121" t="str">
        <f t="shared" si="46"/>
        <v/>
      </c>
      <c r="B1472" s="95"/>
      <c r="C1472" s="148"/>
      <c r="D1472" s="149"/>
      <c r="E1472" s="149"/>
      <c r="F1472" s="149"/>
      <c r="G1472" s="149"/>
      <c r="H1472" s="149"/>
      <c r="I1472" s="153"/>
      <c r="J1472" s="95"/>
      <c r="K1472" s="108" t="str">
        <f t="shared" si="47"/>
        <v>x2</v>
      </c>
      <c r="L1472" s="113"/>
      <c r="M1472" s="95"/>
      <c r="N1472" s="121" t="str">
        <f>IFERROR(VLOOKUP($G1472,Basisblatt!$A$10:$B$17,2,FALSE),"")</f>
        <v/>
      </c>
      <c r="O1472" s="95"/>
      <c r="P1472" s="138" t="str">
        <f>IF($K1472="x1",IF(OR($F1472&lt;&gt;Basisblatt!$A$2,'EMob_Segmente 3.2.5_3.2.6'!H1472=Basisblatt!$A$64)=TRUE,5,VLOOKUP('EMob_Segmente 3.2.5_3.2.6'!$E1472,Basisblatt!$A$22:$B$35,2,FALSE)),"")</f>
        <v/>
      </c>
    </row>
    <row r="1473" spans="1:16" ht="15.75" thickBot="1" x14ac:dyDescent="0.3">
      <c r="A1473" s="121" t="str">
        <f t="shared" si="46"/>
        <v/>
      </c>
      <c r="B1473" s="95"/>
      <c r="C1473" s="148"/>
      <c r="D1473" s="149"/>
      <c r="E1473" s="149"/>
      <c r="F1473" s="149"/>
      <c r="G1473" s="149"/>
      <c r="H1473" s="149"/>
      <c r="I1473" s="153"/>
      <c r="J1473" s="95"/>
      <c r="K1473" s="108" t="str">
        <f t="shared" si="47"/>
        <v>x2</v>
      </c>
      <c r="L1473" s="113"/>
      <c r="M1473" s="95"/>
      <c r="N1473" s="121" t="str">
        <f>IFERROR(VLOOKUP($G1473,Basisblatt!$A$10:$B$17,2,FALSE),"")</f>
        <v/>
      </c>
      <c r="O1473" s="95"/>
      <c r="P1473" s="138" t="str">
        <f>IF($K1473="x1",IF(OR($F1473&lt;&gt;Basisblatt!$A$2,'EMob_Segmente 3.2.5_3.2.6'!H1473=Basisblatt!$A$64)=TRUE,5,VLOOKUP('EMob_Segmente 3.2.5_3.2.6'!$E1473,Basisblatt!$A$22:$B$35,2,FALSE)),"")</f>
        <v/>
      </c>
    </row>
    <row r="1474" spans="1:16" ht="15.75" thickBot="1" x14ac:dyDescent="0.3">
      <c r="A1474" s="121" t="str">
        <f t="shared" si="46"/>
        <v/>
      </c>
      <c r="B1474" s="95"/>
      <c r="C1474" s="148"/>
      <c r="D1474" s="149"/>
      <c r="E1474" s="149"/>
      <c r="F1474" s="149"/>
      <c r="G1474" s="149"/>
      <c r="H1474" s="149"/>
      <c r="I1474" s="153"/>
      <c r="J1474" s="95"/>
      <c r="K1474" s="108" t="str">
        <f t="shared" si="47"/>
        <v>x2</v>
      </c>
      <c r="L1474" s="113"/>
      <c r="M1474" s="95"/>
      <c r="N1474" s="121" t="str">
        <f>IFERROR(VLOOKUP($G1474,Basisblatt!$A$10:$B$17,2,FALSE),"")</f>
        <v/>
      </c>
      <c r="O1474" s="95"/>
      <c r="P1474" s="138" t="str">
        <f>IF($K1474="x1",IF(OR($F1474&lt;&gt;Basisblatt!$A$2,'EMob_Segmente 3.2.5_3.2.6'!H1474=Basisblatt!$A$64)=TRUE,5,VLOOKUP('EMob_Segmente 3.2.5_3.2.6'!$E1474,Basisblatt!$A$22:$B$35,2,FALSE)),"")</f>
        <v/>
      </c>
    </row>
    <row r="1475" spans="1:16" ht="15.75" thickBot="1" x14ac:dyDescent="0.3">
      <c r="A1475" s="121" t="str">
        <f t="shared" si="46"/>
        <v/>
      </c>
      <c r="B1475" s="95"/>
      <c r="C1475" s="148"/>
      <c r="D1475" s="149"/>
      <c r="E1475" s="149"/>
      <c r="F1475" s="149"/>
      <c r="G1475" s="149"/>
      <c r="H1475" s="149"/>
      <c r="I1475" s="153"/>
      <c r="J1475" s="95"/>
      <c r="K1475" s="108" t="str">
        <f t="shared" si="47"/>
        <v>x2</v>
      </c>
      <c r="L1475" s="113"/>
      <c r="M1475" s="95"/>
      <c r="N1475" s="121" t="str">
        <f>IFERROR(VLOOKUP($G1475,Basisblatt!$A$10:$B$17,2,FALSE),"")</f>
        <v/>
      </c>
      <c r="O1475" s="95"/>
      <c r="P1475" s="138" t="str">
        <f>IF($K1475="x1",IF(OR($F1475&lt;&gt;Basisblatt!$A$2,'EMob_Segmente 3.2.5_3.2.6'!H1475=Basisblatt!$A$64)=TRUE,5,VLOOKUP('EMob_Segmente 3.2.5_3.2.6'!$E1475,Basisblatt!$A$22:$B$35,2,FALSE)),"")</f>
        <v/>
      </c>
    </row>
    <row r="1476" spans="1:16" ht="15.75" thickBot="1" x14ac:dyDescent="0.3">
      <c r="A1476" s="121" t="str">
        <f t="shared" si="46"/>
        <v/>
      </c>
      <c r="B1476" s="95"/>
      <c r="C1476" s="148"/>
      <c r="D1476" s="149"/>
      <c r="E1476" s="149"/>
      <c r="F1476" s="149"/>
      <c r="G1476" s="149"/>
      <c r="H1476" s="149"/>
      <c r="I1476" s="153"/>
      <c r="J1476" s="95"/>
      <c r="K1476" s="108" t="str">
        <f t="shared" si="47"/>
        <v>x2</v>
      </c>
      <c r="L1476" s="113"/>
      <c r="M1476" s="95"/>
      <c r="N1476" s="121" t="str">
        <f>IFERROR(VLOOKUP($G1476,Basisblatt!$A$10:$B$17,2,FALSE),"")</f>
        <v/>
      </c>
      <c r="O1476" s="95"/>
      <c r="P1476" s="138" t="str">
        <f>IF($K1476="x1",IF(OR($F1476&lt;&gt;Basisblatt!$A$2,'EMob_Segmente 3.2.5_3.2.6'!H1476=Basisblatt!$A$64)=TRUE,5,VLOOKUP('EMob_Segmente 3.2.5_3.2.6'!$E1476,Basisblatt!$A$22:$B$35,2,FALSE)),"")</f>
        <v/>
      </c>
    </row>
    <row r="1477" spans="1:16" ht="15.75" thickBot="1" x14ac:dyDescent="0.3">
      <c r="A1477" s="121" t="str">
        <f t="shared" si="46"/>
        <v/>
      </c>
      <c r="B1477" s="95"/>
      <c r="C1477" s="148"/>
      <c r="D1477" s="149"/>
      <c r="E1477" s="149"/>
      <c r="F1477" s="149"/>
      <c r="G1477" s="149"/>
      <c r="H1477" s="149"/>
      <c r="I1477" s="153"/>
      <c r="J1477" s="95"/>
      <c r="K1477" s="108" t="str">
        <f t="shared" si="47"/>
        <v>x2</v>
      </c>
      <c r="L1477" s="113"/>
      <c r="M1477" s="95"/>
      <c r="N1477" s="121" t="str">
        <f>IFERROR(VLOOKUP($G1477,Basisblatt!$A$10:$B$17,2,FALSE),"")</f>
        <v/>
      </c>
      <c r="O1477" s="95"/>
      <c r="P1477" s="138" t="str">
        <f>IF($K1477="x1",IF(OR($F1477&lt;&gt;Basisblatt!$A$2,'EMob_Segmente 3.2.5_3.2.6'!H1477=Basisblatt!$A$64)=TRUE,5,VLOOKUP('EMob_Segmente 3.2.5_3.2.6'!$E1477,Basisblatt!$A$22:$B$35,2,FALSE)),"")</f>
        <v/>
      </c>
    </row>
    <row r="1478" spans="1:16" ht="15.75" thickBot="1" x14ac:dyDescent="0.3">
      <c r="A1478" s="121" t="str">
        <f t="shared" si="46"/>
        <v/>
      </c>
      <c r="B1478" s="95"/>
      <c r="C1478" s="148"/>
      <c r="D1478" s="149"/>
      <c r="E1478" s="149"/>
      <c r="F1478" s="149"/>
      <c r="G1478" s="149"/>
      <c r="H1478" s="149"/>
      <c r="I1478" s="153"/>
      <c r="J1478" s="95"/>
      <c r="K1478" s="108" t="str">
        <f t="shared" si="47"/>
        <v>x2</v>
      </c>
      <c r="L1478" s="113"/>
      <c r="M1478" s="95"/>
      <c r="N1478" s="121" t="str">
        <f>IFERROR(VLOOKUP($G1478,Basisblatt!$A$10:$B$17,2,FALSE),"")</f>
        <v/>
      </c>
      <c r="O1478" s="95"/>
      <c r="P1478" s="138" t="str">
        <f>IF($K1478="x1",IF(OR($F1478&lt;&gt;Basisblatt!$A$2,'EMob_Segmente 3.2.5_3.2.6'!H1478=Basisblatt!$A$64)=TRUE,5,VLOOKUP('EMob_Segmente 3.2.5_3.2.6'!$E1478,Basisblatt!$A$22:$B$35,2,FALSE)),"")</f>
        <v/>
      </c>
    </row>
    <row r="1479" spans="1:16" ht="15.75" thickBot="1" x14ac:dyDescent="0.3">
      <c r="A1479" s="121" t="str">
        <f t="shared" si="46"/>
        <v/>
      </c>
      <c r="B1479" s="95"/>
      <c r="C1479" s="148"/>
      <c r="D1479" s="149"/>
      <c r="E1479" s="149"/>
      <c r="F1479" s="149"/>
      <c r="G1479" s="149"/>
      <c r="H1479" s="149"/>
      <c r="I1479" s="153"/>
      <c r="J1479" s="95"/>
      <c r="K1479" s="108" t="str">
        <f t="shared" si="47"/>
        <v>x2</v>
      </c>
      <c r="L1479" s="113"/>
      <c r="M1479" s="95"/>
      <c r="N1479" s="121" t="str">
        <f>IFERROR(VLOOKUP($G1479,Basisblatt!$A$10:$B$17,2,FALSE),"")</f>
        <v/>
      </c>
      <c r="O1479" s="95"/>
      <c r="P1479" s="138" t="str">
        <f>IF($K1479="x1",IF(OR($F1479&lt;&gt;Basisblatt!$A$2,'EMob_Segmente 3.2.5_3.2.6'!H1479=Basisblatt!$A$64)=TRUE,5,VLOOKUP('EMob_Segmente 3.2.5_3.2.6'!$E1479,Basisblatt!$A$22:$B$35,2,FALSE)),"")</f>
        <v/>
      </c>
    </row>
    <row r="1480" spans="1:16" ht="15.75" thickBot="1" x14ac:dyDescent="0.3">
      <c r="A1480" s="121" t="str">
        <f t="shared" si="46"/>
        <v/>
      </c>
      <c r="B1480" s="95"/>
      <c r="C1480" s="148"/>
      <c r="D1480" s="149"/>
      <c r="E1480" s="149"/>
      <c r="F1480" s="149"/>
      <c r="G1480" s="149"/>
      <c r="H1480" s="149"/>
      <c r="I1480" s="153"/>
      <c r="J1480" s="95"/>
      <c r="K1480" s="108" t="str">
        <f t="shared" si="47"/>
        <v>x2</v>
      </c>
      <c r="L1480" s="113"/>
      <c r="M1480" s="95"/>
      <c r="N1480" s="121" t="str">
        <f>IFERROR(VLOOKUP($G1480,Basisblatt!$A$10:$B$17,2,FALSE),"")</f>
        <v/>
      </c>
      <c r="O1480" s="95"/>
      <c r="P1480" s="138" t="str">
        <f>IF($K1480="x1",IF(OR($F1480&lt;&gt;Basisblatt!$A$2,'EMob_Segmente 3.2.5_3.2.6'!H1480=Basisblatt!$A$64)=TRUE,5,VLOOKUP('EMob_Segmente 3.2.5_3.2.6'!$E1480,Basisblatt!$A$22:$B$35,2,FALSE)),"")</f>
        <v/>
      </c>
    </row>
    <row r="1481" spans="1:16" ht="15.75" thickBot="1" x14ac:dyDescent="0.3">
      <c r="A1481" s="121" t="str">
        <f t="shared" si="46"/>
        <v/>
      </c>
      <c r="B1481" s="95"/>
      <c r="C1481" s="148"/>
      <c r="D1481" s="149"/>
      <c r="E1481" s="149"/>
      <c r="F1481" s="149"/>
      <c r="G1481" s="149"/>
      <c r="H1481" s="149"/>
      <c r="I1481" s="153"/>
      <c r="J1481" s="95"/>
      <c r="K1481" s="108" t="str">
        <f t="shared" si="47"/>
        <v>x2</v>
      </c>
      <c r="L1481" s="113"/>
      <c r="M1481" s="95"/>
      <c r="N1481" s="121" t="str">
        <f>IFERROR(VLOOKUP($G1481,Basisblatt!$A$10:$B$17,2,FALSE),"")</f>
        <v/>
      </c>
      <c r="O1481" s="95"/>
      <c r="P1481" s="138" t="str">
        <f>IF($K1481="x1",IF(OR($F1481&lt;&gt;Basisblatt!$A$2,'EMob_Segmente 3.2.5_3.2.6'!H1481=Basisblatt!$A$64)=TRUE,5,VLOOKUP('EMob_Segmente 3.2.5_3.2.6'!$E1481,Basisblatt!$A$22:$B$35,2,FALSE)),"")</f>
        <v/>
      </c>
    </row>
    <row r="1482" spans="1:16" ht="15.75" thickBot="1" x14ac:dyDescent="0.3">
      <c r="A1482" s="121" t="str">
        <f t="shared" si="46"/>
        <v/>
      </c>
      <c r="B1482" s="95"/>
      <c r="C1482" s="148"/>
      <c r="D1482" s="149"/>
      <c r="E1482" s="149"/>
      <c r="F1482" s="149"/>
      <c r="G1482" s="149"/>
      <c r="H1482" s="149"/>
      <c r="I1482" s="153"/>
      <c r="J1482" s="95"/>
      <c r="K1482" s="108" t="str">
        <f t="shared" si="47"/>
        <v>x2</v>
      </c>
      <c r="L1482" s="113"/>
      <c r="M1482" s="95"/>
      <c r="N1482" s="121" t="str">
        <f>IFERROR(VLOOKUP($G1482,Basisblatt!$A$10:$B$17,2,FALSE),"")</f>
        <v/>
      </c>
      <c r="O1482" s="95"/>
      <c r="P1482" s="138" t="str">
        <f>IF($K1482="x1",IF(OR($F1482&lt;&gt;Basisblatt!$A$2,'EMob_Segmente 3.2.5_3.2.6'!H1482=Basisblatt!$A$64)=TRUE,5,VLOOKUP('EMob_Segmente 3.2.5_3.2.6'!$E1482,Basisblatt!$A$22:$B$35,2,FALSE)),"")</f>
        <v/>
      </c>
    </row>
    <row r="1483" spans="1:16" ht="15.75" thickBot="1" x14ac:dyDescent="0.3">
      <c r="A1483" s="121" t="str">
        <f t="shared" si="46"/>
        <v/>
      </c>
      <c r="B1483" s="95"/>
      <c r="C1483" s="148"/>
      <c r="D1483" s="149"/>
      <c r="E1483" s="149"/>
      <c r="F1483" s="149"/>
      <c r="G1483" s="149"/>
      <c r="H1483" s="149"/>
      <c r="I1483" s="153"/>
      <c r="J1483" s="95"/>
      <c r="K1483" s="108" t="str">
        <f t="shared" si="47"/>
        <v>x2</v>
      </c>
      <c r="L1483" s="113"/>
      <c r="M1483" s="95"/>
      <c r="N1483" s="121" t="str">
        <f>IFERROR(VLOOKUP($G1483,Basisblatt!$A$10:$B$17,2,FALSE),"")</f>
        <v/>
      </c>
      <c r="O1483" s="95"/>
      <c r="P1483" s="138" t="str">
        <f>IF($K1483="x1",IF(OR($F1483&lt;&gt;Basisblatt!$A$2,'EMob_Segmente 3.2.5_3.2.6'!H1483=Basisblatt!$A$64)=TRUE,5,VLOOKUP('EMob_Segmente 3.2.5_3.2.6'!$E1483,Basisblatt!$A$22:$B$35,2,FALSE)),"")</f>
        <v/>
      </c>
    </row>
    <row r="1484" spans="1:16" ht="15.75" thickBot="1" x14ac:dyDescent="0.3">
      <c r="A1484" s="121" t="str">
        <f t="shared" si="46"/>
        <v/>
      </c>
      <c r="B1484" s="95"/>
      <c r="C1484" s="148"/>
      <c r="D1484" s="149"/>
      <c r="E1484" s="149"/>
      <c r="F1484" s="149"/>
      <c r="G1484" s="149"/>
      <c r="H1484" s="149"/>
      <c r="I1484" s="153"/>
      <c r="J1484" s="95"/>
      <c r="K1484" s="108" t="str">
        <f t="shared" si="47"/>
        <v>x2</v>
      </c>
      <c r="L1484" s="113"/>
      <c r="M1484" s="95"/>
      <c r="N1484" s="121" t="str">
        <f>IFERROR(VLOOKUP($G1484,Basisblatt!$A$10:$B$17,2,FALSE),"")</f>
        <v/>
      </c>
      <c r="O1484" s="95"/>
      <c r="P1484" s="138" t="str">
        <f>IF($K1484="x1",IF(OR($F1484&lt;&gt;Basisblatt!$A$2,'EMob_Segmente 3.2.5_3.2.6'!H1484=Basisblatt!$A$64)=TRUE,5,VLOOKUP('EMob_Segmente 3.2.5_3.2.6'!$E1484,Basisblatt!$A$22:$B$35,2,FALSE)),"")</f>
        <v/>
      </c>
    </row>
    <row r="1485" spans="1:16" ht="15.75" thickBot="1" x14ac:dyDescent="0.3">
      <c r="A1485" s="121" t="str">
        <f t="shared" si="46"/>
        <v/>
      </c>
      <c r="B1485" s="95"/>
      <c r="C1485" s="148"/>
      <c r="D1485" s="149"/>
      <c r="E1485" s="149"/>
      <c r="F1485" s="149"/>
      <c r="G1485" s="149"/>
      <c r="H1485" s="149"/>
      <c r="I1485" s="153"/>
      <c r="J1485" s="95"/>
      <c r="K1485" s="108" t="str">
        <f t="shared" si="47"/>
        <v>x2</v>
      </c>
      <c r="L1485" s="113"/>
      <c r="M1485" s="95"/>
      <c r="N1485" s="121" t="str">
        <f>IFERROR(VLOOKUP($G1485,Basisblatt!$A$10:$B$17,2,FALSE),"")</f>
        <v/>
      </c>
      <c r="O1485" s="95"/>
      <c r="P1485" s="138" t="str">
        <f>IF($K1485="x1",IF(OR($F1485&lt;&gt;Basisblatt!$A$2,'EMob_Segmente 3.2.5_3.2.6'!H1485=Basisblatt!$A$64)=TRUE,5,VLOOKUP('EMob_Segmente 3.2.5_3.2.6'!$E1485,Basisblatt!$A$22:$B$35,2,FALSE)),"")</f>
        <v/>
      </c>
    </row>
    <row r="1486" spans="1:16" ht="15.75" thickBot="1" x14ac:dyDescent="0.3">
      <c r="A1486" s="121" t="str">
        <f t="shared" si="46"/>
        <v/>
      </c>
      <c r="B1486" s="95"/>
      <c r="C1486" s="148"/>
      <c r="D1486" s="149"/>
      <c r="E1486" s="149"/>
      <c r="F1486" s="149"/>
      <c r="G1486" s="149"/>
      <c r="H1486" s="149"/>
      <c r="I1486" s="153"/>
      <c r="J1486" s="95"/>
      <c r="K1486" s="108" t="str">
        <f t="shared" si="47"/>
        <v>x2</v>
      </c>
      <c r="L1486" s="113"/>
      <c r="M1486" s="95"/>
      <c r="N1486" s="121" t="str">
        <f>IFERROR(VLOOKUP($G1486,Basisblatt!$A$10:$B$17,2,FALSE),"")</f>
        <v/>
      </c>
      <c r="O1486" s="95"/>
      <c r="P1486" s="138" t="str">
        <f>IF($K1486="x1",IF(OR($F1486&lt;&gt;Basisblatt!$A$2,'EMob_Segmente 3.2.5_3.2.6'!H1486=Basisblatt!$A$64)=TRUE,5,VLOOKUP('EMob_Segmente 3.2.5_3.2.6'!$E1486,Basisblatt!$A$22:$B$35,2,FALSE)),"")</f>
        <v/>
      </c>
    </row>
    <row r="1487" spans="1:16" ht="15.75" thickBot="1" x14ac:dyDescent="0.3">
      <c r="A1487" s="121" t="str">
        <f t="shared" si="46"/>
        <v/>
      </c>
      <c r="B1487" s="95"/>
      <c r="C1487" s="148"/>
      <c r="D1487" s="149"/>
      <c r="E1487" s="149"/>
      <c r="F1487" s="149"/>
      <c r="G1487" s="149"/>
      <c r="H1487" s="149"/>
      <c r="I1487" s="153"/>
      <c r="J1487" s="95"/>
      <c r="K1487" s="108" t="str">
        <f t="shared" si="47"/>
        <v>x2</v>
      </c>
      <c r="L1487" s="113"/>
      <c r="M1487" s="95"/>
      <c r="N1487" s="121" t="str">
        <f>IFERROR(VLOOKUP($G1487,Basisblatt!$A$10:$B$17,2,FALSE),"")</f>
        <v/>
      </c>
      <c r="O1487" s="95"/>
      <c r="P1487" s="138" t="str">
        <f>IF($K1487="x1",IF(OR($F1487&lt;&gt;Basisblatt!$A$2,'EMob_Segmente 3.2.5_3.2.6'!H1487=Basisblatt!$A$64)=TRUE,5,VLOOKUP('EMob_Segmente 3.2.5_3.2.6'!$E1487,Basisblatt!$A$22:$B$35,2,FALSE)),"")</f>
        <v/>
      </c>
    </row>
    <row r="1488" spans="1:16" ht="15.75" thickBot="1" x14ac:dyDescent="0.3">
      <c r="A1488" s="121" t="str">
        <f t="shared" si="46"/>
        <v/>
      </c>
      <c r="B1488" s="95"/>
      <c r="C1488" s="148"/>
      <c r="D1488" s="149"/>
      <c r="E1488" s="149"/>
      <c r="F1488" s="149"/>
      <c r="G1488" s="149"/>
      <c r="H1488" s="149"/>
      <c r="I1488" s="153"/>
      <c r="J1488" s="95"/>
      <c r="K1488" s="108" t="str">
        <f t="shared" si="47"/>
        <v>x2</v>
      </c>
      <c r="L1488" s="113"/>
      <c r="M1488" s="95"/>
      <c r="N1488" s="121" t="str">
        <f>IFERROR(VLOOKUP($G1488,Basisblatt!$A$10:$B$17,2,FALSE),"")</f>
        <v/>
      </c>
      <c r="O1488" s="95"/>
      <c r="P1488" s="138" t="str">
        <f>IF($K1488="x1",IF(OR($F1488&lt;&gt;Basisblatt!$A$2,'EMob_Segmente 3.2.5_3.2.6'!H1488=Basisblatt!$A$64)=TRUE,5,VLOOKUP('EMob_Segmente 3.2.5_3.2.6'!$E1488,Basisblatt!$A$22:$B$35,2,FALSE)),"")</f>
        <v/>
      </c>
    </row>
    <row r="1489" spans="1:16" ht="15.75" thickBot="1" x14ac:dyDescent="0.3">
      <c r="A1489" s="121" t="str">
        <f t="shared" si="46"/>
        <v/>
      </c>
      <c r="B1489" s="95"/>
      <c r="C1489" s="148"/>
      <c r="D1489" s="149"/>
      <c r="E1489" s="149"/>
      <c r="F1489" s="149"/>
      <c r="G1489" s="149"/>
      <c r="H1489" s="149"/>
      <c r="I1489" s="153"/>
      <c r="J1489" s="95"/>
      <c r="K1489" s="108" t="str">
        <f t="shared" si="47"/>
        <v>x2</v>
      </c>
      <c r="L1489" s="113"/>
      <c r="M1489" s="95"/>
      <c r="N1489" s="121" t="str">
        <f>IFERROR(VLOOKUP($G1489,Basisblatt!$A$10:$B$17,2,FALSE),"")</f>
        <v/>
      </c>
      <c r="O1489" s="95"/>
      <c r="P1489" s="138" t="str">
        <f>IF($K1489="x1",IF(OR($F1489&lt;&gt;Basisblatt!$A$2,'EMob_Segmente 3.2.5_3.2.6'!H1489=Basisblatt!$A$64)=TRUE,5,VLOOKUP('EMob_Segmente 3.2.5_3.2.6'!$E1489,Basisblatt!$A$22:$B$35,2,FALSE)),"")</f>
        <v/>
      </c>
    </row>
    <row r="1490" spans="1:16" ht="15.75" thickBot="1" x14ac:dyDescent="0.3">
      <c r="A1490" s="121" t="str">
        <f t="shared" si="46"/>
        <v/>
      </c>
      <c r="B1490" s="95"/>
      <c r="C1490" s="148"/>
      <c r="D1490" s="149"/>
      <c r="E1490" s="149"/>
      <c r="F1490" s="149"/>
      <c r="G1490" s="149"/>
      <c r="H1490" s="149"/>
      <c r="I1490" s="153"/>
      <c r="J1490" s="95"/>
      <c r="K1490" s="108" t="str">
        <f t="shared" si="47"/>
        <v>x2</v>
      </c>
      <c r="L1490" s="113"/>
      <c r="M1490" s="95"/>
      <c r="N1490" s="121" t="str">
        <f>IFERROR(VLOOKUP($G1490,Basisblatt!$A$10:$B$17,2,FALSE),"")</f>
        <v/>
      </c>
      <c r="O1490" s="95"/>
      <c r="P1490" s="138" t="str">
        <f>IF($K1490="x1",IF(OR($F1490&lt;&gt;Basisblatt!$A$2,'EMob_Segmente 3.2.5_3.2.6'!H1490=Basisblatt!$A$64)=TRUE,5,VLOOKUP('EMob_Segmente 3.2.5_3.2.6'!$E1490,Basisblatt!$A$22:$B$35,2,FALSE)),"")</f>
        <v/>
      </c>
    </row>
    <row r="1491" spans="1:16" ht="15.75" thickBot="1" x14ac:dyDescent="0.3">
      <c r="A1491" s="121" t="str">
        <f t="shared" si="46"/>
        <v/>
      </c>
      <c r="B1491" s="95"/>
      <c r="C1491" s="148"/>
      <c r="D1491" s="149"/>
      <c r="E1491" s="149"/>
      <c r="F1491" s="149"/>
      <c r="G1491" s="149"/>
      <c r="H1491" s="149"/>
      <c r="I1491" s="153"/>
      <c r="J1491" s="95"/>
      <c r="K1491" s="108" t="str">
        <f t="shared" si="47"/>
        <v>x2</v>
      </c>
      <c r="L1491" s="113"/>
      <c r="M1491" s="95"/>
      <c r="N1491" s="121" t="str">
        <f>IFERROR(VLOOKUP($G1491,Basisblatt!$A$10:$B$17,2,FALSE),"")</f>
        <v/>
      </c>
      <c r="O1491" s="95"/>
      <c r="P1491" s="138" t="str">
        <f>IF($K1491="x1",IF(OR($F1491&lt;&gt;Basisblatt!$A$2,'EMob_Segmente 3.2.5_3.2.6'!H1491=Basisblatt!$A$64)=TRUE,5,VLOOKUP('EMob_Segmente 3.2.5_3.2.6'!$E1491,Basisblatt!$A$22:$B$35,2,FALSE)),"")</f>
        <v/>
      </c>
    </row>
    <row r="1492" spans="1:16" ht="15.75" thickBot="1" x14ac:dyDescent="0.3">
      <c r="A1492" s="121" t="str">
        <f t="shared" si="46"/>
        <v/>
      </c>
      <c r="B1492" s="95"/>
      <c r="C1492" s="148"/>
      <c r="D1492" s="149"/>
      <c r="E1492" s="149"/>
      <c r="F1492" s="149"/>
      <c r="G1492" s="149"/>
      <c r="H1492" s="149"/>
      <c r="I1492" s="153"/>
      <c r="J1492" s="95"/>
      <c r="K1492" s="108" t="str">
        <f t="shared" si="47"/>
        <v>x2</v>
      </c>
      <c r="L1492" s="113"/>
      <c r="M1492" s="95"/>
      <c r="N1492" s="121" t="str">
        <f>IFERROR(VLOOKUP($G1492,Basisblatt!$A$10:$B$17,2,FALSE),"")</f>
        <v/>
      </c>
      <c r="O1492" s="95"/>
      <c r="P1492" s="138" t="str">
        <f>IF($K1492="x1",IF(OR($F1492&lt;&gt;Basisblatt!$A$2,'EMob_Segmente 3.2.5_3.2.6'!H1492=Basisblatt!$A$64)=TRUE,5,VLOOKUP('EMob_Segmente 3.2.5_3.2.6'!$E1492,Basisblatt!$A$22:$B$35,2,FALSE)),"")</f>
        <v/>
      </c>
    </row>
    <row r="1493" spans="1:16" ht="15.75" thickBot="1" x14ac:dyDescent="0.3">
      <c r="A1493" s="121" t="str">
        <f t="shared" si="46"/>
        <v/>
      </c>
      <c r="B1493" s="95"/>
      <c r="C1493" s="148"/>
      <c r="D1493" s="149"/>
      <c r="E1493" s="149"/>
      <c r="F1493" s="149"/>
      <c r="G1493" s="149"/>
      <c r="H1493" s="149"/>
      <c r="I1493" s="153"/>
      <c r="J1493" s="95"/>
      <c r="K1493" s="108" t="str">
        <f t="shared" si="47"/>
        <v>x2</v>
      </c>
      <c r="L1493" s="113"/>
      <c r="M1493" s="95"/>
      <c r="N1493" s="121" t="str">
        <f>IFERROR(VLOOKUP($G1493,Basisblatt!$A$10:$B$17,2,FALSE),"")</f>
        <v/>
      </c>
      <c r="O1493" s="95"/>
      <c r="P1493" s="138" t="str">
        <f>IF($K1493="x1",IF(OR($F1493&lt;&gt;Basisblatt!$A$2,'EMob_Segmente 3.2.5_3.2.6'!H1493=Basisblatt!$A$64)=TRUE,5,VLOOKUP('EMob_Segmente 3.2.5_3.2.6'!$E1493,Basisblatt!$A$22:$B$35,2,FALSE)),"")</f>
        <v/>
      </c>
    </row>
    <row r="1494" spans="1:16" ht="15.75" thickBot="1" x14ac:dyDescent="0.3">
      <c r="A1494" s="121" t="str">
        <f t="shared" si="46"/>
        <v/>
      </c>
      <c r="B1494" s="95"/>
      <c r="C1494" s="148"/>
      <c r="D1494" s="149"/>
      <c r="E1494" s="149"/>
      <c r="F1494" s="149"/>
      <c r="G1494" s="149"/>
      <c r="H1494" s="149"/>
      <c r="I1494" s="153"/>
      <c r="J1494" s="95"/>
      <c r="K1494" s="108" t="str">
        <f t="shared" si="47"/>
        <v>x2</v>
      </c>
      <c r="L1494" s="113"/>
      <c r="M1494" s="95"/>
      <c r="N1494" s="121" t="str">
        <f>IFERROR(VLOOKUP($G1494,Basisblatt!$A$10:$B$17,2,FALSE),"")</f>
        <v/>
      </c>
      <c r="O1494" s="95"/>
      <c r="P1494" s="138" t="str">
        <f>IF($K1494="x1",IF(OR($F1494&lt;&gt;Basisblatt!$A$2,'EMob_Segmente 3.2.5_3.2.6'!H1494=Basisblatt!$A$64)=TRUE,5,VLOOKUP('EMob_Segmente 3.2.5_3.2.6'!$E1494,Basisblatt!$A$22:$B$35,2,FALSE)),"")</f>
        <v/>
      </c>
    </row>
    <row r="1495" spans="1:16" ht="15.75" thickBot="1" x14ac:dyDescent="0.3">
      <c r="A1495" s="121" t="str">
        <f t="shared" si="46"/>
        <v/>
      </c>
      <c r="B1495" s="95"/>
      <c r="C1495" s="148"/>
      <c r="D1495" s="149"/>
      <c r="E1495" s="149"/>
      <c r="F1495" s="149"/>
      <c r="G1495" s="149"/>
      <c r="H1495" s="149"/>
      <c r="I1495" s="153"/>
      <c r="J1495" s="95"/>
      <c r="K1495" s="108" t="str">
        <f t="shared" si="47"/>
        <v>x2</v>
      </c>
      <c r="L1495" s="113"/>
      <c r="M1495" s="95"/>
      <c r="N1495" s="121" t="str">
        <f>IFERROR(VLOOKUP($G1495,Basisblatt!$A$10:$B$17,2,FALSE),"")</f>
        <v/>
      </c>
      <c r="O1495" s="95"/>
      <c r="P1495" s="138" t="str">
        <f>IF($K1495="x1",IF(OR($F1495&lt;&gt;Basisblatt!$A$2,'EMob_Segmente 3.2.5_3.2.6'!H1495=Basisblatt!$A$64)=TRUE,5,VLOOKUP('EMob_Segmente 3.2.5_3.2.6'!$E1495,Basisblatt!$A$22:$B$35,2,FALSE)),"")</f>
        <v/>
      </c>
    </row>
    <row r="1496" spans="1:16" ht="15.75" thickBot="1" x14ac:dyDescent="0.3">
      <c r="A1496" s="121" t="str">
        <f t="shared" si="46"/>
        <v/>
      </c>
      <c r="B1496" s="95"/>
      <c r="C1496" s="148"/>
      <c r="D1496" s="149"/>
      <c r="E1496" s="149"/>
      <c r="F1496" s="149"/>
      <c r="G1496" s="149"/>
      <c r="H1496" s="149"/>
      <c r="I1496" s="153"/>
      <c r="J1496" s="95"/>
      <c r="K1496" s="108" t="str">
        <f t="shared" si="47"/>
        <v>x2</v>
      </c>
      <c r="L1496" s="113"/>
      <c r="M1496" s="95"/>
      <c r="N1496" s="121" t="str">
        <f>IFERROR(VLOOKUP($G1496,Basisblatt!$A$10:$B$17,2,FALSE),"")</f>
        <v/>
      </c>
      <c r="O1496" s="95"/>
      <c r="P1496" s="138" t="str">
        <f>IF($K1496="x1",IF(OR($F1496&lt;&gt;Basisblatt!$A$2,'EMob_Segmente 3.2.5_3.2.6'!H1496=Basisblatt!$A$64)=TRUE,5,VLOOKUP('EMob_Segmente 3.2.5_3.2.6'!$E1496,Basisblatt!$A$22:$B$35,2,FALSE)),"")</f>
        <v/>
      </c>
    </row>
    <row r="1497" spans="1:16" ht="15.75" thickBot="1" x14ac:dyDescent="0.3">
      <c r="A1497" s="121" t="str">
        <f t="shared" si="46"/>
        <v/>
      </c>
      <c r="B1497" s="95"/>
      <c r="C1497" s="148"/>
      <c r="D1497" s="149"/>
      <c r="E1497" s="149"/>
      <c r="F1497" s="149"/>
      <c r="G1497" s="149"/>
      <c r="H1497" s="149"/>
      <c r="I1497" s="153"/>
      <c r="J1497" s="95"/>
      <c r="K1497" s="108" t="str">
        <f t="shared" si="47"/>
        <v>x2</v>
      </c>
      <c r="L1497" s="113"/>
      <c r="M1497" s="95"/>
      <c r="N1497" s="121" t="str">
        <f>IFERROR(VLOOKUP($G1497,Basisblatt!$A$10:$B$17,2,FALSE),"")</f>
        <v/>
      </c>
      <c r="O1497" s="95"/>
      <c r="P1497" s="138" t="str">
        <f>IF($K1497="x1",IF(OR($F1497&lt;&gt;Basisblatt!$A$2,'EMob_Segmente 3.2.5_3.2.6'!H1497=Basisblatt!$A$64)=TRUE,5,VLOOKUP('EMob_Segmente 3.2.5_3.2.6'!$E1497,Basisblatt!$A$22:$B$35,2,FALSE)),"")</f>
        <v/>
      </c>
    </row>
    <row r="1498" spans="1:16" ht="15.75" thickBot="1" x14ac:dyDescent="0.3">
      <c r="A1498" s="121" t="str">
        <f t="shared" ref="A1498:A1561" si="48">IF($K1498="x2","",IF($K1498="x1","ja","N/A"))</f>
        <v/>
      </c>
      <c r="B1498" s="95"/>
      <c r="C1498" s="148"/>
      <c r="D1498" s="149"/>
      <c r="E1498" s="149"/>
      <c r="F1498" s="149"/>
      <c r="G1498" s="149"/>
      <c r="H1498" s="149"/>
      <c r="I1498" s="153"/>
      <c r="J1498" s="95"/>
      <c r="K1498" s="108" t="str">
        <f t="shared" si="47"/>
        <v>x2</v>
      </c>
      <c r="L1498" s="113"/>
      <c r="M1498" s="95"/>
      <c r="N1498" s="121" t="str">
        <f>IFERROR(VLOOKUP($G1498,Basisblatt!$A$10:$B$17,2,FALSE),"")</f>
        <v/>
      </c>
      <c r="O1498" s="95"/>
      <c r="P1498" s="138" t="str">
        <f>IF($K1498="x1",IF(OR($F1498&lt;&gt;Basisblatt!$A$2,'EMob_Segmente 3.2.5_3.2.6'!H1498=Basisblatt!$A$64)=TRUE,5,VLOOKUP('EMob_Segmente 3.2.5_3.2.6'!$E1498,Basisblatt!$A$22:$B$35,2,FALSE)),"")</f>
        <v/>
      </c>
    </row>
    <row r="1499" spans="1:16" ht="15.75" thickBot="1" x14ac:dyDescent="0.3">
      <c r="A1499" s="121" t="str">
        <f t="shared" si="48"/>
        <v/>
      </c>
      <c r="B1499" s="95"/>
      <c r="C1499" s="148"/>
      <c r="D1499" s="149"/>
      <c r="E1499" s="149"/>
      <c r="F1499" s="149"/>
      <c r="G1499" s="149"/>
      <c r="H1499" s="149"/>
      <c r="I1499" s="153"/>
      <c r="J1499" s="95"/>
      <c r="K1499" s="108" t="str">
        <f t="shared" ref="K1499:K1562" si="49">IF(COUNTA($C1499:$I1499)=7,"x1",IF(COUNTA($C1499:$I1499)=0,"x2","o"))</f>
        <v>x2</v>
      </c>
      <c r="L1499" s="113"/>
      <c r="M1499" s="95"/>
      <c r="N1499" s="121" t="str">
        <f>IFERROR(VLOOKUP($G1499,Basisblatt!$A$10:$B$17,2,FALSE),"")</f>
        <v/>
      </c>
      <c r="O1499" s="95"/>
      <c r="P1499" s="138" t="str">
        <f>IF($K1499="x1",IF(OR($F1499&lt;&gt;Basisblatt!$A$2,'EMob_Segmente 3.2.5_3.2.6'!H1499=Basisblatt!$A$64)=TRUE,5,VLOOKUP('EMob_Segmente 3.2.5_3.2.6'!$E1499,Basisblatt!$A$22:$B$35,2,FALSE)),"")</f>
        <v/>
      </c>
    </row>
    <row r="1500" spans="1:16" ht="15.75" thickBot="1" x14ac:dyDescent="0.3">
      <c r="A1500" s="121" t="str">
        <f t="shared" si="48"/>
        <v/>
      </c>
      <c r="B1500" s="95"/>
      <c r="C1500" s="148"/>
      <c r="D1500" s="149"/>
      <c r="E1500" s="149"/>
      <c r="F1500" s="149"/>
      <c r="G1500" s="149"/>
      <c r="H1500" s="149"/>
      <c r="I1500" s="153"/>
      <c r="J1500" s="95"/>
      <c r="K1500" s="108" t="str">
        <f t="shared" si="49"/>
        <v>x2</v>
      </c>
      <c r="L1500" s="113"/>
      <c r="M1500" s="95"/>
      <c r="N1500" s="121" t="str">
        <f>IFERROR(VLOOKUP($G1500,Basisblatt!$A$10:$B$17,2,FALSE),"")</f>
        <v/>
      </c>
      <c r="O1500" s="95"/>
      <c r="P1500" s="138" t="str">
        <f>IF($K1500="x1",IF(OR($F1500&lt;&gt;Basisblatt!$A$2,'EMob_Segmente 3.2.5_3.2.6'!H1500=Basisblatt!$A$64)=TRUE,5,VLOOKUP('EMob_Segmente 3.2.5_3.2.6'!$E1500,Basisblatt!$A$22:$B$35,2,FALSE)),"")</f>
        <v/>
      </c>
    </row>
    <row r="1501" spans="1:16" ht="15.75" thickBot="1" x14ac:dyDescent="0.3">
      <c r="A1501" s="121" t="str">
        <f t="shared" si="48"/>
        <v/>
      </c>
      <c r="B1501" s="95"/>
      <c r="C1501" s="148"/>
      <c r="D1501" s="149"/>
      <c r="E1501" s="149"/>
      <c r="F1501" s="149"/>
      <c r="G1501" s="149"/>
      <c r="H1501" s="149"/>
      <c r="I1501" s="153"/>
      <c r="J1501" s="95"/>
      <c r="K1501" s="108" t="str">
        <f t="shared" si="49"/>
        <v>x2</v>
      </c>
      <c r="L1501" s="113"/>
      <c r="M1501" s="95"/>
      <c r="N1501" s="121" t="str">
        <f>IFERROR(VLOOKUP($G1501,Basisblatt!$A$10:$B$17,2,FALSE),"")</f>
        <v/>
      </c>
      <c r="O1501" s="95"/>
      <c r="P1501" s="138" t="str">
        <f>IF($K1501="x1",IF(OR($F1501&lt;&gt;Basisblatt!$A$2,'EMob_Segmente 3.2.5_3.2.6'!H1501=Basisblatt!$A$64)=TRUE,5,VLOOKUP('EMob_Segmente 3.2.5_3.2.6'!$E1501,Basisblatt!$A$22:$B$35,2,FALSE)),"")</f>
        <v/>
      </c>
    </row>
    <row r="1502" spans="1:16" ht="15.75" thickBot="1" x14ac:dyDescent="0.3">
      <c r="A1502" s="121" t="str">
        <f t="shared" si="48"/>
        <v/>
      </c>
      <c r="B1502" s="95"/>
      <c r="C1502" s="148"/>
      <c r="D1502" s="149"/>
      <c r="E1502" s="149"/>
      <c r="F1502" s="149"/>
      <c r="G1502" s="149"/>
      <c r="H1502" s="149"/>
      <c r="I1502" s="153"/>
      <c r="J1502" s="95"/>
      <c r="K1502" s="108" t="str">
        <f t="shared" si="49"/>
        <v>x2</v>
      </c>
      <c r="L1502" s="113"/>
      <c r="M1502" s="95"/>
      <c r="N1502" s="121" t="str">
        <f>IFERROR(VLOOKUP($G1502,Basisblatt!$A$10:$B$17,2,FALSE),"")</f>
        <v/>
      </c>
      <c r="O1502" s="95"/>
      <c r="P1502" s="138" t="str">
        <f>IF($K1502="x1",IF(OR($F1502&lt;&gt;Basisblatt!$A$2,'EMob_Segmente 3.2.5_3.2.6'!H1502=Basisblatt!$A$64)=TRUE,5,VLOOKUP('EMob_Segmente 3.2.5_3.2.6'!$E1502,Basisblatt!$A$22:$B$35,2,FALSE)),"")</f>
        <v/>
      </c>
    </row>
    <row r="1503" spans="1:16" ht="15.75" thickBot="1" x14ac:dyDescent="0.3">
      <c r="A1503" s="121" t="str">
        <f t="shared" si="48"/>
        <v/>
      </c>
      <c r="B1503" s="95"/>
      <c r="C1503" s="148"/>
      <c r="D1503" s="149"/>
      <c r="E1503" s="149"/>
      <c r="F1503" s="149"/>
      <c r="G1503" s="149"/>
      <c r="H1503" s="149"/>
      <c r="I1503" s="153"/>
      <c r="J1503" s="95"/>
      <c r="K1503" s="108" t="str">
        <f t="shared" si="49"/>
        <v>x2</v>
      </c>
      <c r="L1503" s="113"/>
      <c r="M1503" s="95"/>
      <c r="N1503" s="121" t="str">
        <f>IFERROR(VLOOKUP($G1503,Basisblatt!$A$10:$B$17,2,FALSE),"")</f>
        <v/>
      </c>
      <c r="O1503" s="95"/>
      <c r="P1503" s="138" t="str">
        <f>IF($K1503="x1",IF(OR($F1503&lt;&gt;Basisblatt!$A$2,'EMob_Segmente 3.2.5_3.2.6'!H1503=Basisblatt!$A$64)=TRUE,5,VLOOKUP('EMob_Segmente 3.2.5_3.2.6'!$E1503,Basisblatt!$A$22:$B$35,2,FALSE)),"")</f>
        <v/>
      </c>
    </row>
    <row r="1504" spans="1:16" ht="15.75" thickBot="1" x14ac:dyDescent="0.3">
      <c r="A1504" s="121" t="str">
        <f t="shared" si="48"/>
        <v/>
      </c>
      <c r="B1504" s="95"/>
      <c r="C1504" s="148"/>
      <c r="D1504" s="149"/>
      <c r="E1504" s="149"/>
      <c r="F1504" s="149"/>
      <c r="G1504" s="149"/>
      <c r="H1504" s="149"/>
      <c r="I1504" s="153"/>
      <c r="J1504" s="95"/>
      <c r="K1504" s="108" t="str">
        <f t="shared" si="49"/>
        <v>x2</v>
      </c>
      <c r="L1504" s="113"/>
      <c r="M1504" s="95"/>
      <c r="N1504" s="121" t="str">
        <f>IFERROR(VLOOKUP($G1504,Basisblatt!$A$10:$B$17,2,FALSE),"")</f>
        <v/>
      </c>
      <c r="O1504" s="95"/>
      <c r="P1504" s="138" t="str">
        <f>IF($K1504="x1",IF(OR($F1504&lt;&gt;Basisblatt!$A$2,'EMob_Segmente 3.2.5_3.2.6'!H1504=Basisblatt!$A$64)=TRUE,5,VLOOKUP('EMob_Segmente 3.2.5_3.2.6'!$E1504,Basisblatt!$A$22:$B$35,2,FALSE)),"")</f>
        <v/>
      </c>
    </row>
    <row r="1505" spans="1:16" ht="15.75" thickBot="1" x14ac:dyDescent="0.3">
      <c r="A1505" s="121" t="str">
        <f t="shared" si="48"/>
        <v/>
      </c>
      <c r="B1505" s="95"/>
      <c r="C1505" s="148"/>
      <c r="D1505" s="149"/>
      <c r="E1505" s="149"/>
      <c r="F1505" s="149"/>
      <c r="G1505" s="149"/>
      <c r="H1505" s="149"/>
      <c r="I1505" s="153"/>
      <c r="J1505" s="95"/>
      <c r="K1505" s="108" t="str">
        <f t="shared" si="49"/>
        <v>x2</v>
      </c>
      <c r="L1505" s="113"/>
      <c r="M1505" s="95"/>
      <c r="N1505" s="121" t="str">
        <f>IFERROR(VLOOKUP($G1505,Basisblatt!$A$10:$B$17,2,FALSE),"")</f>
        <v/>
      </c>
      <c r="O1505" s="95"/>
      <c r="P1505" s="138" t="str">
        <f>IF($K1505="x1",IF(OR($F1505&lt;&gt;Basisblatt!$A$2,'EMob_Segmente 3.2.5_3.2.6'!H1505=Basisblatt!$A$64)=TRUE,5,VLOOKUP('EMob_Segmente 3.2.5_3.2.6'!$E1505,Basisblatt!$A$22:$B$35,2,FALSE)),"")</f>
        <v/>
      </c>
    </row>
    <row r="1506" spans="1:16" ht="15.75" thickBot="1" x14ac:dyDescent="0.3">
      <c r="A1506" s="121" t="str">
        <f t="shared" si="48"/>
        <v/>
      </c>
      <c r="B1506" s="95"/>
      <c r="C1506" s="148"/>
      <c r="D1506" s="149"/>
      <c r="E1506" s="149"/>
      <c r="F1506" s="149"/>
      <c r="G1506" s="149"/>
      <c r="H1506" s="149"/>
      <c r="I1506" s="153"/>
      <c r="J1506" s="95"/>
      <c r="K1506" s="108" t="str">
        <f t="shared" si="49"/>
        <v>x2</v>
      </c>
      <c r="L1506" s="113"/>
      <c r="M1506" s="95"/>
      <c r="N1506" s="121" t="str">
        <f>IFERROR(VLOOKUP($G1506,Basisblatt!$A$10:$B$17,2,FALSE),"")</f>
        <v/>
      </c>
      <c r="O1506" s="95"/>
      <c r="P1506" s="138" t="str">
        <f>IF($K1506="x1",IF(OR($F1506&lt;&gt;Basisblatt!$A$2,'EMob_Segmente 3.2.5_3.2.6'!H1506=Basisblatt!$A$64)=TRUE,5,VLOOKUP('EMob_Segmente 3.2.5_3.2.6'!$E1506,Basisblatt!$A$22:$B$35,2,FALSE)),"")</f>
        <v/>
      </c>
    </row>
    <row r="1507" spans="1:16" ht="15.75" thickBot="1" x14ac:dyDescent="0.3">
      <c r="A1507" s="121" t="str">
        <f t="shared" si="48"/>
        <v/>
      </c>
      <c r="B1507" s="95"/>
      <c r="C1507" s="148"/>
      <c r="D1507" s="149"/>
      <c r="E1507" s="149"/>
      <c r="F1507" s="149"/>
      <c r="G1507" s="149"/>
      <c r="H1507" s="149"/>
      <c r="I1507" s="153"/>
      <c r="J1507" s="95"/>
      <c r="K1507" s="108" t="str">
        <f t="shared" si="49"/>
        <v>x2</v>
      </c>
      <c r="L1507" s="113"/>
      <c r="M1507" s="95"/>
      <c r="N1507" s="121" t="str">
        <f>IFERROR(VLOOKUP($G1507,Basisblatt!$A$10:$B$17,2,FALSE),"")</f>
        <v/>
      </c>
      <c r="O1507" s="95"/>
      <c r="P1507" s="138" t="str">
        <f>IF($K1507="x1",IF(OR($F1507&lt;&gt;Basisblatt!$A$2,'EMob_Segmente 3.2.5_3.2.6'!H1507=Basisblatt!$A$64)=TRUE,5,VLOOKUP('EMob_Segmente 3.2.5_3.2.6'!$E1507,Basisblatt!$A$22:$B$35,2,FALSE)),"")</f>
        <v/>
      </c>
    </row>
    <row r="1508" spans="1:16" ht="15.75" thickBot="1" x14ac:dyDescent="0.3">
      <c r="A1508" s="121" t="str">
        <f t="shared" si="48"/>
        <v/>
      </c>
      <c r="B1508" s="95"/>
      <c r="C1508" s="148"/>
      <c r="D1508" s="149"/>
      <c r="E1508" s="149"/>
      <c r="F1508" s="149"/>
      <c r="G1508" s="149"/>
      <c r="H1508" s="149"/>
      <c r="I1508" s="153"/>
      <c r="J1508" s="95"/>
      <c r="K1508" s="108" t="str">
        <f t="shared" si="49"/>
        <v>x2</v>
      </c>
      <c r="L1508" s="113"/>
      <c r="M1508" s="95"/>
      <c r="N1508" s="121" t="str">
        <f>IFERROR(VLOOKUP($G1508,Basisblatt!$A$10:$B$17,2,FALSE),"")</f>
        <v/>
      </c>
      <c r="O1508" s="95"/>
      <c r="P1508" s="138" t="str">
        <f>IF($K1508="x1",IF(OR($F1508&lt;&gt;Basisblatt!$A$2,'EMob_Segmente 3.2.5_3.2.6'!H1508=Basisblatt!$A$64)=TRUE,5,VLOOKUP('EMob_Segmente 3.2.5_3.2.6'!$E1508,Basisblatt!$A$22:$B$35,2,FALSE)),"")</f>
        <v/>
      </c>
    </row>
    <row r="1509" spans="1:16" ht="15.75" thickBot="1" x14ac:dyDescent="0.3">
      <c r="A1509" s="121" t="str">
        <f t="shared" si="48"/>
        <v/>
      </c>
      <c r="B1509" s="95"/>
      <c r="C1509" s="148"/>
      <c r="D1509" s="149"/>
      <c r="E1509" s="149"/>
      <c r="F1509" s="149"/>
      <c r="G1509" s="149"/>
      <c r="H1509" s="149"/>
      <c r="I1509" s="153"/>
      <c r="J1509" s="95"/>
      <c r="K1509" s="108" t="str">
        <f t="shared" si="49"/>
        <v>x2</v>
      </c>
      <c r="L1509" s="113"/>
      <c r="M1509" s="95"/>
      <c r="N1509" s="121" t="str">
        <f>IFERROR(VLOOKUP($G1509,Basisblatt!$A$10:$B$17,2,FALSE),"")</f>
        <v/>
      </c>
      <c r="O1509" s="95"/>
      <c r="P1509" s="138" t="str">
        <f>IF($K1509="x1",IF(OR($F1509&lt;&gt;Basisblatt!$A$2,'EMob_Segmente 3.2.5_3.2.6'!H1509=Basisblatt!$A$64)=TRUE,5,VLOOKUP('EMob_Segmente 3.2.5_3.2.6'!$E1509,Basisblatt!$A$22:$B$35,2,FALSE)),"")</f>
        <v/>
      </c>
    </row>
    <row r="1510" spans="1:16" ht="15.75" thickBot="1" x14ac:dyDescent="0.3">
      <c r="A1510" s="121" t="str">
        <f t="shared" si="48"/>
        <v/>
      </c>
      <c r="B1510" s="95"/>
      <c r="C1510" s="148"/>
      <c r="D1510" s="149"/>
      <c r="E1510" s="149"/>
      <c r="F1510" s="149"/>
      <c r="G1510" s="149"/>
      <c r="H1510" s="149"/>
      <c r="I1510" s="153"/>
      <c r="J1510" s="95"/>
      <c r="K1510" s="108" t="str">
        <f t="shared" si="49"/>
        <v>x2</v>
      </c>
      <c r="L1510" s="113"/>
      <c r="M1510" s="95"/>
      <c r="N1510" s="121" t="str">
        <f>IFERROR(VLOOKUP($G1510,Basisblatt!$A$10:$B$17,2,FALSE),"")</f>
        <v/>
      </c>
      <c r="O1510" s="95"/>
      <c r="P1510" s="138" t="str">
        <f>IF($K1510="x1",IF(OR($F1510&lt;&gt;Basisblatt!$A$2,'EMob_Segmente 3.2.5_3.2.6'!H1510=Basisblatt!$A$64)=TRUE,5,VLOOKUP('EMob_Segmente 3.2.5_3.2.6'!$E1510,Basisblatt!$A$22:$B$35,2,FALSE)),"")</f>
        <v/>
      </c>
    </row>
    <row r="1511" spans="1:16" ht="15.75" thickBot="1" x14ac:dyDescent="0.3">
      <c r="A1511" s="121" t="str">
        <f t="shared" si="48"/>
        <v/>
      </c>
      <c r="B1511" s="95"/>
      <c r="C1511" s="148"/>
      <c r="D1511" s="149"/>
      <c r="E1511" s="149"/>
      <c r="F1511" s="149"/>
      <c r="G1511" s="149"/>
      <c r="H1511" s="149"/>
      <c r="I1511" s="153"/>
      <c r="J1511" s="95"/>
      <c r="K1511" s="108" t="str">
        <f t="shared" si="49"/>
        <v>x2</v>
      </c>
      <c r="L1511" s="113"/>
      <c r="M1511" s="95"/>
      <c r="N1511" s="121" t="str">
        <f>IFERROR(VLOOKUP($G1511,Basisblatt!$A$10:$B$17,2,FALSE),"")</f>
        <v/>
      </c>
      <c r="O1511" s="95"/>
      <c r="P1511" s="138" t="str">
        <f>IF($K1511="x1",IF(OR($F1511&lt;&gt;Basisblatt!$A$2,'EMob_Segmente 3.2.5_3.2.6'!H1511=Basisblatt!$A$64)=TRUE,5,VLOOKUP('EMob_Segmente 3.2.5_3.2.6'!$E1511,Basisblatt!$A$22:$B$35,2,FALSE)),"")</f>
        <v/>
      </c>
    </row>
    <row r="1512" spans="1:16" ht="15.75" thickBot="1" x14ac:dyDescent="0.3">
      <c r="A1512" s="121" t="str">
        <f t="shared" si="48"/>
        <v/>
      </c>
      <c r="B1512" s="95"/>
      <c r="C1512" s="148"/>
      <c r="D1512" s="149"/>
      <c r="E1512" s="149"/>
      <c r="F1512" s="149"/>
      <c r="G1512" s="149"/>
      <c r="H1512" s="149"/>
      <c r="I1512" s="153"/>
      <c r="J1512" s="95"/>
      <c r="K1512" s="108" t="str">
        <f t="shared" si="49"/>
        <v>x2</v>
      </c>
      <c r="L1512" s="113"/>
      <c r="M1512" s="95"/>
      <c r="N1512" s="121" t="str">
        <f>IFERROR(VLOOKUP($G1512,Basisblatt!$A$10:$B$17,2,FALSE),"")</f>
        <v/>
      </c>
      <c r="O1512" s="95"/>
      <c r="P1512" s="138" t="str">
        <f>IF($K1512="x1",IF(OR($F1512&lt;&gt;Basisblatt!$A$2,'EMob_Segmente 3.2.5_3.2.6'!H1512=Basisblatt!$A$64)=TRUE,5,VLOOKUP('EMob_Segmente 3.2.5_3.2.6'!$E1512,Basisblatt!$A$22:$B$35,2,FALSE)),"")</f>
        <v/>
      </c>
    </row>
    <row r="1513" spans="1:16" ht="15.75" thickBot="1" x14ac:dyDescent="0.3">
      <c r="A1513" s="121" t="str">
        <f t="shared" si="48"/>
        <v/>
      </c>
      <c r="B1513" s="95"/>
      <c r="C1513" s="148"/>
      <c r="D1513" s="149"/>
      <c r="E1513" s="149"/>
      <c r="F1513" s="149"/>
      <c r="G1513" s="149"/>
      <c r="H1513" s="149"/>
      <c r="I1513" s="153"/>
      <c r="J1513" s="95"/>
      <c r="K1513" s="108" t="str">
        <f t="shared" si="49"/>
        <v>x2</v>
      </c>
      <c r="L1513" s="113"/>
      <c r="M1513" s="95"/>
      <c r="N1513" s="121" t="str">
        <f>IFERROR(VLOOKUP($G1513,Basisblatt!$A$10:$B$17,2,FALSE),"")</f>
        <v/>
      </c>
      <c r="O1513" s="95"/>
      <c r="P1513" s="138" t="str">
        <f>IF($K1513="x1",IF(OR($F1513&lt;&gt;Basisblatt!$A$2,'EMob_Segmente 3.2.5_3.2.6'!H1513=Basisblatt!$A$64)=TRUE,5,VLOOKUP('EMob_Segmente 3.2.5_3.2.6'!$E1513,Basisblatt!$A$22:$B$35,2,FALSE)),"")</f>
        <v/>
      </c>
    </row>
    <row r="1514" spans="1:16" ht="15.75" thickBot="1" x14ac:dyDescent="0.3">
      <c r="A1514" s="121" t="str">
        <f t="shared" si="48"/>
        <v/>
      </c>
      <c r="B1514" s="95"/>
      <c r="C1514" s="148"/>
      <c r="D1514" s="149"/>
      <c r="E1514" s="149"/>
      <c r="F1514" s="149"/>
      <c r="G1514" s="149"/>
      <c r="H1514" s="149"/>
      <c r="I1514" s="153"/>
      <c r="J1514" s="95"/>
      <c r="K1514" s="108" t="str">
        <f t="shared" si="49"/>
        <v>x2</v>
      </c>
      <c r="L1514" s="113"/>
      <c r="M1514" s="95"/>
      <c r="N1514" s="121" t="str">
        <f>IFERROR(VLOOKUP($G1514,Basisblatt!$A$10:$B$17,2,FALSE),"")</f>
        <v/>
      </c>
      <c r="O1514" s="95"/>
      <c r="P1514" s="138" t="str">
        <f>IF($K1514="x1",IF(OR($F1514&lt;&gt;Basisblatt!$A$2,'EMob_Segmente 3.2.5_3.2.6'!H1514=Basisblatt!$A$64)=TRUE,5,VLOOKUP('EMob_Segmente 3.2.5_3.2.6'!$E1514,Basisblatt!$A$22:$B$35,2,FALSE)),"")</f>
        <v/>
      </c>
    </row>
    <row r="1515" spans="1:16" ht="15.75" thickBot="1" x14ac:dyDescent="0.3">
      <c r="A1515" s="121" t="str">
        <f t="shared" si="48"/>
        <v/>
      </c>
      <c r="B1515" s="95"/>
      <c r="C1515" s="148"/>
      <c r="D1515" s="149"/>
      <c r="E1515" s="149"/>
      <c r="F1515" s="149"/>
      <c r="G1515" s="149"/>
      <c r="H1515" s="149"/>
      <c r="I1515" s="153"/>
      <c r="J1515" s="95"/>
      <c r="K1515" s="108" t="str">
        <f t="shared" si="49"/>
        <v>x2</v>
      </c>
      <c r="L1515" s="113"/>
      <c r="M1515" s="95"/>
      <c r="N1515" s="121" t="str">
        <f>IFERROR(VLOOKUP($G1515,Basisblatt!$A$10:$B$17,2,FALSE),"")</f>
        <v/>
      </c>
      <c r="O1515" s="95"/>
      <c r="P1515" s="138" t="str">
        <f>IF($K1515="x1",IF(OR($F1515&lt;&gt;Basisblatt!$A$2,'EMob_Segmente 3.2.5_3.2.6'!H1515=Basisblatt!$A$64)=TRUE,5,VLOOKUP('EMob_Segmente 3.2.5_3.2.6'!$E1515,Basisblatt!$A$22:$B$35,2,FALSE)),"")</f>
        <v/>
      </c>
    </row>
    <row r="1516" spans="1:16" ht="15.75" thickBot="1" x14ac:dyDescent="0.3">
      <c r="A1516" s="121" t="str">
        <f t="shared" si="48"/>
        <v/>
      </c>
      <c r="B1516" s="95"/>
      <c r="C1516" s="148"/>
      <c r="D1516" s="149"/>
      <c r="E1516" s="149"/>
      <c r="F1516" s="149"/>
      <c r="G1516" s="149"/>
      <c r="H1516" s="149"/>
      <c r="I1516" s="153"/>
      <c r="J1516" s="95"/>
      <c r="K1516" s="108" t="str">
        <f t="shared" si="49"/>
        <v>x2</v>
      </c>
      <c r="L1516" s="113"/>
      <c r="M1516" s="95"/>
      <c r="N1516" s="121" t="str">
        <f>IFERROR(VLOOKUP($G1516,Basisblatt!$A$10:$B$17,2,FALSE),"")</f>
        <v/>
      </c>
      <c r="O1516" s="95"/>
      <c r="P1516" s="138" t="str">
        <f>IF($K1516="x1",IF(OR($F1516&lt;&gt;Basisblatt!$A$2,'EMob_Segmente 3.2.5_3.2.6'!H1516=Basisblatt!$A$64)=TRUE,5,VLOOKUP('EMob_Segmente 3.2.5_3.2.6'!$E1516,Basisblatt!$A$22:$B$35,2,FALSE)),"")</f>
        <v/>
      </c>
    </row>
    <row r="1517" spans="1:16" ht="15.75" thickBot="1" x14ac:dyDescent="0.3">
      <c r="A1517" s="121" t="str">
        <f t="shared" si="48"/>
        <v/>
      </c>
      <c r="B1517" s="95"/>
      <c r="C1517" s="148"/>
      <c r="D1517" s="149"/>
      <c r="E1517" s="149"/>
      <c r="F1517" s="149"/>
      <c r="G1517" s="149"/>
      <c r="H1517" s="149"/>
      <c r="I1517" s="153"/>
      <c r="J1517" s="95"/>
      <c r="K1517" s="108" t="str">
        <f t="shared" si="49"/>
        <v>x2</v>
      </c>
      <c r="L1517" s="113"/>
      <c r="M1517" s="95"/>
      <c r="N1517" s="121" t="str">
        <f>IFERROR(VLOOKUP($G1517,Basisblatt!$A$10:$B$17,2,FALSE),"")</f>
        <v/>
      </c>
      <c r="O1517" s="95"/>
      <c r="P1517" s="138" t="str">
        <f>IF($K1517="x1",IF(OR($F1517&lt;&gt;Basisblatt!$A$2,'EMob_Segmente 3.2.5_3.2.6'!H1517=Basisblatt!$A$64)=TRUE,5,VLOOKUP('EMob_Segmente 3.2.5_3.2.6'!$E1517,Basisblatt!$A$22:$B$35,2,FALSE)),"")</f>
        <v/>
      </c>
    </row>
    <row r="1518" spans="1:16" ht="15.75" thickBot="1" x14ac:dyDescent="0.3">
      <c r="A1518" s="121" t="str">
        <f t="shared" si="48"/>
        <v/>
      </c>
      <c r="B1518" s="95"/>
      <c r="C1518" s="148"/>
      <c r="D1518" s="149"/>
      <c r="E1518" s="149"/>
      <c r="F1518" s="149"/>
      <c r="G1518" s="149"/>
      <c r="H1518" s="149"/>
      <c r="I1518" s="153"/>
      <c r="J1518" s="95"/>
      <c r="K1518" s="108" t="str">
        <f t="shared" si="49"/>
        <v>x2</v>
      </c>
      <c r="L1518" s="113"/>
      <c r="M1518" s="95"/>
      <c r="N1518" s="121" t="str">
        <f>IFERROR(VLOOKUP($G1518,Basisblatt!$A$10:$B$17,2,FALSE),"")</f>
        <v/>
      </c>
      <c r="O1518" s="95"/>
      <c r="P1518" s="138" t="str">
        <f>IF($K1518="x1",IF(OR($F1518&lt;&gt;Basisblatt!$A$2,'EMob_Segmente 3.2.5_3.2.6'!H1518=Basisblatt!$A$64)=TRUE,5,VLOOKUP('EMob_Segmente 3.2.5_3.2.6'!$E1518,Basisblatt!$A$22:$B$35,2,FALSE)),"")</f>
        <v/>
      </c>
    </row>
    <row r="1519" spans="1:16" ht="15.75" thickBot="1" x14ac:dyDescent="0.3">
      <c r="A1519" s="121" t="str">
        <f t="shared" si="48"/>
        <v/>
      </c>
      <c r="B1519" s="95"/>
      <c r="C1519" s="148"/>
      <c r="D1519" s="149"/>
      <c r="E1519" s="149"/>
      <c r="F1519" s="149"/>
      <c r="G1519" s="149"/>
      <c r="H1519" s="149"/>
      <c r="I1519" s="153"/>
      <c r="J1519" s="95"/>
      <c r="K1519" s="108" t="str">
        <f t="shared" si="49"/>
        <v>x2</v>
      </c>
      <c r="L1519" s="113"/>
      <c r="M1519" s="95"/>
      <c r="N1519" s="121" t="str">
        <f>IFERROR(VLOOKUP($G1519,Basisblatt!$A$10:$B$17,2,FALSE),"")</f>
        <v/>
      </c>
      <c r="O1519" s="95"/>
      <c r="P1519" s="138" t="str">
        <f>IF($K1519="x1",IF(OR($F1519&lt;&gt;Basisblatt!$A$2,'EMob_Segmente 3.2.5_3.2.6'!H1519=Basisblatt!$A$64)=TRUE,5,VLOOKUP('EMob_Segmente 3.2.5_3.2.6'!$E1519,Basisblatt!$A$22:$B$35,2,FALSE)),"")</f>
        <v/>
      </c>
    </row>
    <row r="1520" spans="1:16" ht="15.75" thickBot="1" x14ac:dyDescent="0.3">
      <c r="A1520" s="121" t="str">
        <f t="shared" si="48"/>
        <v/>
      </c>
      <c r="B1520" s="95"/>
      <c r="C1520" s="148"/>
      <c r="D1520" s="149"/>
      <c r="E1520" s="149"/>
      <c r="F1520" s="149"/>
      <c r="G1520" s="149"/>
      <c r="H1520" s="149"/>
      <c r="I1520" s="153"/>
      <c r="J1520" s="95"/>
      <c r="K1520" s="108" t="str">
        <f t="shared" si="49"/>
        <v>x2</v>
      </c>
      <c r="L1520" s="113"/>
      <c r="M1520" s="95"/>
      <c r="N1520" s="121" t="str">
        <f>IFERROR(VLOOKUP($G1520,Basisblatt!$A$10:$B$17,2,FALSE),"")</f>
        <v/>
      </c>
      <c r="O1520" s="95"/>
      <c r="P1520" s="138" t="str">
        <f>IF($K1520="x1",IF(OR($F1520&lt;&gt;Basisblatt!$A$2,'EMob_Segmente 3.2.5_3.2.6'!H1520=Basisblatt!$A$64)=TRUE,5,VLOOKUP('EMob_Segmente 3.2.5_3.2.6'!$E1520,Basisblatt!$A$22:$B$35,2,FALSE)),"")</f>
        <v/>
      </c>
    </row>
    <row r="1521" spans="1:16" ht="15.75" thickBot="1" x14ac:dyDescent="0.3">
      <c r="A1521" s="121" t="str">
        <f t="shared" si="48"/>
        <v/>
      </c>
      <c r="B1521" s="95"/>
      <c r="C1521" s="148"/>
      <c r="D1521" s="149"/>
      <c r="E1521" s="149"/>
      <c r="F1521" s="149"/>
      <c r="G1521" s="149"/>
      <c r="H1521" s="149"/>
      <c r="I1521" s="153"/>
      <c r="J1521" s="95"/>
      <c r="K1521" s="108" t="str">
        <f t="shared" si="49"/>
        <v>x2</v>
      </c>
      <c r="L1521" s="113"/>
      <c r="M1521" s="95"/>
      <c r="N1521" s="121" t="str">
        <f>IFERROR(VLOOKUP($G1521,Basisblatt!$A$10:$B$17,2,FALSE),"")</f>
        <v/>
      </c>
      <c r="O1521" s="95"/>
      <c r="P1521" s="138" t="str">
        <f>IF($K1521="x1",IF(OR($F1521&lt;&gt;Basisblatt!$A$2,'EMob_Segmente 3.2.5_3.2.6'!H1521=Basisblatt!$A$64)=TRUE,5,VLOOKUP('EMob_Segmente 3.2.5_3.2.6'!$E1521,Basisblatt!$A$22:$B$35,2,FALSE)),"")</f>
        <v/>
      </c>
    </row>
    <row r="1522" spans="1:16" ht="15.75" thickBot="1" x14ac:dyDescent="0.3">
      <c r="A1522" s="121" t="str">
        <f t="shared" si="48"/>
        <v/>
      </c>
      <c r="B1522" s="95"/>
      <c r="C1522" s="148"/>
      <c r="D1522" s="149"/>
      <c r="E1522" s="149"/>
      <c r="F1522" s="149"/>
      <c r="G1522" s="149"/>
      <c r="H1522" s="149"/>
      <c r="I1522" s="153"/>
      <c r="J1522" s="95"/>
      <c r="K1522" s="108" t="str">
        <f t="shared" si="49"/>
        <v>x2</v>
      </c>
      <c r="L1522" s="113"/>
      <c r="M1522" s="95"/>
      <c r="N1522" s="121" t="str">
        <f>IFERROR(VLOOKUP($G1522,Basisblatt!$A$10:$B$17,2,FALSE),"")</f>
        <v/>
      </c>
      <c r="O1522" s="95"/>
      <c r="P1522" s="138" t="str">
        <f>IF($K1522="x1",IF(OR($F1522&lt;&gt;Basisblatt!$A$2,'EMob_Segmente 3.2.5_3.2.6'!H1522=Basisblatt!$A$64)=TRUE,5,VLOOKUP('EMob_Segmente 3.2.5_3.2.6'!$E1522,Basisblatt!$A$22:$B$35,2,FALSE)),"")</f>
        <v/>
      </c>
    </row>
    <row r="1523" spans="1:16" ht="15.75" thickBot="1" x14ac:dyDescent="0.3">
      <c r="A1523" s="121" t="str">
        <f t="shared" si="48"/>
        <v/>
      </c>
      <c r="B1523" s="95"/>
      <c r="C1523" s="148"/>
      <c r="D1523" s="149"/>
      <c r="E1523" s="149"/>
      <c r="F1523" s="149"/>
      <c r="G1523" s="149"/>
      <c r="H1523" s="149"/>
      <c r="I1523" s="153"/>
      <c r="J1523" s="95"/>
      <c r="K1523" s="108" t="str">
        <f t="shared" si="49"/>
        <v>x2</v>
      </c>
      <c r="L1523" s="113"/>
      <c r="M1523" s="95"/>
      <c r="N1523" s="121" t="str">
        <f>IFERROR(VLOOKUP($G1523,Basisblatt!$A$10:$B$17,2,FALSE),"")</f>
        <v/>
      </c>
      <c r="O1523" s="95"/>
      <c r="P1523" s="138" t="str">
        <f>IF($K1523="x1",IF(OR($F1523&lt;&gt;Basisblatt!$A$2,'EMob_Segmente 3.2.5_3.2.6'!H1523=Basisblatt!$A$64)=TRUE,5,VLOOKUP('EMob_Segmente 3.2.5_3.2.6'!$E1523,Basisblatt!$A$22:$B$35,2,FALSE)),"")</f>
        <v/>
      </c>
    </row>
    <row r="1524" spans="1:16" ht="15.75" thickBot="1" x14ac:dyDescent="0.3">
      <c r="A1524" s="121" t="str">
        <f t="shared" si="48"/>
        <v/>
      </c>
      <c r="B1524" s="95"/>
      <c r="C1524" s="148"/>
      <c r="D1524" s="149"/>
      <c r="E1524" s="149"/>
      <c r="F1524" s="149"/>
      <c r="G1524" s="149"/>
      <c r="H1524" s="149"/>
      <c r="I1524" s="153"/>
      <c r="J1524" s="95"/>
      <c r="K1524" s="108" t="str">
        <f t="shared" si="49"/>
        <v>x2</v>
      </c>
      <c r="L1524" s="113"/>
      <c r="M1524" s="95"/>
      <c r="N1524" s="121" t="str">
        <f>IFERROR(VLOOKUP($G1524,Basisblatt!$A$10:$B$17,2,FALSE),"")</f>
        <v/>
      </c>
      <c r="O1524" s="95"/>
      <c r="P1524" s="138" t="str">
        <f>IF($K1524="x1",IF(OR($F1524&lt;&gt;Basisblatt!$A$2,'EMob_Segmente 3.2.5_3.2.6'!H1524=Basisblatt!$A$64)=TRUE,5,VLOOKUP('EMob_Segmente 3.2.5_3.2.6'!$E1524,Basisblatt!$A$22:$B$35,2,FALSE)),"")</f>
        <v/>
      </c>
    </row>
    <row r="1525" spans="1:16" ht="15.75" thickBot="1" x14ac:dyDescent="0.3">
      <c r="A1525" s="121" t="str">
        <f t="shared" si="48"/>
        <v/>
      </c>
      <c r="B1525" s="95"/>
      <c r="C1525" s="148"/>
      <c r="D1525" s="149"/>
      <c r="E1525" s="149"/>
      <c r="F1525" s="149"/>
      <c r="G1525" s="149"/>
      <c r="H1525" s="149"/>
      <c r="I1525" s="153"/>
      <c r="J1525" s="95"/>
      <c r="K1525" s="108" t="str">
        <f t="shared" si="49"/>
        <v>x2</v>
      </c>
      <c r="L1525" s="113"/>
      <c r="M1525" s="95"/>
      <c r="N1525" s="121" t="str">
        <f>IFERROR(VLOOKUP($G1525,Basisblatt!$A$10:$B$17,2,FALSE),"")</f>
        <v/>
      </c>
      <c r="O1525" s="95"/>
      <c r="P1525" s="138" t="str">
        <f>IF($K1525="x1",IF(OR($F1525&lt;&gt;Basisblatt!$A$2,'EMob_Segmente 3.2.5_3.2.6'!H1525=Basisblatt!$A$64)=TRUE,5,VLOOKUP('EMob_Segmente 3.2.5_3.2.6'!$E1525,Basisblatt!$A$22:$B$35,2,FALSE)),"")</f>
        <v/>
      </c>
    </row>
    <row r="1526" spans="1:16" ht="15.75" thickBot="1" x14ac:dyDescent="0.3">
      <c r="A1526" s="121" t="str">
        <f t="shared" si="48"/>
        <v/>
      </c>
      <c r="B1526" s="95"/>
      <c r="C1526" s="148"/>
      <c r="D1526" s="149"/>
      <c r="E1526" s="149"/>
      <c r="F1526" s="149"/>
      <c r="G1526" s="149"/>
      <c r="H1526" s="149"/>
      <c r="I1526" s="153"/>
      <c r="J1526" s="95"/>
      <c r="K1526" s="108" t="str">
        <f t="shared" si="49"/>
        <v>x2</v>
      </c>
      <c r="L1526" s="113"/>
      <c r="M1526" s="95"/>
      <c r="N1526" s="121" t="str">
        <f>IFERROR(VLOOKUP($G1526,Basisblatt!$A$10:$B$17,2,FALSE),"")</f>
        <v/>
      </c>
      <c r="O1526" s="95"/>
      <c r="P1526" s="138" t="str">
        <f>IF($K1526="x1",IF(OR($F1526&lt;&gt;Basisblatt!$A$2,'EMob_Segmente 3.2.5_3.2.6'!H1526=Basisblatt!$A$64)=TRUE,5,VLOOKUP('EMob_Segmente 3.2.5_3.2.6'!$E1526,Basisblatt!$A$22:$B$35,2,FALSE)),"")</f>
        <v/>
      </c>
    </row>
    <row r="1527" spans="1:16" ht="15.75" thickBot="1" x14ac:dyDescent="0.3">
      <c r="A1527" s="121" t="str">
        <f t="shared" si="48"/>
        <v/>
      </c>
      <c r="B1527" s="95"/>
      <c r="C1527" s="148"/>
      <c r="D1527" s="149"/>
      <c r="E1527" s="149"/>
      <c r="F1527" s="149"/>
      <c r="G1527" s="149"/>
      <c r="H1527" s="149"/>
      <c r="I1527" s="153"/>
      <c r="J1527" s="95"/>
      <c r="K1527" s="108" t="str">
        <f t="shared" si="49"/>
        <v>x2</v>
      </c>
      <c r="L1527" s="113"/>
      <c r="M1527" s="95"/>
      <c r="N1527" s="121" t="str">
        <f>IFERROR(VLOOKUP($G1527,Basisblatt!$A$10:$B$17,2,FALSE),"")</f>
        <v/>
      </c>
      <c r="O1527" s="95"/>
      <c r="P1527" s="138" t="str">
        <f>IF($K1527="x1",IF(OR($F1527&lt;&gt;Basisblatt!$A$2,'EMob_Segmente 3.2.5_3.2.6'!H1527=Basisblatt!$A$64)=TRUE,5,VLOOKUP('EMob_Segmente 3.2.5_3.2.6'!$E1527,Basisblatt!$A$22:$B$35,2,FALSE)),"")</f>
        <v/>
      </c>
    </row>
    <row r="1528" spans="1:16" ht="15.75" thickBot="1" x14ac:dyDescent="0.3">
      <c r="A1528" s="121" t="str">
        <f t="shared" si="48"/>
        <v/>
      </c>
      <c r="B1528" s="95"/>
      <c r="C1528" s="148"/>
      <c r="D1528" s="149"/>
      <c r="E1528" s="149"/>
      <c r="F1528" s="149"/>
      <c r="G1528" s="149"/>
      <c r="H1528" s="149"/>
      <c r="I1528" s="153"/>
      <c r="J1528" s="95"/>
      <c r="K1528" s="108" t="str">
        <f t="shared" si="49"/>
        <v>x2</v>
      </c>
      <c r="L1528" s="113"/>
      <c r="M1528" s="95"/>
      <c r="N1528" s="121" t="str">
        <f>IFERROR(VLOOKUP($G1528,Basisblatt!$A$10:$B$17,2,FALSE),"")</f>
        <v/>
      </c>
      <c r="O1528" s="95"/>
      <c r="P1528" s="138" t="str">
        <f>IF($K1528="x1",IF(OR($F1528&lt;&gt;Basisblatt!$A$2,'EMob_Segmente 3.2.5_3.2.6'!H1528=Basisblatt!$A$64)=TRUE,5,VLOOKUP('EMob_Segmente 3.2.5_3.2.6'!$E1528,Basisblatt!$A$22:$B$35,2,FALSE)),"")</f>
        <v/>
      </c>
    </row>
    <row r="1529" spans="1:16" ht="15.75" thickBot="1" x14ac:dyDescent="0.3">
      <c r="A1529" s="121" t="str">
        <f t="shared" si="48"/>
        <v/>
      </c>
      <c r="B1529" s="95"/>
      <c r="C1529" s="148"/>
      <c r="D1529" s="149"/>
      <c r="E1529" s="149"/>
      <c r="F1529" s="149"/>
      <c r="G1529" s="149"/>
      <c r="H1529" s="149"/>
      <c r="I1529" s="153"/>
      <c r="J1529" s="95"/>
      <c r="K1529" s="108" t="str">
        <f t="shared" si="49"/>
        <v>x2</v>
      </c>
      <c r="L1529" s="113"/>
      <c r="M1529" s="95"/>
      <c r="N1529" s="121" t="str">
        <f>IFERROR(VLOOKUP($G1529,Basisblatt!$A$10:$B$17,2,FALSE),"")</f>
        <v/>
      </c>
      <c r="O1529" s="95"/>
      <c r="P1529" s="138" t="str">
        <f>IF($K1529="x1",IF(OR($F1529&lt;&gt;Basisblatt!$A$2,'EMob_Segmente 3.2.5_3.2.6'!H1529=Basisblatt!$A$64)=TRUE,5,VLOOKUP('EMob_Segmente 3.2.5_3.2.6'!$E1529,Basisblatt!$A$22:$B$35,2,FALSE)),"")</f>
        <v/>
      </c>
    </row>
    <row r="1530" spans="1:16" ht="15.75" thickBot="1" x14ac:dyDescent="0.3">
      <c r="A1530" s="121" t="str">
        <f t="shared" si="48"/>
        <v/>
      </c>
      <c r="B1530" s="95"/>
      <c r="C1530" s="148"/>
      <c r="D1530" s="149"/>
      <c r="E1530" s="149"/>
      <c r="F1530" s="149"/>
      <c r="G1530" s="149"/>
      <c r="H1530" s="149"/>
      <c r="I1530" s="153"/>
      <c r="J1530" s="95"/>
      <c r="K1530" s="108" t="str">
        <f t="shared" si="49"/>
        <v>x2</v>
      </c>
      <c r="L1530" s="113"/>
      <c r="M1530" s="95"/>
      <c r="N1530" s="121" t="str">
        <f>IFERROR(VLOOKUP($G1530,Basisblatt!$A$10:$B$17,2,FALSE),"")</f>
        <v/>
      </c>
      <c r="O1530" s="95"/>
      <c r="P1530" s="138" t="str">
        <f>IF($K1530="x1",IF(OR($F1530&lt;&gt;Basisblatt!$A$2,'EMob_Segmente 3.2.5_3.2.6'!H1530=Basisblatt!$A$64)=TRUE,5,VLOOKUP('EMob_Segmente 3.2.5_3.2.6'!$E1530,Basisblatt!$A$22:$B$35,2,FALSE)),"")</f>
        <v/>
      </c>
    </row>
    <row r="1531" spans="1:16" ht="15.75" thickBot="1" x14ac:dyDescent="0.3">
      <c r="A1531" s="121" t="str">
        <f t="shared" si="48"/>
        <v/>
      </c>
      <c r="B1531" s="95"/>
      <c r="C1531" s="148"/>
      <c r="D1531" s="149"/>
      <c r="E1531" s="149"/>
      <c r="F1531" s="149"/>
      <c r="G1531" s="149"/>
      <c r="H1531" s="149"/>
      <c r="I1531" s="153"/>
      <c r="J1531" s="95"/>
      <c r="K1531" s="108" t="str">
        <f t="shared" si="49"/>
        <v>x2</v>
      </c>
      <c r="L1531" s="113"/>
      <c r="M1531" s="95"/>
      <c r="N1531" s="121" t="str">
        <f>IFERROR(VLOOKUP($G1531,Basisblatt!$A$10:$B$17,2,FALSE),"")</f>
        <v/>
      </c>
      <c r="O1531" s="95"/>
      <c r="P1531" s="138" t="str">
        <f>IF($K1531="x1",IF(OR($F1531&lt;&gt;Basisblatt!$A$2,'EMob_Segmente 3.2.5_3.2.6'!H1531=Basisblatt!$A$64)=TRUE,5,VLOOKUP('EMob_Segmente 3.2.5_3.2.6'!$E1531,Basisblatt!$A$22:$B$35,2,FALSE)),"")</f>
        <v/>
      </c>
    </row>
    <row r="1532" spans="1:16" ht="15.75" thickBot="1" x14ac:dyDescent="0.3">
      <c r="A1532" s="121" t="str">
        <f t="shared" si="48"/>
        <v/>
      </c>
      <c r="B1532" s="95"/>
      <c r="C1532" s="148"/>
      <c r="D1532" s="149"/>
      <c r="E1532" s="149"/>
      <c r="F1532" s="149"/>
      <c r="G1532" s="149"/>
      <c r="H1532" s="149"/>
      <c r="I1532" s="153"/>
      <c r="J1532" s="95"/>
      <c r="K1532" s="108" t="str">
        <f t="shared" si="49"/>
        <v>x2</v>
      </c>
      <c r="L1532" s="113"/>
      <c r="M1532" s="95"/>
      <c r="N1532" s="121" t="str">
        <f>IFERROR(VLOOKUP($G1532,Basisblatt!$A$10:$B$17,2,FALSE),"")</f>
        <v/>
      </c>
      <c r="O1532" s="95"/>
      <c r="P1532" s="138" t="str">
        <f>IF($K1532="x1",IF(OR($F1532&lt;&gt;Basisblatt!$A$2,'EMob_Segmente 3.2.5_3.2.6'!H1532=Basisblatt!$A$64)=TRUE,5,VLOOKUP('EMob_Segmente 3.2.5_3.2.6'!$E1532,Basisblatt!$A$22:$B$35,2,FALSE)),"")</f>
        <v/>
      </c>
    </row>
    <row r="1533" spans="1:16" ht="15.75" thickBot="1" x14ac:dyDescent="0.3">
      <c r="A1533" s="121" t="str">
        <f t="shared" si="48"/>
        <v/>
      </c>
      <c r="B1533" s="95"/>
      <c r="C1533" s="148"/>
      <c r="D1533" s="149"/>
      <c r="E1533" s="149"/>
      <c r="F1533" s="149"/>
      <c r="G1533" s="149"/>
      <c r="H1533" s="149"/>
      <c r="I1533" s="153"/>
      <c r="J1533" s="95"/>
      <c r="K1533" s="108" t="str">
        <f t="shared" si="49"/>
        <v>x2</v>
      </c>
      <c r="L1533" s="113"/>
      <c r="M1533" s="95"/>
      <c r="N1533" s="121" t="str">
        <f>IFERROR(VLOOKUP($G1533,Basisblatt!$A$10:$B$17,2,FALSE),"")</f>
        <v/>
      </c>
      <c r="O1533" s="95"/>
      <c r="P1533" s="138" t="str">
        <f>IF($K1533="x1",IF(OR($F1533&lt;&gt;Basisblatt!$A$2,'EMob_Segmente 3.2.5_3.2.6'!H1533=Basisblatt!$A$64)=TRUE,5,VLOOKUP('EMob_Segmente 3.2.5_3.2.6'!$E1533,Basisblatt!$A$22:$B$35,2,FALSE)),"")</f>
        <v/>
      </c>
    </row>
    <row r="1534" spans="1:16" ht="15.75" thickBot="1" x14ac:dyDescent="0.3">
      <c r="A1534" s="121" t="str">
        <f t="shared" si="48"/>
        <v/>
      </c>
      <c r="B1534" s="95"/>
      <c r="C1534" s="148"/>
      <c r="D1534" s="149"/>
      <c r="E1534" s="149"/>
      <c r="F1534" s="149"/>
      <c r="G1534" s="149"/>
      <c r="H1534" s="149"/>
      <c r="I1534" s="153"/>
      <c r="J1534" s="95"/>
      <c r="K1534" s="108" t="str">
        <f t="shared" si="49"/>
        <v>x2</v>
      </c>
      <c r="L1534" s="113"/>
      <c r="M1534" s="95"/>
      <c r="N1534" s="121" t="str">
        <f>IFERROR(VLOOKUP($G1534,Basisblatt!$A$10:$B$17,2,FALSE),"")</f>
        <v/>
      </c>
      <c r="O1534" s="95"/>
      <c r="P1534" s="138" t="str">
        <f>IF($K1534="x1",IF(OR($F1534&lt;&gt;Basisblatt!$A$2,'EMob_Segmente 3.2.5_3.2.6'!H1534=Basisblatt!$A$64)=TRUE,5,VLOOKUP('EMob_Segmente 3.2.5_3.2.6'!$E1534,Basisblatt!$A$22:$B$35,2,FALSE)),"")</f>
        <v/>
      </c>
    </row>
    <row r="1535" spans="1:16" ht="15.75" thickBot="1" x14ac:dyDescent="0.3">
      <c r="A1535" s="121" t="str">
        <f t="shared" si="48"/>
        <v/>
      </c>
      <c r="B1535" s="95"/>
      <c r="C1535" s="148"/>
      <c r="D1535" s="149"/>
      <c r="E1535" s="149"/>
      <c r="F1535" s="149"/>
      <c r="G1535" s="149"/>
      <c r="H1535" s="149"/>
      <c r="I1535" s="153"/>
      <c r="J1535" s="95"/>
      <c r="K1535" s="108" t="str">
        <f t="shared" si="49"/>
        <v>x2</v>
      </c>
      <c r="L1535" s="113"/>
      <c r="M1535" s="95"/>
      <c r="N1535" s="121" t="str">
        <f>IFERROR(VLOOKUP($G1535,Basisblatt!$A$10:$B$17,2,FALSE),"")</f>
        <v/>
      </c>
      <c r="O1535" s="95"/>
      <c r="P1535" s="138" t="str">
        <f>IF($K1535="x1",IF(OR($F1535&lt;&gt;Basisblatt!$A$2,'EMob_Segmente 3.2.5_3.2.6'!H1535=Basisblatt!$A$64)=TRUE,5,VLOOKUP('EMob_Segmente 3.2.5_3.2.6'!$E1535,Basisblatt!$A$22:$B$35,2,FALSE)),"")</f>
        <v/>
      </c>
    </row>
    <row r="1536" spans="1:16" ht="15.75" thickBot="1" x14ac:dyDescent="0.3">
      <c r="A1536" s="121" t="str">
        <f t="shared" si="48"/>
        <v/>
      </c>
      <c r="B1536" s="95"/>
      <c r="C1536" s="148"/>
      <c r="D1536" s="149"/>
      <c r="E1536" s="149"/>
      <c r="F1536" s="149"/>
      <c r="G1536" s="149"/>
      <c r="H1536" s="149"/>
      <c r="I1536" s="153"/>
      <c r="J1536" s="95"/>
      <c r="K1536" s="108" t="str">
        <f t="shared" si="49"/>
        <v>x2</v>
      </c>
      <c r="L1536" s="113"/>
      <c r="M1536" s="95"/>
      <c r="N1536" s="121" t="str">
        <f>IFERROR(VLOOKUP($G1536,Basisblatt!$A$10:$B$17,2,FALSE),"")</f>
        <v/>
      </c>
      <c r="O1536" s="95"/>
      <c r="P1536" s="138" t="str">
        <f>IF($K1536="x1",IF(OR($F1536&lt;&gt;Basisblatt!$A$2,'EMob_Segmente 3.2.5_3.2.6'!H1536=Basisblatt!$A$64)=TRUE,5,VLOOKUP('EMob_Segmente 3.2.5_3.2.6'!$E1536,Basisblatt!$A$22:$B$35,2,FALSE)),"")</f>
        <v/>
      </c>
    </row>
    <row r="1537" spans="1:16" ht="15.75" thickBot="1" x14ac:dyDescent="0.3">
      <c r="A1537" s="121" t="str">
        <f t="shared" si="48"/>
        <v/>
      </c>
      <c r="B1537" s="95"/>
      <c r="C1537" s="148"/>
      <c r="D1537" s="149"/>
      <c r="E1537" s="149"/>
      <c r="F1537" s="149"/>
      <c r="G1537" s="149"/>
      <c r="H1537" s="149"/>
      <c r="I1537" s="153"/>
      <c r="J1537" s="95"/>
      <c r="K1537" s="108" t="str">
        <f t="shared" si="49"/>
        <v>x2</v>
      </c>
      <c r="L1537" s="113"/>
      <c r="M1537" s="95"/>
      <c r="N1537" s="121" t="str">
        <f>IFERROR(VLOOKUP($G1537,Basisblatt!$A$10:$B$17,2,FALSE),"")</f>
        <v/>
      </c>
      <c r="O1537" s="95"/>
      <c r="P1537" s="138" t="str">
        <f>IF($K1537="x1",IF(OR($F1537&lt;&gt;Basisblatt!$A$2,'EMob_Segmente 3.2.5_3.2.6'!H1537=Basisblatt!$A$64)=TRUE,5,VLOOKUP('EMob_Segmente 3.2.5_3.2.6'!$E1537,Basisblatt!$A$22:$B$35,2,FALSE)),"")</f>
        <v/>
      </c>
    </row>
    <row r="1538" spans="1:16" ht="15.75" thickBot="1" x14ac:dyDescent="0.3">
      <c r="A1538" s="121" t="str">
        <f t="shared" si="48"/>
        <v/>
      </c>
      <c r="B1538" s="95"/>
      <c r="C1538" s="148"/>
      <c r="D1538" s="149"/>
      <c r="E1538" s="149"/>
      <c r="F1538" s="149"/>
      <c r="G1538" s="149"/>
      <c r="H1538" s="149"/>
      <c r="I1538" s="153"/>
      <c r="J1538" s="95"/>
      <c r="K1538" s="108" t="str">
        <f t="shared" si="49"/>
        <v>x2</v>
      </c>
      <c r="L1538" s="113"/>
      <c r="M1538" s="95"/>
      <c r="N1538" s="121" t="str">
        <f>IFERROR(VLOOKUP($G1538,Basisblatt!$A$10:$B$17,2,FALSE),"")</f>
        <v/>
      </c>
      <c r="O1538" s="95"/>
      <c r="P1538" s="138" t="str">
        <f>IF($K1538="x1",IF(OR($F1538&lt;&gt;Basisblatt!$A$2,'EMob_Segmente 3.2.5_3.2.6'!H1538=Basisblatt!$A$64)=TRUE,5,VLOOKUP('EMob_Segmente 3.2.5_3.2.6'!$E1538,Basisblatt!$A$22:$B$35,2,FALSE)),"")</f>
        <v/>
      </c>
    </row>
    <row r="1539" spans="1:16" ht="15.75" thickBot="1" x14ac:dyDescent="0.3">
      <c r="A1539" s="121" t="str">
        <f t="shared" si="48"/>
        <v/>
      </c>
      <c r="B1539" s="95"/>
      <c r="C1539" s="148"/>
      <c r="D1539" s="149"/>
      <c r="E1539" s="149"/>
      <c r="F1539" s="149"/>
      <c r="G1539" s="149"/>
      <c r="H1539" s="149"/>
      <c r="I1539" s="153"/>
      <c r="J1539" s="95"/>
      <c r="K1539" s="108" t="str">
        <f t="shared" si="49"/>
        <v>x2</v>
      </c>
      <c r="L1539" s="113"/>
      <c r="M1539" s="95"/>
      <c r="N1539" s="121" t="str">
        <f>IFERROR(VLOOKUP($G1539,Basisblatt!$A$10:$B$17,2,FALSE),"")</f>
        <v/>
      </c>
      <c r="O1539" s="95"/>
      <c r="P1539" s="138" t="str">
        <f>IF($K1539="x1",IF(OR($F1539&lt;&gt;Basisblatt!$A$2,'EMob_Segmente 3.2.5_3.2.6'!H1539=Basisblatt!$A$64)=TRUE,5,VLOOKUP('EMob_Segmente 3.2.5_3.2.6'!$E1539,Basisblatt!$A$22:$B$35,2,FALSE)),"")</f>
        <v/>
      </c>
    </row>
    <row r="1540" spans="1:16" ht="15.75" thickBot="1" x14ac:dyDescent="0.3">
      <c r="A1540" s="121" t="str">
        <f t="shared" si="48"/>
        <v/>
      </c>
      <c r="B1540" s="95"/>
      <c r="C1540" s="148"/>
      <c r="D1540" s="149"/>
      <c r="E1540" s="149"/>
      <c r="F1540" s="149"/>
      <c r="G1540" s="149"/>
      <c r="H1540" s="149"/>
      <c r="I1540" s="153"/>
      <c r="J1540" s="95"/>
      <c r="K1540" s="108" t="str">
        <f t="shared" si="49"/>
        <v>x2</v>
      </c>
      <c r="L1540" s="113"/>
      <c r="M1540" s="95"/>
      <c r="N1540" s="121" t="str">
        <f>IFERROR(VLOOKUP($G1540,Basisblatt!$A$10:$B$17,2,FALSE),"")</f>
        <v/>
      </c>
      <c r="O1540" s="95"/>
      <c r="P1540" s="138" t="str">
        <f>IF($K1540="x1",IF(OR($F1540&lt;&gt;Basisblatt!$A$2,'EMob_Segmente 3.2.5_3.2.6'!H1540=Basisblatt!$A$64)=TRUE,5,VLOOKUP('EMob_Segmente 3.2.5_3.2.6'!$E1540,Basisblatt!$A$22:$B$35,2,FALSE)),"")</f>
        <v/>
      </c>
    </row>
    <row r="1541" spans="1:16" ht="15.75" thickBot="1" x14ac:dyDescent="0.3">
      <c r="A1541" s="121" t="str">
        <f t="shared" si="48"/>
        <v/>
      </c>
      <c r="B1541" s="95"/>
      <c r="C1541" s="148"/>
      <c r="D1541" s="149"/>
      <c r="E1541" s="149"/>
      <c r="F1541" s="149"/>
      <c r="G1541" s="149"/>
      <c r="H1541" s="149"/>
      <c r="I1541" s="153"/>
      <c r="J1541" s="95"/>
      <c r="K1541" s="108" t="str">
        <f t="shared" si="49"/>
        <v>x2</v>
      </c>
      <c r="L1541" s="113"/>
      <c r="M1541" s="95"/>
      <c r="N1541" s="121" t="str">
        <f>IFERROR(VLOOKUP($G1541,Basisblatt!$A$10:$B$17,2,FALSE),"")</f>
        <v/>
      </c>
      <c r="O1541" s="95"/>
      <c r="P1541" s="138" t="str">
        <f>IF($K1541="x1",IF(OR($F1541&lt;&gt;Basisblatt!$A$2,'EMob_Segmente 3.2.5_3.2.6'!H1541=Basisblatt!$A$64)=TRUE,5,VLOOKUP('EMob_Segmente 3.2.5_3.2.6'!$E1541,Basisblatt!$A$22:$B$35,2,FALSE)),"")</f>
        <v/>
      </c>
    </row>
    <row r="1542" spans="1:16" ht="15.75" thickBot="1" x14ac:dyDescent="0.3">
      <c r="A1542" s="121" t="str">
        <f t="shared" si="48"/>
        <v/>
      </c>
      <c r="B1542" s="95"/>
      <c r="C1542" s="148"/>
      <c r="D1542" s="149"/>
      <c r="E1542" s="149"/>
      <c r="F1542" s="149"/>
      <c r="G1542" s="149"/>
      <c r="H1542" s="149"/>
      <c r="I1542" s="153"/>
      <c r="J1542" s="95"/>
      <c r="K1542" s="108" t="str">
        <f t="shared" si="49"/>
        <v>x2</v>
      </c>
      <c r="L1542" s="113"/>
      <c r="M1542" s="95"/>
      <c r="N1542" s="121" t="str">
        <f>IFERROR(VLOOKUP($G1542,Basisblatt!$A$10:$B$17,2,FALSE),"")</f>
        <v/>
      </c>
      <c r="O1542" s="95"/>
      <c r="P1542" s="138" t="str">
        <f>IF($K1542="x1",IF(OR($F1542&lt;&gt;Basisblatt!$A$2,'EMob_Segmente 3.2.5_3.2.6'!H1542=Basisblatt!$A$64)=TRUE,5,VLOOKUP('EMob_Segmente 3.2.5_3.2.6'!$E1542,Basisblatt!$A$22:$B$35,2,FALSE)),"")</f>
        <v/>
      </c>
    </row>
    <row r="1543" spans="1:16" ht="15.75" thickBot="1" x14ac:dyDescent="0.3">
      <c r="A1543" s="121" t="str">
        <f t="shared" si="48"/>
        <v/>
      </c>
      <c r="B1543" s="95"/>
      <c r="C1543" s="148"/>
      <c r="D1543" s="149"/>
      <c r="E1543" s="149"/>
      <c r="F1543" s="149"/>
      <c r="G1543" s="149"/>
      <c r="H1543" s="149"/>
      <c r="I1543" s="153"/>
      <c r="J1543" s="95"/>
      <c r="K1543" s="108" t="str">
        <f t="shared" si="49"/>
        <v>x2</v>
      </c>
      <c r="L1543" s="113"/>
      <c r="M1543" s="95"/>
      <c r="N1543" s="121" t="str">
        <f>IFERROR(VLOOKUP($G1543,Basisblatt!$A$10:$B$17,2,FALSE),"")</f>
        <v/>
      </c>
      <c r="O1543" s="95"/>
      <c r="P1543" s="138" t="str">
        <f>IF($K1543="x1",IF(OR($F1543&lt;&gt;Basisblatt!$A$2,'EMob_Segmente 3.2.5_3.2.6'!H1543=Basisblatt!$A$64)=TRUE,5,VLOOKUP('EMob_Segmente 3.2.5_3.2.6'!$E1543,Basisblatt!$A$22:$B$35,2,FALSE)),"")</f>
        <v/>
      </c>
    </row>
    <row r="1544" spans="1:16" ht="15.75" thickBot="1" x14ac:dyDescent="0.3">
      <c r="A1544" s="121" t="str">
        <f t="shared" si="48"/>
        <v/>
      </c>
      <c r="B1544" s="95"/>
      <c r="C1544" s="148"/>
      <c r="D1544" s="149"/>
      <c r="E1544" s="149"/>
      <c r="F1544" s="149"/>
      <c r="G1544" s="149"/>
      <c r="H1544" s="149"/>
      <c r="I1544" s="153"/>
      <c r="J1544" s="95"/>
      <c r="K1544" s="108" t="str">
        <f t="shared" si="49"/>
        <v>x2</v>
      </c>
      <c r="L1544" s="113"/>
      <c r="M1544" s="95"/>
      <c r="N1544" s="121" t="str">
        <f>IFERROR(VLOOKUP($G1544,Basisblatt!$A$10:$B$17,2,FALSE),"")</f>
        <v/>
      </c>
      <c r="O1544" s="95"/>
      <c r="P1544" s="138" t="str">
        <f>IF($K1544="x1",IF(OR($F1544&lt;&gt;Basisblatt!$A$2,'EMob_Segmente 3.2.5_3.2.6'!H1544=Basisblatt!$A$64)=TRUE,5,VLOOKUP('EMob_Segmente 3.2.5_3.2.6'!$E1544,Basisblatt!$A$22:$B$35,2,FALSE)),"")</f>
        <v/>
      </c>
    </row>
    <row r="1545" spans="1:16" ht="15.75" thickBot="1" x14ac:dyDescent="0.3">
      <c r="A1545" s="121" t="str">
        <f t="shared" si="48"/>
        <v/>
      </c>
      <c r="B1545" s="95"/>
      <c r="C1545" s="148"/>
      <c r="D1545" s="149"/>
      <c r="E1545" s="149"/>
      <c r="F1545" s="149"/>
      <c r="G1545" s="149"/>
      <c r="H1545" s="149"/>
      <c r="I1545" s="153"/>
      <c r="J1545" s="95"/>
      <c r="K1545" s="108" t="str">
        <f t="shared" si="49"/>
        <v>x2</v>
      </c>
      <c r="L1545" s="113"/>
      <c r="M1545" s="95"/>
      <c r="N1545" s="121" t="str">
        <f>IFERROR(VLOOKUP($G1545,Basisblatt!$A$10:$B$17,2,FALSE),"")</f>
        <v/>
      </c>
      <c r="O1545" s="95"/>
      <c r="P1545" s="138" t="str">
        <f>IF($K1545="x1",IF(OR($F1545&lt;&gt;Basisblatt!$A$2,'EMob_Segmente 3.2.5_3.2.6'!H1545=Basisblatt!$A$64)=TRUE,5,VLOOKUP('EMob_Segmente 3.2.5_3.2.6'!$E1545,Basisblatt!$A$22:$B$35,2,FALSE)),"")</f>
        <v/>
      </c>
    </row>
    <row r="1546" spans="1:16" ht="15.75" thickBot="1" x14ac:dyDescent="0.3">
      <c r="A1546" s="121" t="str">
        <f t="shared" si="48"/>
        <v/>
      </c>
      <c r="B1546" s="95"/>
      <c r="C1546" s="148"/>
      <c r="D1546" s="149"/>
      <c r="E1546" s="149"/>
      <c r="F1546" s="149"/>
      <c r="G1546" s="149"/>
      <c r="H1546" s="149"/>
      <c r="I1546" s="153"/>
      <c r="J1546" s="95"/>
      <c r="K1546" s="108" t="str">
        <f t="shared" si="49"/>
        <v>x2</v>
      </c>
      <c r="L1546" s="113"/>
      <c r="M1546" s="95"/>
      <c r="N1546" s="121" t="str">
        <f>IFERROR(VLOOKUP($G1546,Basisblatt!$A$10:$B$17,2,FALSE),"")</f>
        <v/>
      </c>
      <c r="O1546" s="95"/>
      <c r="P1546" s="138" t="str">
        <f>IF($K1546="x1",IF(OR($F1546&lt;&gt;Basisblatt!$A$2,'EMob_Segmente 3.2.5_3.2.6'!H1546=Basisblatt!$A$64)=TRUE,5,VLOOKUP('EMob_Segmente 3.2.5_3.2.6'!$E1546,Basisblatt!$A$22:$B$35,2,FALSE)),"")</f>
        <v/>
      </c>
    </row>
    <row r="1547" spans="1:16" ht="15.75" thickBot="1" x14ac:dyDescent="0.3">
      <c r="A1547" s="121" t="str">
        <f t="shared" si="48"/>
        <v/>
      </c>
      <c r="B1547" s="95"/>
      <c r="C1547" s="148"/>
      <c r="D1547" s="149"/>
      <c r="E1547" s="149"/>
      <c r="F1547" s="149"/>
      <c r="G1547" s="149"/>
      <c r="H1547" s="149"/>
      <c r="I1547" s="153"/>
      <c r="J1547" s="95"/>
      <c r="K1547" s="108" t="str">
        <f t="shared" si="49"/>
        <v>x2</v>
      </c>
      <c r="L1547" s="113"/>
      <c r="M1547" s="95"/>
      <c r="N1547" s="121" t="str">
        <f>IFERROR(VLOOKUP($G1547,Basisblatt!$A$10:$B$17,2,FALSE),"")</f>
        <v/>
      </c>
      <c r="O1547" s="95"/>
      <c r="P1547" s="138" t="str">
        <f>IF($K1547="x1",IF(OR($F1547&lt;&gt;Basisblatt!$A$2,'EMob_Segmente 3.2.5_3.2.6'!H1547=Basisblatt!$A$64)=TRUE,5,VLOOKUP('EMob_Segmente 3.2.5_3.2.6'!$E1547,Basisblatt!$A$22:$B$35,2,FALSE)),"")</f>
        <v/>
      </c>
    </row>
    <row r="1548" spans="1:16" ht="15.75" thickBot="1" x14ac:dyDescent="0.3">
      <c r="A1548" s="121" t="str">
        <f t="shared" si="48"/>
        <v/>
      </c>
      <c r="B1548" s="95"/>
      <c r="C1548" s="148"/>
      <c r="D1548" s="149"/>
      <c r="E1548" s="149"/>
      <c r="F1548" s="149"/>
      <c r="G1548" s="149"/>
      <c r="H1548" s="149"/>
      <c r="I1548" s="153"/>
      <c r="J1548" s="95"/>
      <c r="K1548" s="108" t="str">
        <f t="shared" si="49"/>
        <v>x2</v>
      </c>
      <c r="L1548" s="113"/>
      <c r="M1548" s="95"/>
      <c r="N1548" s="121" t="str">
        <f>IFERROR(VLOOKUP($G1548,Basisblatt!$A$10:$B$17,2,FALSE),"")</f>
        <v/>
      </c>
      <c r="O1548" s="95"/>
      <c r="P1548" s="138" t="str">
        <f>IF($K1548="x1",IF(OR($F1548&lt;&gt;Basisblatt!$A$2,'EMob_Segmente 3.2.5_3.2.6'!H1548=Basisblatt!$A$64)=TRUE,5,VLOOKUP('EMob_Segmente 3.2.5_3.2.6'!$E1548,Basisblatt!$A$22:$B$35,2,FALSE)),"")</f>
        <v/>
      </c>
    </row>
    <row r="1549" spans="1:16" ht="15.75" thickBot="1" x14ac:dyDescent="0.3">
      <c r="A1549" s="121" t="str">
        <f t="shared" si="48"/>
        <v/>
      </c>
      <c r="B1549" s="95"/>
      <c r="C1549" s="148"/>
      <c r="D1549" s="149"/>
      <c r="E1549" s="149"/>
      <c r="F1549" s="149"/>
      <c r="G1549" s="149"/>
      <c r="H1549" s="149"/>
      <c r="I1549" s="153"/>
      <c r="J1549" s="95"/>
      <c r="K1549" s="108" t="str">
        <f t="shared" si="49"/>
        <v>x2</v>
      </c>
      <c r="L1549" s="113"/>
      <c r="M1549" s="95"/>
      <c r="N1549" s="121" t="str">
        <f>IFERROR(VLOOKUP($G1549,Basisblatt!$A$10:$B$17,2,FALSE),"")</f>
        <v/>
      </c>
      <c r="O1549" s="95"/>
      <c r="P1549" s="138" t="str">
        <f>IF($K1549="x1",IF(OR($F1549&lt;&gt;Basisblatt!$A$2,'EMob_Segmente 3.2.5_3.2.6'!H1549=Basisblatt!$A$64)=TRUE,5,VLOOKUP('EMob_Segmente 3.2.5_3.2.6'!$E1549,Basisblatt!$A$22:$B$35,2,FALSE)),"")</f>
        <v/>
      </c>
    </row>
    <row r="1550" spans="1:16" ht="15.75" thickBot="1" x14ac:dyDescent="0.3">
      <c r="A1550" s="121" t="str">
        <f t="shared" si="48"/>
        <v/>
      </c>
      <c r="B1550" s="95"/>
      <c r="C1550" s="148"/>
      <c r="D1550" s="149"/>
      <c r="E1550" s="149"/>
      <c r="F1550" s="149"/>
      <c r="G1550" s="149"/>
      <c r="H1550" s="149"/>
      <c r="I1550" s="153"/>
      <c r="J1550" s="95"/>
      <c r="K1550" s="108" t="str">
        <f t="shared" si="49"/>
        <v>x2</v>
      </c>
      <c r="L1550" s="113"/>
      <c r="M1550" s="95"/>
      <c r="N1550" s="121" t="str">
        <f>IFERROR(VLOOKUP($G1550,Basisblatt!$A$10:$B$17,2,FALSE),"")</f>
        <v/>
      </c>
      <c r="O1550" s="95"/>
      <c r="P1550" s="138" t="str">
        <f>IF($K1550="x1",IF(OR($F1550&lt;&gt;Basisblatt!$A$2,'EMob_Segmente 3.2.5_3.2.6'!H1550=Basisblatt!$A$64)=TRUE,5,VLOOKUP('EMob_Segmente 3.2.5_3.2.6'!$E1550,Basisblatt!$A$22:$B$35,2,FALSE)),"")</f>
        <v/>
      </c>
    </row>
    <row r="1551" spans="1:16" ht="15.75" thickBot="1" x14ac:dyDescent="0.3">
      <c r="A1551" s="121" t="str">
        <f t="shared" si="48"/>
        <v/>
      </c>
      <c r="B1551" s="95"/>
      <c r="C1551" s="148"/>
      <c r="D1551" s="149"/>
      <c r="E1551" s="149"/>
      <c r="F1551" s="149"/>
      <c r="G1551" s="149"/>
      <c r="H1551" s="149"/>
      <c r="I1551" s="153"/>
      <c r="J1551" s="95"/>
      <c r="K1551" s="108" t="str">
        <f t="shared" si="49"/>
        <v>x2</v>
      </c>
      <c r="L1551" s="113"/>
      <c r="M1551" s="95"/>
      <c r="N1551" s="121" t="str">
        <f>IFERROR(VLOOKUP($G1551,Basisblatt!$A$10:$B$17,2,FALSE),"")</f>
        <v/>
      </c>
      <c r="O1551" s="95"/>
      <c r="P1551" s="138" t="str">
        <f>IF($K1551="x1",IF(OR($F1551&lt;&gt;Basisblatt!$A$2,'EMob_Segmente 3.2.5_3.2.6'!H1551=Basisblatt!$A$64)=TRUE,5,VLOOKUP('EMob_Segmente 3.2.5_3.2.6'!$E1551,Basisblatt!$A$22:$B$35,2,FALSE)),"")</f>
        <v/>
      </c>
    </row>
    <row r="1552" spans="1:16" ht="15.75" thickBot="1" x14ac:dyDescent="0.3">
      <c r="A1552" s="121" t="str">
        <f t="shared" si="48"/>
        <v/>
      </c>
      <c r="B1552" s="95"/>
      <c r="C1552" s="148"/>
      <c r="D1552" s="149"/>
      <c r="E1552" s="149"/>
      <c r="F1552" s="149"/>
      <c r="G1552" s="149"/>
      <c r="H1552" s="149"/>
      <c r="I1552" s="153"/>
      <c r="J1552" s="95"/>
      <c r="K1552" s="108" t="str">
        <f t="shared" si="49"/>
        <v>x2</v>
      </c>
      <c r="L1552" s="113"/>
      <c r="M1552" s="95"/>
      <c r="N1552" s="121" t="str">
        <f>IFERROR(VLOOKUP($G1552,Basisblatt!$A$10:$B$17,2,FALSE),"")</f>
        <v/>
      </c>
      <c r="O1552" s="95"/>
      <c r="P1552" s="138" t="str">
        <f>IF($K1552="x1",IF(OR($F1552&lt;&gt;Basisblatt!$A$2,'EMob_Segmente 3.2.5_3.2.6'!H1552=Basisblatt!$A$64)=TRUE,5,VLOOKUP('EMob_Segmente 3.2.5_3.2.6'!$E1552,Basisblatt!$A$22:$B$35,2,FALSE)),"")</f>
        <v/>
      </c>
    </row>
    <row r="1553" spans="1:16" ht="15.75" thickBot="1" x14ac:dyDescent="0.3">
      <c r="A1553" s="121" t="str">
        <f t="shared" si="48"/>
        <v/>
      </c>
      <c r="B1553" s="95"/>
      <c r="C1553" s="148"/>
      <c r="D1553" s="149"/>
      <c r="E1553" s="149"/>
      <c r="F1553" s="149"/>
      <c r="G1553" s="149"/>
      <c r="H1553" s="149"/>
      <c r="I1553" s="153"/>
      <c r="J1553" s="95"/>
      <c r="K1553" s="108" t="str">
        <f t="shared" si="49"/>
        <v>x2</v>
      </c>
      <c r="L1553" s="113"/>
      <c r="M1553" s="95"/>
      <c r="N1553" s="121" t="str">
        <f>IFERROR(VLOOKUP($G1553,Basisblatt!$A$10:$B$17,2,FALSE),"")</f>
        <v/>
      </c>
      <c r="O1553" s="95"/>
      <c r="P1553" s="138" t="str">
        <f>IF($K1553="x1",IF(OR($F1553&lt;&gt;Basisblatt!$A$2,'EMob_Segmente 3.2.5_3.2.6'!H1553=Basisblatt!$A$64)=TRUE,5,VLOOKUP('EMob_Segmente 3.2.5_3.2.6'!$E1553,Basisblatt!$A$22:$B$35,2,FALSE)),"")</f>
        <v/>
      </c>
    </row>
    <row r="1554" spans="1:16" ht="15.75" thickBot="1" x14ac:dyDescent="0.3">
      <c r="A1554" s="121" t="str">
        <f t="shared" si="48"/>
        <v/>
      </c>
      <c r="B1554" s="95"/>
      <c r="C1554" s="148"/>
      <c r="D1554" s="149"/>
      <c r="E1554" s="149"/>
      <c r="F1554" s="149"/>
      <c r="G1554" s="149"/>
      <c r="H1554" s="149"/>
      <c r="I1554" s="153"/>
      <c r="J1554" s="95"/>
      <c r="K1554" s="108" t="str">
        <f t="shared" si="49"/>
        <v>x2</v>
      </c>
      <c r="L1554" s="113"/>
      <c r="M1554" s="95"/>
      <c r="N1554" s="121" t="str">
        <f>IFERROR(VLOOKUP($G1554,Basisblatt!$A$10:$B$17,2,FALSE),"")</f>
        <v/>
      </c>
      <c r="O1554" s="95"/>
      <c r="P1554" s="138" t="str">
        <f>IF($K1554="x1",IF(OR($F1554&lt;&gt;Basisblatt!$A$2,'EMob_Segmente 3.2.5_3.2.6'!H1554=Basisblatt!$A$64)=TRUE,5,VLOOKUP('EMob_Segmente 3.2.5_3.2.6'!$E1554,Basisblatt!$A$22:$B$35,2,FALSE)),"")</f>
        <v/>
      </c>
    </row>
    <row r="1555" spans="1:16" ht="15.75" thickBot="1" x14ac:dyDescent="0.3">
      <c r="A1555" s="121" t="str">
        <f t="shared" si="48"/>
        <v/>
      </c>
      <c r="B1555" s="95"/>
      <c r="C1555" s="148"/>
      <c r="D1555" s="149"/>
      <c r="E1555" s="149"/>
      <c r="F1555" s="149"/>
      <c r="G1555" s="149"/>
      <c r="H1555" s="149"/>
      <c r="I1555" s="153"/>
      <c r="J1555" s="95"/>
      <c r="K1555" s="108" t="str">
        <f t="shared" si="49"/>
        <v>x2</v>
      </c>
      <c r="L1555" s="113"/>
      <c r="M1555" s="95"/>
      <c r="N1555" s="121" t="str">
        <f>IFERROR(VLOOKUP($G1555,Basisblatt!$A$10:$B$17,2,FALSE),"")</f>
        <v/>
      </c>
      <c r="O1555" s="95"/>
      <c r="P1555" s="138" t="str">
        <f>IF($K1555="x1",IF(OR($F1555&lt;&gt;Basisblatt!$A$2,'EMob_Segmente 3.2.5_3.2.6'!H1555=Basisblatt!$A$64)=TRUE,5,VLOOKUP('EMob_Segmente 3.2.5_3.2.6'!$E1555,Basisblatt!$A$22:$B$35,2,FALSE)),"")</f>
        <v/>
      </c>
    </row>
    <row r="1556" spans="1:16" ht="15.75" thickBot="1" x14ac:dyDescent="0.3">
      <c r="A1556" s="121" t="str">
        <f t="shared" si="48"/>
        <v/>
      </c>
      <c r="B1556" s="95"/>
      <c r="C1556" s="148"/>
      <c r="D1556" s="149"/>
      <c r="E1556" s="149"/>
      <c r="F1556" s="149"/>
      <c r="G1556" s="149"/>
      <c r="H1556" s="149"/>
      <c r="I1556" s="153"/>
      <c r="J1556" s="95"/>
      <c r="K1556" s="108" t="str">
        <f t="shared" si="49"/>
        <v>x2</v>
      </c>
      <c r="L1556" s="113"/>
      <c r="M1556" s="95"/>
      <c r="N1556" s="121" t="str">
        <f>IFERROR(VLOOKUP($G1556,Basisblatt!$A$10:$B$17,2,FALSE),"")</f>
        <v/>
      </c>
      <c r="O1556" s="95"/>
      <c r="P1556" s="138" t="str">
        <f>IF($K1556="x1",IF(OR($F1556&lt;&gt;Basisblatt!$A$2,'EMob_Segmente 3.2.5_3.2.6'!H1556=Basisblatt!$A$64)=TRUE,5,VLOOKUP('EMob_Segmente 3.2.5_3.2.6'!$E1556,Basisblatt!$A$22:$B$35,2,FALSE)),"")</f>
        <v/>
      </c>
    </row>
    <row r="1557" spans="1:16" ht="15.75" thickBot="1" x14ac:dyDescent="0.3">
      <c r="A1557" s="121" t="str">
        <f t="shared" si="48"/>
        <v/>
      </c>
      <c r="B1557" s="95"/>
      <c r="C1557" s="148"/>
      <c r="D1557" s="149"/>
      <c r="E1557" s="149"/>
      <c r="F1557" s="149"/>
      <c r="G1557" s="149"/>
      <c r="H1557" s="149"/>
      <c r="I1557" s="153"/>
      <c r="J1557" s="95"/>
      <c r="K1557" s="108" t="str">
        <f t="shared" si="49"/>
        <v>x2</v>
      </c>
      <c r="L1557" s="113"/>
      <c r="M1557" s="95"/>
      <c r="N1557" s="121" t="str">
        <f>IFERROR(VLOOKUP($G1557,Basisblatt!$A$10:$B$17,2,FALSE),"")</f>
        <v/>
      </c>
      <c r="O1557" s="95"/>
      <c r="P1557" s="138" t="str">
        <f>IF($K1557="x1",IF(OR($F1557&lt;&gt;Basisblatt!$A$2,'EMob_Segmente 3.2.5_3.2.6'!H1557=Basisblatt!$A$64)=TRUE,5,VLOOKUP('EMob_Segmente 3.2.5_3.2.6'!$E1557,Basisblatt!$A$22:$B$35,2,FALSE)),"")</f>
        <v/>
      </c>
    </row>
    <row r="1558" spans="1:16" ht="15.75" thickBot="1" x14ac:dyDescent="0.3">
      <c r="A1558" s="121" t="str">
        <f t="shared" si="48"/>
        <v/>
      </c>
      <c r="B1558" s="95"/>
      <c r="C1558" s="148"/>
      <c r="D1558" s="149"/>
      <c r="E1558" s="149"/>
      <c r="F1558" s="149"/>
      <c r="G1558" s="149"/>
      <c r="H1558" s="149"/>
      <c r="I1558" s="153"/>
      <c r="J1558" s="95"/>
      <c r="K1558" s="108" t="str">
        <f t="shared" si="49"/>
        <v>x2</v>
      </c>
      <c r="L1558" s="113"/>
      <c r="M1558" s="95"/>
      <c r="N1558" s="121" t="str">
        <f>IFERROR(VLOOKUP($G1558,Basisblatt!$A$10:$B$17,2,FALSE),"")</f>
        <v/>
      </c>
      <c r="O1558" s="95"/>
      <c r="P1558" s="138" t="str">
        <f>IF($K1558="x1",IF(OR($F1558&lt;&gt;Basisblatt!$A$2,'EMob_Segmente 3.2.5_3.2.6'!H1558=Basisblatt!$A$64)=TRUE,5,VLOOKUP('EMob_Segmente 3.2.5_3.2.6'!$E1558,Basisblatt!$A$22:$B$35,2,FALSE)),"")</f>
        <v/>
      </c>
    </row>
    <row r="1559" spans="1:16" ht="15.75" thickBot="1" x14ac:dyDescent="0.3">
      <c r="A1559" s="121" t="str">
        <f t="shared" si="48"/>
        <v/>
      </c>
      <c r="B1559" s="95"/>
      <c r="C1559" s="148"/>
      <c r="D1559" s="149"/>
      <c r="E1559" s="149"/>
      <c r="F1559" s="149"/>
      <c r="G1559" s="149"/>
      <c r="H1559" s="149"/>
      <c r="I1559" s="153"/>
      <c r="J1559" s="95"/>
      <c r="K1559" s="108" t="str">
        <f t="shared" si="49"/>
        <v>x2</v>
      </c>
      <c r="L1559" s="113"/>
      <c r="M1559" s="95"/>
      <c r="N1559" s="121" t="str">
        <f>IFERROR(VLOOKUP($G1559,Basisblatt!$A$10:$B$17,2,FALSE),"")</f>
        <v/>
      </c>
      <c r="O1559" s="95"/>
      <c r="P1559" s="138" t="str">
        <f>IF($K1559="x1",IF(OR($F1559&lt;&gt;Basisblatt!$A$2,'EMob_Segmente 3.2.5_3.2.6'!H1559=Basisblatt!$A$64)=TRUE,5,VLOOKUP('EMob_Segmente 3.2.5_3.2.6'!$E1559,Basisblatt!$A$22:$B$35,2,FALSE)),"")</f>
        <v/>
      </c>
    </row>
    <row r="1560" spans="1:16" ht="15.75" thickBot="1" x14ac:dyDescent="0.3">
      <c r="A1560" s="121" t="str">
        <f t="shared" si="48"/>
        <v/>
      </c>
      <c r="B1560" s="95"/>
      <c r="C1560" s="148"/>
      <c r="D1560" s="149"/>
      <c r="E1560" s="149"/>
      <c r="F1560" s="149"/>
      <c r="G1560" s="149"/>
      <c r="H1560" s="149"/>
      <c r="I1560" s="153"/>
      <c r="J1560" s="95"/>
      <c r="K1560" s="108" t="str">
        <f t="shared" si="49"/>
        <v>x2</v>
      </c>
      <c r="L1560" s="113"/>
      <c r="M1560" s="95"/>
      <c r="N1560" s="121" t="str">
        <f>IFERROR(VLOOKUP($G1560,Basisblatt!$A$10:$B$17,2,FALSE),"")</f>
        <v/>
      </c>
      <c r="O1560" s="95"/>
      <c r="P1560" s="138" t="str">
        <f>IF($K1560="x1",IF(OR($F1560&lt;&gt;Basisblatt!$A$2,'EMob_Segmente 3.2.5_3.2.6'!H1560=Basisblatt!$A$64)=TRUE,5,VLOOKUP('EMob_Segmente 3.2.5_3.2.6'!$E1560,Basisblatt!$A$22:$B$35,2,FALSE)),"")</f>
        <v/>
      </c>
    </row>
    <row r="1561" spans="1:16" ht="15.75" thickBot="1" x14ac:dyDescent="0.3">
      <c r="A1561" s="121" t="str">
        <f t="shared" si="48"/>
        <v/>
      </c>
      <c r="B1561" s="95"/>
      <c r="C1561" s="148"/>
      <c r="D1561" s="149"/>
      <c r="E1561" s="149"/>
      <c r="F1561" s="149"/>
      <c r="G1561" s="149"/>
      <c r="H1561" s="149"/>
      <c r="I1561" s="153"/>
      <c r="J1561" s="95"/>
      <c r="K1561" s="108" t="str">
        <f t="shared" si="49"/>
        <v>x2</v>
      </c>
      <c r="L1561" s="113"/>
      <c r="M1561" s="95"/>
      <c r="N1561" s="121" t="str">
        <f>IFERROR(VLOOKUP($G1561,Basisblatt!$A$10:$B$17,2,FALSE),"")</f>
        <v/>
      </c>
      <c r="O1561" s="95"/>
      <c r="P1561" s="138" t="str">
        <f>IF($K1561="x1",IF(OR($F1561&lt;&gt;Basisblatt!$A$2,'EMob_Segmente 3.2.5_3.2.6'!H1561=Basisblatt!$A$64)=TRUE,5,VLOOKUP('EMob_Segmente 3.2.5_3.2.6'!$E1561,Basisblatt!$A$22:$B$35,2,FALSE)),"")</f>
        <v/>
      </c>
    </row>
    <row r="1562" spans="1:16" ht="15.75" thickBot="1" x14ac:dyDescent="0.3">
      <c r="A1562" s="121" t="str">
        <f t="shared" ref="A1562:A1625" si="50">IF($K1562="x2","",IF($K1562="x1","ja","N/A"))</f>
        <v/>
      </c>
      <c r="B1562" s="95"/>
      <c r="C1562" s="148"/>
      <c r="D1562" s="149"/>
      <c r="E1562" s="149"/>
      <c r="F1562" s="149"/>
      <c r="G1562" s="149"/>
      <c r="H1562" s="149"/>
      <c r="I1562" s="153"/>
      <c r="J1562" s="95"/>
      <c r="K1562" s="108" t="str">
        <f t="shared" si="49"/>
        <v>x2</v>
      </c>
      <c r="L1562" s="113"/>
      <c r="M1562" s="95"/>
      <c r="N1562" s="121" t="str">
        <f>IFERROR(VLOOKUP($G1562,Basisblatt!$A$10:$B$17,2,FALSE),"")</f>
        <v/>
      </c>
      <c r="O1562" s="95"/>
      <c r="P1562" s="138" t="str">
        <f>IF($K1562="x1",IF(OR($F1562&lt;&gt;Basisblatt!$A$2,'EMob_Segmente 3.2.5_3.2.6'!H1562=Basisblatt!$A$64)=TRUE,5,VLOOKUP('EMob_Segmente 3.2.5_3.2.6'!$E1562,Basisblatt!$A$22:$B$35,2,FALSE)),"")</f>
        <v/>
      </c>
    </row>
    <row r="1563" spans="1:16" ht="15.75" thickBot="1" x14ac:dyDescent="0.3">
      <c r="A1563" s="121" t="str">
        <f t="shared" si="50"/>
        <v/>
      </c>
      <c r="B1563" s="95"/>
      <c r="C1563" s="148"/>
      <c r="D1563" s="149"/>
      <c r="E1563" s="149"/>
      <c r="F1563" s="149"/>
      <c r="G1563" s="149"/>
      <c r="H1563" s="149"/>
      <c r="I1563" s="153"/>
      <c r="J1563" s="95"/>
      <c r="K1563" s="108" t="str">
        <f t="shared" ref="K1563:K1626" si="51">IF(COUNTA($C1563:$I1563)=7,"x1",IF(COUNTA($C1563:$I1563)=0,"x2","o"))</f>
        <v>x2</v>
      </c>
      <c r="L1563" s="113"/>
      <c r="M1563" s="95"/>
      <c r="N1563" s="121" t="str">
        <f>IFERROR(VLOOKUP($G1563,Basisblatt!$A$10:$B$17,2,FALSE),"")</f>
        <v/>
      </c>
      <c r="O1563" s="95"/>
      <c r="P1563" s="138" t="str">
        <f>IF($K1563="x1",IF(OR($F1563&lt;&gt;Basisblatt!$A$2,'EMob_Segmente 3.2.5_3.2.6'!H1563=Basisblatt!$A$64)=TRUE,5,VLOOKUP('EMob_Segmente 3.2.5_3.2.6'!$E1563,Basisblatt!$A$22:$B$35,2,FALSE)),"")</f>
        <v/>
      </c>
    </row>
    <row r="1564" spans="1:16" ht="15.75" thickBot="1" x14ac:dyDescent="0.3">
      <c r="A1564" s="121" t="str">
        <f t="shared" si="50"/>
        <v/>
      </c>
      <c r="B1564" s="95"/>
      <c r="C1564" s="148"/>
      <c r="D1564" s="149"/>
      <c r="E1564" s="149"/>
      <c r="F1564" s="149"/>
      <c r="G1564" s="149"/>
      <c r="H1564" s="149"/>
      <c r="I1564" s="153"/>
      <c r="J1564" s="95"/>
      <c r="K1564" s="108" t="str">
        <f t="shared" si="51"/>
        <v>x2</v>
      </c>
      <c r="L1564" s="113"/>
      <c r="M1564" s="95"/>
      <c r="N1564" s="121" t="str">
        <f>IFERROR(VLOOKUP($G1564,Basisblatt!$A$10:$B$17,2,FALSE),"")</f>
        <v/>
      </c>
      <c r="O1564" s="95"/>
      <c r="P1564" s="138" t="str">
        <f>IF($K1564="x1",IF(OR($F1564&lt;&gt;Basisblatt!$A$2,'EMob_Segmente 3.2.5_3.2.6'!H1564=Basisblatt!$A$64)=TRUE,5,VLOOKUP('EMob_Segmente 3.2.5_3.2.6'!$E1564,Basisblatt!$A$22:$B$35,2,FALSE)),"")</f>
        <v/>
      </c>
    </row>
    <row r="1565" spans="1:16" ht="15.75" thickBot="1" x14ac:dyDescent="0.3">
      <c r="A1565" s="121" t="str">
        <f t="shared" si="50"/>
        <v/>
      </c>
      <c r="B1565" s="95"/>
      <c r="C1565" s="148"/>
      <c r="D1565" s="149"/>
      <c r="E1565" s="149"/>
      <c r="F1565" s="149"/>
      <c r="G1565" s="149"/>
      <c r="H1565" s="149"/>
      <c r="I1565" s="153"/>
      <c r="J1565" s="95"/>
      <c r="K1565" s="108" t="str">
        <f t="shared" si="51"/>
        <v>x2</v>
      </c>
      <c r="L1565" s="113"/>
      <c r="M1565" s="95"/>
      <c r="N1565" s="121" t="str">
        <f>IFERROR(VLOOKUP($G1565,Basisblatt!$A$10:$B$17,2,FALSE),"")</f>
        <v/>
      </c>
      <c r="O1565" s="95"/>
      <c r="P1565" s="138" t="str">
        <f>IF($K1565="x1",IF(OR($F1565&lt;&gt;Basisblatt!$A$2,'EMob_Segmente 3.2.5_3.2.6'!H1565=Basisblatt!$A$64)=TRUE,5,VLOOKUP('EMob_Segmente 3.2.5_3.2.6'!$E1565,Basisblatt!$A$22:$B$35,2,FALSE)),"")</f>
        <v/>
      </c>
    </row>
    <row r="1566" spans="1:16" ht="15.75" thickBot="1" x14ac:dyDescent="0.3">
      <c r="A1566" s="121" t="str">
        <f t="shared" si="50"/>
        <v/>
      </c>
      <c r="B1566" s="95"/>
      <c r="C1566" s="148"/>
      <c r="D1566" s="149"/>
      <c r="E1566" s="149"/>
      <c r="F1566" s="149"/>
      <c r="G1566" s="149"/>
      <c r="H1566" s="149"/>
      <c r="I1566" s="153"/>
      <c r="J1566" s="95"/>
      <c r="K1566" s="108" t="str">
        <f t="shared" si="51"/>
        <v>x2</v>
      </c>
      <c r="L1566" s="113"/>
      <c r="M1566" s="95"/>
      <c r="N1566" s="121" t="str">
        <f>IFERROR(VLOOKUP($G1566,Basisblatt!$A$10:$B$17,2,FALSE),"")</f>
        <v/>
      </c>
      <c r="O1566" s="95"/>
      <c r="P1566" s="138" t="str">
        <f>IF($K1566="x1",IF(OR($F1566&lt;&gt;Basisblatt!$A$2,'EMob_Segmente 3.2.5_3.2.6'!H1566=Basisblatt!$A$64)=TRUE,5,VLOOKUP('EMob_Segmente 3.2.5_3.2.6'!$E1566,Basisblatt!$A$22:$B$35,2,FALSE)),"")</f>
        <v/>
      </c>
    </row>
    <row r="1567" spans="1:16" ht="15.75" thickBot="1" x14ac:dyDescent="0.3">
      <c r="A1567" s="121" t="str">
        <f t="shared" si="50"/>
        <v/>
      </c>
      <c r="B1567" s="95"/>
      <c r="C1567" s="148"/>
      <c r="D1567" s="149"/>
      <c r="E1567" s="149"/>
      <c r="F1567" s="149"/>
      <c r="G1567" s="149"/>
      <c r="H1567" s="149"/>
      <c r="I1567" s="153"/>
      <c r="J1567" s="95"/>
      <c r="K1567" s="108" t="str">
        <f t="shared" si="51"/>
        <v>x2</v>
      </c>
      <c r="L1567" s="113"/>
      <c r="M1567" s="95"/>
      <c r="N1567" s="121" t="str">
        <f>IFERROR(VLOOKUP($G1567,Basisblatt!$A$10:$B$17,2,FALSE),"")</f>
        <v/>
      </c>
      <c r="O1567" s="95"/>
      <c r="P1567" s="138" t="str">
        <f>IF($K1567="x1",IF(OR($F1567&lt;&gt;Basisblatt!$A$2,'EMob_Segmente 3.2.5_3.2.6'!H1567=Basisblatt!$A$64)=TRUE,5,VLOOKUP('EMob_Segmente 3.2.5_3.2.6'!$E1567,Basisblatt!$A$22:$B$35,2,FALSE)),"")</f>
        <v/>
      </c>
    </row>
    <row r="1568" spans="1:16" ht="15.75" thickBot="1" x14ac:dyDescent="0.3">
      <c r="A1568" s="121" t="str">
        <f t="shared" si="50"/>
        <v/>
      </c>
      <c r="B1568" s="95"/>
      <c r="C1568" s="148"/>
      <c r="D1568" s="149"/>
      <c r="E1568" s="149"/>
      <c r="F1568" s="149"/>
      <c r="G1568" s="149"/>
      <c r="H1568" s="149"/>
      <c r="I1568" s="153"/>
      <c r="J1568" s="95"/>
      <c r="K1568" s="108" t="str">
        <f t="shared" si="51"/>
        <v>x2</v>
      </c>
      <c r="L1568" s="113"/>
      <c r="M1568" s="95"/>
      <c r="N1568" s="121" t="str">
        <f>IFERROR(VLOOKUP($G1568,Basisblatt!$A$10:$B$17,2,FALSE),"")</f>
        <v/>
      </c>
      <c r="O1568" s="95"/>
      <c r="P1568" s="138" t="str">
        <f>IF($K1568="x1",IF(OR($F1568&lt;&gt;Basisblatt!$A$2,'EMob_Segmente 3.2.5_3.2.6'!H1568=Basisblatt!$A$64)=TRUE,5,VLOOKUP('EMob_Segmente 3.2.5_3.2.6'!$E1568,Basisblatt!$A$22:$B$35,2,FALSE)),"")</f>
        <v/>
      </c>
    </row>
    <row r="1569" spans="1:16" ht="15.75" thickBot="1" x14ac:dyDescent="0.3">
      <c r="A1569" s="121" t="str">
        <f t="shared" si="50"/>
        <v/>
      </c>
      <c r="B1569" s="95"/>
      <c r="C1569" s="148"/>
      <c r="D1569" s="149"/>
      <c r="E1569" s="149"/>
      <c r="F1569" s="149"/>
      <c r="G1569" s="149"/>
      <c r="H1569" s="149"/>
      <c r="I1569" s="153"/>
      <c r="J1569" s="95"/>
      <c r="K1569" s="108" t="str">
        <f t="shared" si="51"/>
        <v>x2</v>
      </c>
      <c r="L1569" s="113"/>
      <c r="M1569" s="95"/>
      <c r="N1569" s="121" t="str">
        <f>IFERROR(VLOOKUP($G1569,Basisblatt!$A$10:$B$17,2,FALSE),"")</f>
        <v/>
      </c>
      <c r="O1569" s="95"/>
      <c r="P1569" s="138" t="str">
        <f>IF($K1569="x1",IF(OR($F1569&lt;&gt;Basisblatt!$A$2,'EMob_Segmente 3.2.5_3.2.6'!H1569=Basisblatt!$A$64)=TRUE,5,VLOOKUP('EMob_Segmente 3.2.5_3.2.6'!$E1569,Basisblatt!$A$22:$B$35,2,FALSE)),"")</f>
        <v/>
      </c>
    </row>
    <row r="1570" spans="1:16" ht="15.75" thickBot="1" x14ac:dyDescent="0.3">
      <c r="A1570" s="121" t="str">
        <f t="shared" si="50"/>
        <v/>
      </c>
      <c r="B1570" s="95"/>
      <c r="C1570" s="148"/>
      <c r="D1570" s="149"/>
      <c r="E1570" s="149"/>
      <c r="F1570" s="149"/>
      <c r="G1570" s="149"/>
      <c r="H1570" s="149"/>
      <c r="I1570" s="153"/>
      <c r="J1570" s="95"/>
      <c r="K1570" s="108" t="str">
        <f t="shared" si="51"/>
        <v>x2</v>
      </c>
      <c r="L1570" s="113"/>
      <c r="M1570" s="95"/>
      <c r="N1570" s="121" t="str">
        <f>IFERROR(VLOOKUP($G1570,Basisblatt!$A$10:$B$17,2,FALSE),"")</f>
        <v/>
      </c>
      <c r="O1570" s="95"/>
      <c r="P1570" s="138" t="str">
        <f>IF($K1570="x1",IF(OR($F1570&lt;&gt;Basisblatt!$A$2,'EMob_Segmente 3.2.5_3.2.6'!H1570=Basisblatt!$A$64)=TRUE,5,VLOOKUP('EMob_Segmente 3.2.5_3.2.6'!$E1570,Basisblatt!$A$22:$B$35,2,FALSE)),"")</f>
        <v/>
      </c>
    </row>
    <row r="1571" spans="1:16" ht="15.75" thickBot="1" x14ac:dyDescent="0.3">
      <c r="A1571" s="121" t="str">
        <f t="shared" si="50"/>
        <v/>
      </c>
      <c r="B1571" s="95"/>
      <c r="C1571" s="148"/>
      <c r="D1571" s="149"/>
      <c r="E1571" s="149"/>
      <c r="F1571" s="149"/>
      <c r="G1571" s="149"/>
      <c r="H1571" s="149"/>
      <c r="I1571" s="153"/>
      <c r="J1571" s="95"/>
      <c r="K1571" s="108" t="str">
        <f t="shared" si="51"/>
        <v>x2</v>
      </c>
      <c r="L1571" s="113"/>
      <c r="M1571" s="95"/>
      <c r="N1571" s="121" t="str">
        <f>IFERROR(VLOOKUP($G1571,Basisblatt!$A$10:$B$17,2,FALSE),"")</f>
        <v/>
      </c>
      <c r="O1571" s="95"/>
      <c r="P1571" s="138" t="str">
        <f>IF($K1571="x1",IF(OR($F1571&lt;&gt;Basisblatt!$A$2,'EMob_Segmente 3.2.5_3.2.6'!H1571=Basisblatt!$A$64)=TRUE,5,VLOOKUP('EMob_Segmente 3.2.5_3.2.6'!$E1571,Basisblatt!$A$22:$B$35,2,FALSE)),"")</f>
        <v/>
      </c>
    </row>
    <row r="1572" spans="1:16" ht="15.75" thickBot="1" x14ac:dyDescent="0.3">
      <c r="A1572" s="121" t="str">
        <f t="shared" si="50"/>
        <v/>
      </c>
      <c r="B1572" s="95"/>
      <c r="C1572" s="148"/>
      <c r="D1572" s="149"/>
      <c r="E1572" s="149"/>
      <c r="F1572" s="149"/>
      <c r="G1572" s="149"/>
      <c r="H1572" s="149"/>
      <c r="I1572" s="153"/>
      <c r="J1572" s="95"/>
      <c r="K1572" s="108" t="str">
        <f t="shared" si="51"/>
        <v>x2</v>
      </c>
      <c r="L1572" s="113"/>
      <c r="M1572" s="95"/>
      <c r="N1572" s="121" t="str">
        <f>IFERROR(VLOOKUP($G1572,Basisblatt!$A$10:$B$17,2,FALSE),"")</f>
        <v/>
      </c>
      <c r="O1572" s="95"/>
      <c r="P1572" s="138" t="str">
        <f>IF($K1572="x1",IF(OR($F1572&lt;&gt;Basisblatt!$A$2,'EMob_Segmente 3.2.5_3.2.6'!H1572=Basisblatt!$A$64)=TRUE,5,VLOOKUP('EMob_Segmente 3.2.5_3.2.6'!$E1572,Basisblatt!$A$22:$B$35,2,FALSE)),"")</f>
        <v/>
      </c>
    </row>
    <row r="1573" spans="1:16" ht="15.75" thickBot="1" x14ac:dyDescent="0.3">
      <c r="A1573" s="121" t="str">
        <f t="shared" si="50"/>
        <v/>
      </c>
      <c r="B1573" s="95"/>
      <c r="C1573" s="148"/>
      <c r="D1573" s="149"/>
      <c r="E1573" s="149"/>
      <c r="F1573" s="149"/>
      <c r="G1573" s="149"/>
      <c r="H1573" s="149"/>
      <c r="I1573" s="153"/>
      <c r="J1573" s="95"/>
      <c r="K1573" s="108" t="str">
        <f t="shared" si="51"/>
        <v>x2</v>
      </c>
      <c r="L1573" s="113"/>
      <c r="M1573" s="95"/>
      <c r="N1573" s="121" t="str">
        <f>IFERROR(VLOOKUP($G1573,Basisblatt!$A$10:$B$17,2,FALSE),"")</f>
        <v/>
      </c>
      <c r="O1573" s="95"/>
      <c r="P1573" s="138" t="str">
        <f>IF($K1573="x1",IF(OR($F1573&lt;&gt;Basisblatt!$A$2,'EMob_Segmente 3.2.5_3.2.6'!H1573=Basisblatt!$A$64)=TRUE,5,VLOOKUP('EMob_Segmente 3.2.5_3.2.6'!$E1573,Basisblatt!$A$22:$B$35,2,FALSE)),"")</f>
        <v/>
      </c>
    </row>
    <row r="1574" spans="1:16" ht="15.75" thickBot="1" x14ac:dyDescent="0.3">
      <c r="A1574" s="121" t="str">
        <f t="shared" si="50"/>
        <v/>
      </c>
      <c r="B1574" s="95"/>
      <c r="C1574" s="148"/>
      <c r="D1574" s="149"/>
      <c r="E1574" s="149"/>
      <c r="F1574" s="149"/>
      <c r="G1574" s="149"/>
      <c r="H1574" s="149"/>
      <c r="I1574" s="153"/>
      <c r="J1574" s="95"/>
      <c r="K1574" s="108" t="str">
        <f t="shared" si="51"/>
        <v>x2</v>
      </c>
      <c r="L1574" s="113"/>
      <c r="M1574" s="95"/>
      <c r="N1574" s="121" t="str">
        <f>IFERROR(VLOOKUP($G1574,Basisblatt!$A$10:$B$17,2,FALSE),"")</f>
        <v/>
      </c>
      <c r="O1574" s="95"/>
      <c r="P1574" s="138" t="str">
        <f>IF($K1574="x1",IF(OR($F1574&lt;&gt;Basisblatt!$A$2,'EMob_Segmente 3.2.5_3.2.6'!H1574=Basisblatt!$A$64)=TRUE,5,VLOOKUP('EMob_Segmente 3.2.5_3.2.6'!$E1574,Basisblatt!$A$22:$B$35,2,FALSE)),"")</f>
        <v/>
      </c>
    </row>
    <row r="1575" spans="1:16" ht="15.75" thickBot="1" x14ac:dyDescent="0.3">
      <c r="A1575" s="121" t="str">
        <f t="shared" si="50"/>
        <v/>
      </c>
      <c r="B1575" s="95"/>
      <c r="C1575" s="148"/>
      <c r="D1575" s="149"/>
      <c r="E1575" s="149"/>
      <c r="F1575" s="149"/>
      <c r="G1575" s="149"/>
      <c r="H1575" s="149"/>
      <c r="I1575" s="153"/>
      <c r="J1575" s="95"/>
      <c r="K1575" s="108" t="str">
        <f t="shared" si="51"/>
        <v>x2</v>
      </c>
      <c r="L1575" s="113"/>
      <c r="M1575" s="95"/>
      <c r="N1575" s="121" t="str">
        <f>IFERROR(VLOOKUP($G1575,Basisblatt!$A$10:$B$17,2,FALSE),"")</f>
        <v/>
      </c>
      <c r="O1575" s="95"/>
      <c r="P1575" s="138" t="str">
        <f>IF($K1575="x1",IF(OR($F1575&lt;&gt;Basisblatt!$A$2,'EMob_Segmente 3.2.5_3.2.6'!H1575=Basisblatt!$A$64)=TRUE,5,VLOOKUP('EMob_Segmente 3.2.5_3.2.6'!$E1575,Basisblatt!$A$22:$B$35,2,FALSE)),"")</f>
        <v/>
      </c>
    </row>
    <row r="1576" spans="1:16" ht="15.75" thickBot="1" x14ac:dyDescent="0.3">
      <c r="A1576" s="121" t="str">
        <f t="shared" si="50"/>
        <v/>
      </c>
      <c r="B1576" s="95"/>
      <c r="C1576" s="148"/>
      <c r="D1576" s="149"/>
      <c r="E1576" s="149"/>
      <c r="F1576" s="149"/>
      <c r="G1576" s="149"/>
      <c r="H1576" s="149"/>
      <c r="I1576" s="153"/>
      <c r="J1576" s="95"/>
      <c r="K1576" s="108" t="str">
        <f t="shared" si="51"/>
        <v>x2</v>
      </c>
      <c r="L1576" s="113"/>
      <c r="M1576" s="95"/>
      <c r="N1576" s="121" t="str">
        <f>IFERROR(VLOOKUP($G1576,Basisblatt!$A$10:$B$17,2,FALSE),"")</f>
        <v/>
      </c>
      <c r="O1576" s="95"/>
      <c r="P1576" s="138" t="str">
        <f>IF($K1576="x1",IF(OR($F1576&lt;&gt;Basisblatt!$A$2,'EMob_Segmente 3.2.5_3.2.6'!H1576=Basisblatt!$A$64)=TRUE,5,VLOOKUP('EMob_Segmente 3.2.5_3.2.6'!$E1576,Basisblatt!$A$22:$B$35,2,FALSE)),"")</f>
        <v/>
      </c>
    </row>
    <row r="1577" spans="1:16" ht="15.75" thickBot="1" x14ac:dyDescent="0.3">
      <c r="A1577" s="121" t="str">
        <f t="shared" si="50"/>
        <v/>
      </c>
      <c r="B1577" s="95"/>
      <c r="C1577" s="148"/>
      <c r="D1577" s="149"/>
      <c r="E1577" s="149"/>
      <c r="F1577" s="149"/>
      <c r="G1577" s="149"/>
      <c r="H1577" s="149"/>
      <c r="I1577" s="153"/>
      <c r="J1577" s="95"/>
      <c r="K1577" s="108" t="str">
        <f t="shared" si="51"/>
        <v>x2</v>
      </c>
      <c r="L1577" s="113"/>
      <c r="M1577" s="95"/>
      <c r="N1577" s="121" t="str">
        <f>IFERROR(VLOOKUP($G1577,Basisblatt!$A$10:$B$17,2,FALSE),"")</f>
        <v/>
      </c>
      <c r="O1577" s="95"/>
      <c r="P1577" s="138" t="str">
        <f>IF($K1577="x1",IF(OR($F1577&lt;&gt;Basisblatt!$A$2,'EMob_Segmente 3.2.5_3.2.6'!H1577=Basisblatt!$A$64)=TRUE,5,VLOOKUP('EMob_Segmente 3.2.5_3.2.6'!$E1577,Basisblatt!$A$22:$B$35,2,FALSE)),"")</f>
        <v/>
      </c>
    </row>
    <row r="1578" spans="1:16" ht="15.75" thickBot="1" x14ac:dyDescent="0.3">
      <c r="A1578" s="121" t="str">
        <f t="shared" si="50"/>
        <v/>
      </c>
      <c r="B1578" s="95"/>
      <c r="C1578" s="148"/>
      <c r="D1578" s="149"/>
      <c r="E1578" s="149"/>
      <c r="F1578" s="149"/>
      <c r="G1578" s="149"/>
      <c r="H1578" s="149"/>
      <c r="I1578" s="153"/>
      <c r="J1578" s="95"/>
      <c r="K1578" s="108" t="str">
        <f t="shared" si="51"/>
        <v>x2</v>
      </c>
      <c r="L1578" s="113"/>
      <c r="M1578" s="95"/>
      <c r="N1578" s="121" t="str">
        <f>IFERROR(VLOOKUP($G1578,Basisblatt!$A$10:$B$17,2,FALSE),"")</f>
        <v/>
      </c>
      <c r="O1578" s="95"/>
      <c r="P1578" s="138" t="str">
        <f>IF($K1578="x1",IF(OR($F1578&lt;&gt;Basisblatt!$A$2,'EMob_Segmente 3.2.5_3.2.6'!H1578=Basisblatt!$A$64)=TRUE,5,VLOOKUP('EMob_Segmente 3.2.5_3.2.6'!$E1578,Basisblatt!$A$22:$B$35,2,FALSE)),"")</f>
        <v/>
      </c>
    </row>
    <row r="1579" spans="1:16" ht="15.75" thickBot="1" x14ac:dyDescent="0.3">
      <c r="A1579" s="121" t="str">
        <f t="shared" si="50"/>
        <v/>
      </c>
      <c r="B1579" s="95"/>
      <c r="C1579" s="148"/>
      <c r="D1579" s="149"/>
      <c r="E1579" s="149"/>
      <c r="F1579" s="149"/>
      <c r="G1579" s="149"/>
      <c r="H1579" s="149"/>
      <c r="I1579" s="153"/>
      <c r="J1579" s="95"/>
      <c r="K1579" s="108" t="str">
        <f t="shared" si="51"/>
        <v>x2</v>
      </c>
      <c r="L1579" s="113"/>
      <c r="M1579" s="95"/>
      <c r="N1579" s="121" t="str">
        <f>IFERROR(VLOOKUP($G1579,Basisblatt!$A$10:$B$17,2,FALSE),"")</f>
        <v/>
      </c>
      <c r="O1579" s="95"/>
      <c r="P1579" s="138" t="str">
        <f>IF($K1579="x1",IF(OR($F1579&lt;&gt;Basisblatt!$A$2,'EMob_Segmente 3.2.5_3.2.6'!H1579=Basisblatt!$A$64)=TRUE,5,VLOOKUP('EMob_Segmente 3.2.5_3.2.6'!$E1579,Basisblatt!$A$22:$B$35,2,FALSE)),"")</f>
        <v/>
      </c>
    </row>
    <row r="1580" spans="1:16" ht="15.75" thickBot="1" x14ac:dyDescent="0.3">
      <c r="A1580" s="121" t="str">
        <f t="shared" si="50"/>
        <v/>
      </c>
      <c r="B1580" s="95"/>
      <c r="C1580" s="148"/>
      <c r="D1580" s="149"/>
      <c r="E1580" s="149"/>
      <c r="F1580" s="149"/>
      <c r="G1580" s="149"/>
      <c r="H1580" s="149"/>
      <c r="I1580" s="153"/>
      <c r="J1580" s="95"/>
      <c r="K1580" s="108" t="str">
        <f t="shared" si="51"/>
        <v>x2</v>
      </c>
      <c r="L1580" s="113"/>
      <c r="M1580" s="95"/>
      <c r="N1580" s="121" t="str">
        <f>IFERROR(VLOOKUP($G1580,Basisblatt!$A$10:$B$17,2,FALSE),"")</f>
        <v/>
      </c>
      <c r="O1580" s="95"/>
      <c r="P1580" s="138" t="str">
        <f>IF($K1580="x1",IF(OR($F1580&lt;&gt;Basisblatt!$A$2,'EMob_Segmente 3.2.5_3.2.6'!H1580=Basisblatt!$A$64)=TRUE,5,VLOOKUP('EMob_Segmente 3.2.5_3.2.6'!$E1580,Basisblatt!$A$22:$B$35,2,FALSE)),"")</f>
        <v/>
      </c>
    </row>
    <row r="1581" spans="1:16" ht="15.75" thickBot="1" x14ac:dyDescent="0.3">
      <c r="A1581" s="121" t="str">
        <f t="shared" si="50"/>
        <v/>
      </c>
      <c r="B1581" s="95"/>
      <c r="C1581" s="148"/>
      <c r="D1581" s="149"/>
      <c r="E1581" s="149"/>
      <c r="F1581" s="149"/>
      <c r="G1581" s="149"/>
      <c r="H1581" s="149"/>
      <c r="I1581" s="153"/>
      <c r="J1581" s="95"/>
      <c r="K1581" s="108" t="str">
        <f t="shared" si="51"/>
        <v>x2</v>
      </c>
      <c r="L1581" s="113"/>
      <c r="M1581" s="95"/>
      <c r="N1581" s="121" t="str">
        <f>IFERROR(VLOOKUP($G1581,Basisblatt!$A$10:$B$17,2,FALSE),"")</f>
        <v/>
      </c>
      <c r="O1581" s="95"/>
      <c r="P1581" s="138" t="str">
        <f>IF($K1581="x1",IF(OR($F1581&lt;&gt;Basisblatt!$A$2,'EMob_Segmente 3.2.5_3.2.6'!H1581=Basisblatt!$A$64)=TRUE,5,VLOOKUP('EMob_Segmente 3.2.5_3.2.6'!$E1581,Basisblatt!$A$22:$B$35,2,FALSE)),"")</f>
        <v/>
      </c>
    </row>
    <row r="1582" spans="1:16" ht="15.75" thickBot="1" x14ac:dyDescent="0.3">
      <c r="A1582" s="121" t="str">
        <f t="shared" si="50"/>
        <v/>
      </c>
      <c r="B1582" s="95"/>
      <c r="C1582" s="148"/>
      <c r="D1582" s="149"/>
      <c r="E1582" s="149"/>
      <c r="F1582" s="149"/>
      <c r="G1582" s="149"/>
      <c r="H1582" s="149"/>
      <c r="I1582" s="153"/>
      <c r="J1582" s="95"/>
      <c r="K1582" s="108" t="str">
        <f t="shared" si="51"/>
        <v>x2</v>
      </c>
      <c r="L1582" s="113"/>
      <c r="M1582" s="95"/>
      <c r="N1582" s="121" t="str">
        <f>IFERROR(VLOOKUP($G1582,Basisblatt!$A$10:$B$17,2,FALSE),"")</f>
        <v/>
      </c>
      <c r="O1582" s="95"/>
      <c r="P1582" s="138" t="str">
        <f>IF($K1582="x1",IF(OR($F1582&lt;&gt;Basisblatt!$A$2,'EMob_Segmente 3.2.5_3.2.6'!H1582=Basisblatt!$A$64)=TRUE,5,VLOOKUP('EMob_Segmente 3.2.5_3.2.6'!$E1582,Basisblatt!$A$22:$B$35,2,FALSE)),"")</f>
        <v/>
      </c>
    </row>
    <row r="1583" spans="1:16" ht="15.75" thickBot="1" x14ac:dyDescent="0.3">
      <c r="A1583" s="121" t="str">
        <f t="shared" si="50"/>
        <v/>
      </c>
      <c r="B1583" s="95"/>
      <c r="C1583" s="148"/>
      <c r="D1583" s="149"/>
      <c r="E1583" s="149"/>
      <c r="F1583" s="149"/>
      <c r="G1583" s="149"/>
      <c r="H1583" s="149"/>
      <c r="I1583" s="153"/>
      <c r="J1583" s="95"/>
      <c r="K1583" s="108" t="str">
        <f t="shared" si="51"/>
        <v>x2</v>
      </c>
      <c r="L1583" s="113"/>
      <c r="M1583" s="95"/>
      <c r="N1583" s="121" t="str">
        <f>IFERROR(VLOOKUP($G1583,Basisblatt!$A$10:$B$17,2,FALSE),"")</f>
        <v/>
      </c>
      <c r="O1583" s="95"/>
      <c r="P1583" s="138" t="str">
        <f>IF($K1583="x1",IF(OR($F1583&lt;&gt;Basisblatt!$A$2,'EMob_Segmente 3.2.5_3.2.6'!H1583=Basisblatt!$A$64)=TRUE,5,VLOOKUP('EMob_Segmente 3.2.5_3.2.6'!$E1583,Basisblatt!$A$22:$B$35,2,FALSE)),"")</f>
        <v/>
      </c>
    </row>
    <row r="1584" spans="1:16" ht="15.75" thickBot="1" x14ac:dyDescent="0.3">
      <c r="A1584" s="121" t="str">
        <f t="shared" si="50"/>
        <v/>
      </c>
      <c r="B1584" s="95"/>
      <c r="C1584" s="148"/>
      <c r="D1584" s="149"/>
      <c r="E1584" s="149"/>
      <c r="F1584" s="149"/>
      <c r="G1584" s="149"/>
      <c r="H1584" s="149"/>
      <c r="I1584" s="153"/>
      <c r="J1584" s="95"/>
      <c r="K1584" s="108" t="str">
        <f t="shared" si="51"/>
        <v>x2</v>
      </c>
      <c r="L1584" s="113"/>
      <c r="M1584" s="95"/>
      <c r="N1584" s="121" t="str">
        <f>IFERROR(VLOOKUP($G1584,Basisblatt!$A$10:$B$17,2,FALSE),"")</f>
        <v/>
      </c>
      <c r="O1584" s="95"/>
      <c r="P1584" s="138" t="str">
        <f>IF($K1584="x1",IF(OR($F1584&lt;&gt;Basisblatt!$A$2,'EMob_Segmente 3.2.5_3.2.6'!H1584=Basisblatt!$A$64)=TRUE,5,VLOOKUP('EMob_Segmente 3.2.5_3.2.6'!$E1584,Basisblatt!$A$22:$B$35,2,FALSE)),"")</f>
        <v/>
      </c>
    </row>
    <row r="1585" spans="1:16" ht="15.75" thickBot="1" x14ac:dyDescent="0.3">
      <c r="A1585" s="121" t="str">
        <f t="shared" si="50"/>
        <v/>
      </c>
      <c r="B1585" s="95"/>
      <c r="C1585" s="148"/>
      <c r="D1585" s="149"/>
      <c r="E1585" s="149"/>
      <c r="F1585" s="149"/>
      <c r="G1585" s="149"/>
      <c r="H1585" s="149"/>
      <c r="I1585" s="153"/>
      <c r="J1585" s="95"/>
      <c r="K1585" s="108" t="str">
        <f t="shared" si="51"/>
        <v>x2</v>
      </c>
      <c r="L1585" s="113"/>
      <c r="M1585" s="95"/>
      <c r="N1585" s="121" t="str">
        <f>IFERROR(VLOOKUP($G1585,Basisblatt!$A$10:$B$17,2,FALSE),"")</f>
        <v/>
      </c>
      <c r="O1585" s="95"/>
      <c r="P1585" s="138" t="str">
        <f>IF($K1585="x1",IF(OR($F1585&lt;&gt;Basisblatt!$A$2,'EMob_Segmente 3.2.5_3.2.6'!H1585=Basisblatt!$A$64)=TRUE,5,VLOOKUP('EMob_Segmente 3.2.5_3.2.6'!$E1585,Basisblatt!$A$22:$B$35,2,FALSE)),"")</f>
        <v/>
      </c>
    </row>
    <row r="1586" spans="1:16" ht="15.75" thickBot="1" x14ac:dyDescent="0.3">
      <c r="A1586" s="121" t="str">
        <f t="shared" si="50"/>
        <v/>
      </c>
      <c r="B1586" s="95"/>
      <c r="C1586" s="148"/>
      <c r="D1586" s="149"/>
      <c r="E1586" s="149"/>
      <c r="F1586" s="149"/>
      <c r="G1586" s="149"/>
      <c r="H1586" s="149"/>
      <c r="I1586" s="153"/>
      <c r="J1586" s="95"/>
      <c r="K1586" s="108" t="str">
        <f t="shared" si="51"/>
        <v>x2</v>
      </c>
      <c r="L1586" s="113"/>
      <c r="M1586" s="95"/>
      <c r="N1586" s="121" t="str">
        <f>IFERROR(VLOOKUP($G1586,Basisblatt!$A$10:$B$17,2,FALSE),"")</f>
        <v/>
      </c>
      <c r="O1586" s="95"/>
      <c r="P1586" s="138" t="str">
        <f>IF($K1586="x1",IF(OR($F1586&lt;&gt;Basisblatt!$A$2,'EMob_Segmente 3.2.5_3.2.6'!H1586=Basisblatt!$A$64)=TRUE,5,VLOOKUP('EMob_Segmente 3.2.5_3.2.6'!$E1586,Basisblatt!$A$22:$B$35,2,FALSE)),"")</f>
        <v/>
      </c>
    </row>
    <row r="1587" spans="1:16" ht="15.75" thickBot="1" x14ac:dyDescent="0.3">
      <c r="A1587" s="121" t="str">
        <f t="shared" si="50"/>
        <v/>
      </c>
      <c r="B1587" s="95"/>
      <c r="C1587" s="148"/>
      <c r="D1587" s="149"/>
      <c r="E1587" s="149"/>
      <c r="F1587" s="149"/>
      <c r="G1587" s="149"/>
      <c r="H1587" s="149"/>
      <c r="I1587" s="153"/>
      <c r="J1587" s="95"/>
      <c r="K1587" s="108" t="str">
        <f t="shared" si="51"/>
        <v>x2</v>
      </c>
      <c r="L1587" s="113"/>
      <c r="M1587" s="95"/>
      <c r="N1587" s="121" t="str">
        <f>IFERROR(VLOOKUP($G1587,Basisblatt!$A$10:$B$17,2,FALSE),"")</f>
        <v/>
      </c>
      <c r="O1587" s="95"/>
      <c r="P1587" s="138" t="str">
        <f>IF($K1587="x1",IF(OR($F1587&lt;&gt;Basisblatt!$A$2,'EMob_Segmente 3.2.5_3.2.6'!H1587=Basisblatt!$A$64)=TRUE,5,VLOOKUP('EMob_Segmente 3.2.5_3.2.6'!$E1587,Basisblatt!$A$22:$B$35,2,FALSE)),"")</f>
        <v/>
      </c>
    </row>
    <row r="1588" spans="1:16" ht="15.75" thickBot="1" x14ac:dyDescent="0.3">
      <c r="A1588" s="121" t="str">
        <f t="shared" si="50"/>
        <v/>
      </c>
      <c r="B1588" s="95"/>
      <c r="C1588" s="148"/>
      <c r="D1588" s="149"/>
      <c r="E1588" s="149"/>
      <c r="F1588" s="149"/>
      <c r="G1588" s="149"/>
      <c r="H1588" s="149"/>
      <c r="I1588" s="153"/>
      <c r="J1588" s="95"/>
      <c r="K1588" s="108" t="str">
        <f t="shared" si="51"/>
        <v>x2</v>
      </c>
      <c r="L1588" s="113"/>
      <c r="M1588" s="95"/>
      <c r="N1588" s="121" t="str">
        <f>IFERROR(VLOOKUP($G1588,Basisblatt!$A$10:$B$17,2,FALSE),"")</f>
        <v/>
      </c>
      <c r="O1588" s="95"/>
      <c r="P1588" s="138" t="str">
        <f>IF($K1588="x1",IF(OR($F1588&lt;&gt;Basisblatt!$A$2,'EMob_Segmente 3.2.5_3.2.6'!H1588=Basisblatt!$A$64)=TRUE,5,VLOOKUP('EMob_Segmente 3.2.5_3.2.6'!$E1588,Basisblatt!$A$22:$B$35,2,FALSE)),"")</f>
        <v/>
      </c>
    </row>
    <row r="1589" spans="1:16" ht="15.75" thickBot="1" x14ac:dyDescent="0.3">
      <c r="A1589" s="121" t="str">
        <f t="shared" si="50"/>
        <v/>
      </c>
      <c r="B1589" s="95"/>
      <c r="C1589" s="148"/>
      <c r="D1589" s="149"/>
      <c r="E1589" s="149"/>
      <c r="F1589" s="149"/>
      <c r="G1589" s="149"/>
      <c r="H1589" s="149"/>
      <c r="I1589" s="153"/>
      <c r="J1589" s="95"/>
      <c r="K1589" s="108" t="str">
        <f t="shared" si="51"/>
        <v>x2</v>
      </c>
      <c r="L1589" s="113"/>
      <c r="M1589" s="95"/>
      <c r="N1589" s="121" t="str">
        <f>IFERROR(VLOOKUP($G1589,Basisblatt!$A$10:$B$17,2,FALSE),"")</f>
        <v/>
      </c>
      <c r="O1589" s="95"/>
      <c r="P1589" s="138" t="str">
        <f>IF($K1589="x1",IF(OR($F1589&lt;&gt;Basisblatt!$A$2,'EMob_Segmente 3.2.5_3.2.6'!H1589=Basisblatt!$A$64)=TRUE,5,VLOOKUP('EMob_Segmente 3.2.5_3.2.6'!$E1589,Basisblatt!$A$22:$B$35,2,FALSE)),"")</f>
        <v/>
      </c>
    </row>
    <row r="1590" spans="1:16" ht="15.75" thickBot="1" x14ac:dyDescent="0.3">
      <c r="A1590" s="121" t="str">
        <f t="shared" si="50"/>
        <v/>
      </c>
      <c r="B1590" s="95"/>
      <c r="C1590" s="148"/>
      <c r="D1590" s="149"/>
      <c r="E1590" s="149"/>
      <c r="F1590" s="149"/>
      <c r="G1590" s="149"/>
      <c r="H1590" s="149"/>
      <c r="I1590" s="153"/>
      <c r="J1590" s="95"/>
      <c r="K1590" s="108" t="str">
        <f t="shared" si="51"/>
        <v>x2</v>
      </c>
      <c r="L1590" s="113"/>
      <c r="M1590" s="95"/>
      <c r="N1590" s="121" t="str">
        <f>IFERROR(VLOOKUP($G1590,Basisblatt!$A$10:$B$17,2,FALSE),"")</f>
        <v/>
      </c>
      <c r="O1590" s="95"/>
      <c r="P1590" s="138" t="str">
        <f>IF($K1590="x1",IF(OR($F1590&lt;&gt;Basisblatt!$A$2,'EMob_Segmente 3.2.5_3.2.6'!H1590=Basisblatt!$A$64)=TRUE,5,VLOOKUP('EMob_Segmente 3.2.5_3.2.6'!$E1590,Basisblatt!$A$22:$B$35,2,FALSE)),"")</f>
        <v/>
      </c>
    </row>
    <row r="1591" spans="1:16" ht="15.75" thickBot="1" x14ac:dyDescent="0.3">
      <c r="A1591" s="121" t="str">
        <f t="shared" si="50"/>
        <v/>
      </c>
      <c r="B1591" s="95"/>
      <c r="C1591" s="148"/>
      <c r="D1591" s="149"/>
      <c r="E1591" s="149"/>
      <c r="F1591" s="149"/>
      <c r="G1591" s="149"/>
      <c r="H1591" s="149"/>
      <c r="I1591" s="153"/>
      <c r="J1591" s="95"/>
      <c r="K1591" s="108" t="str">
        <f t="shared" si="51"/>
        <v>x2</v>
      </c>
      <c r="L1591" s="113"/>
      <c r="M1591" s="95"/>
      <c r="N1591" s="121" t="str">
        <f>IFERROR(VLOOKUP($G1591,Basisblatt!$A$10:$B$17,2,FALSE),"")</f>
        <v/>
      </c>
      <c r="O1591" s="95"/>
      <c r="P1591" s="138" t="str">
        <f>IF($K1591="x1",IF(OR($F1591&lt;&gt;Basisblatt!$A$2,'EMob_Segmente 3.2.5_3.2.6'!H1591=Basisblatt!$A$64)=TRUE,5,VLOOKUP('EMob_Segmente 3.2.5_3.2.6'!$E1591,Basisblatt!$A$22:$B$35,2,FALSE)),"")</f>
        <v/>
      </c>
    </row>
    <row r="1592" spans="1:16" ht="15.75" thickBot="1" x14ac:dyDescent="0.3">
      <c r="A1592" s="121" t="str">
        <f t="shared" si="50"/>
        <v/>
      </c>
      <c r="B1592" s="95"/>
      <c r="C1592" s="148"/>
      <c r="D1592" s="149"/>
      <c r="E1592" s="149"/>
      <c r="F1592" s="149"/>
      <c r="G1592" s="149"/>
      <c r="H1592" s="149"/>
      <c r="I1592" s="153"/>
      <c r="J1592" s="95"/>
      <c r="K1592" s="108" t="str">
        <f t="shared" si="51"/>
        <v>x2</v>
      </c>
      <c r="L1592" s="113"/>
      <c r="M1592" s="95"/>
      <c r="N1592" s="121" t="str">
        <f>IFERROR(VLOOKUP($G1592,Basisblatt!$A$10:$B$17,2,FALSE),"")</f>
        <v/>
      </c>
      <c r="O1592" s="95"/>
      <c r="P1592" s="138" t="str">
        <f>IF($K1592="x1",IF(OR($F1592&lt;&gt;Basisblatt!$A$2,'EMob_Segmente 3.2.5_3.2.6'!H1592=Basisblatt!$A$64)=TRUE,5,VLOOKUP('EMob_Segmente 3.2.5_3.2.6'!$E1592,Basisblatt!$A$22:$B$35,2,FALSE)),"")</f>
        <v/>
      </c>
    </row>
    <row r="1593" spans="1:16" ht="15.75" thickBot="1" x14ac:dyDescent="0.3">
      <c r="A1593" s="121" t="str">
        <f t="shared" si="50"/>
        <v/>
      </c>
      <c r="B1593" s="95"/>
      <c r="C1593" s="148"/>
      <c r="D1593" s="149"/>
      <c r="E1593" s="149"/>
      <c r="F1593" s="149"/>
      <c r="G1593" s="149"/>
      <c r="H1593" s="149"/>
      <c r="I1593" s="153"/>
      <c r="J1593" s="95"/>
      <c r="K1593" s="108" t="str">
        <f t="shared" si="51"/>
        <v>x2</v>
      </c>
      <c r="L1593" s="113"/>
      <c r="M1593" s="95"/>
      <c r="N1593" s="121" t="str">
        <f>IFERROR(VLOOKUP($G1593,Basisblatt!$A$10:$B$17,2,FALSE),"")</f>
        <v/>
      </c>
      <c r="O1593" s="95"/>
      <c r="P1593" s="138" t="str">
        <f>IF($K1593="x1",IF(OR($F1593&lt;&gt;Basisblatt!$A$2,'EMob_Segmente 3.2.5_3.2.6'!H1593=Basisblatt!$A$64)=TRUE,5,VLOOKUP('EMob_Segmente 3.2.5_3.2.6'!$E1593,Basisblatt!$A$22:$B$35,2,FALSE)),"")</f>
        <v/>
      </c>
    </row>
    <row r="1594" spans="1:16" ht="15.75" thickBot="1" x14ac:dyDescent="0.3">
      <c r="A1594" s="121" t="str">
        <f t="shared" si="50"/>
        <v/>
      </c>
      <c r="B1594" s="95"/>
      <c r="C1594" s="148"/>
      <c r="D1594" s="149"/>
      <c r="E1594" s="149"/>
      <c r="F1594" s="149"/>
      <c r="G1594" s="149"/>
      <c r="H1594" s="149"/>
      <c r="I1594" s="153"/>
      <c r="J1594" s="95"/>
      <c r="K1594" s="108" t="str">
        <f t="shared" si="51"/>
        <v>x2</v>
      </c>
      <c r="L1594" s="113"/>
      <c r="M1594" s="95"/>
      <c r="N1594" s="121" t="str">
        <f>IFERROR(VLOOKUP($G1594,Basisblatt!$A$10:$B$17,2,FALSE),"")</f>
        <v/>
      </c>
      <c r="O1594" s="95"/>
      <c r="P1594" s="138" t="str">
        <f>IF($K1594="x1",IF(OR($F1594&lt;&gt;Basisblatt!$A$2,'EMob_Segmente 3.2.5_3.2.6'!H1594=Basisblatt!$A$64)=TRUE,5,VLOOKUP('EMob_Segmente 3.2.5_3.2.6'!$E1594,Basisblatt!$A$22:$B$35,2,FALSE)),"")</f>
        <v/>
      </c>
    </row>
    <row r="1595" spans="1:16" ht="15.75" thickBot="1" x14ac:dyDescent="0.3">
      <c r="A1595" s="121" t="str">
        <f t="shared" si="50"/>
        <v/>
      </c>
      <c r="B1595" s="95"/>
      <c r="C1595" s="148"/>
      <c r="D1595" s="149"/>
      <c r="E1595" s="149"/>
      <c r="F1595" s="149"/>
      <c r="G1595" s="149"/>
      <c r="H1595" s="149"/>
      <c r="I1595" s="153"/>
      <c r="J1595" s="95"/>
      <c r="K1595" s="108" t="str">
        <f t="shared" si="51"/>
        <v>x2</v>
      </c>
      <c r="L1595" s="113"/>
      <c r="M1595" s="95"/>
      <c r="N1595" s="121" t="str">
        <f>IFERROR(VLOOKUP($G1595,Basisblatt!$A$10:$B$17,2,FALSE),"")</f>
        <v/>
      </c>
      <c r="O1595" s="95"/>
      <c r="P1595" s="138" t="str">
        <f>IF($K1595="x1",IF(OR($F1595&lt;&gt;Basisblatt!$A$2,'EMob_Segmente 3.2.5_3.2.6'!H1595=Basisblatt!$A$64)=TRUE,5,VLOOKUP('EMob_Segmente 3.2.5_3.2.6'!$E1595,Basisblatt!$A$22:$B$35,2,FALSE)),"")</f>
        <v/>
      </c>
    </row>
    <row r="1596" spans="1:16" ht="15.75" thickBot="1" x14ac:dyDescent="0.3">
      <c r="A1596" s="121" t="str">
        <f t="shared" si="50"/>
        <v/>
      </c>
      <c r="B1596" s="95"/>
      <c r="C1596" s="148"/>
      <c r="D1596" s="149"/>
      <c r="E1596" s="149"/>
      <c r="F1596" s="149"/>
      <c r="G1596" s="149"/>
      <c r="H1596" s="149"/>
      <c r="I1596" s="153"/>
      <c r="J1596" s="95"/>
      <c r="K1596" s="108" t="str">
        <f t="shared" si="51"/>
        <v>x2</v>
      </c>
      <c r="L1596" s="113"/>
      <c r="M1596" s="95"/>
      <c r="N1596" s="121" t="str">
        <f>IFERROR(VLOOKUP($G1596,Basisblatt!$A$10:$B$17,2,FALSE),"")</f>
        <v/>
      </c>
      <c r="O1596" s="95"/>
      <c r="P1596" s="138" t="str">
        <f>IF($K1596="x1",IF(OR($F1596&lt;&gt;Basisblatt!$A$2,'EMob_Segmente 3.2.5_3.2.6'!H1596=Basisblatt!$A$64)=TRUE,5,VLOOKUP('EMob_Segmente 3.2.5_3.2.6'!$E1596,Basisblatt!$A$22:$B$35,2,FALSE)),"")</f>
        <v/>
      </c>
    </row>
    <row r="1597" spans="1:16" ht="15.75" thickBot="1" x14ac:dyDescent="0.3">
      <c r="A1597" s="121" t="str">
        <f t="shared" si="50"/>
        <v/>
      </c>
      <c r="B1597" s="95"/>
      <c r="C1597" s="148"/>
      <c r="D1597" s="149"/>
      <c r="E1597" s="149"/>
      <c r="F1597" s="149"/>
      <c r="G1597" s="149"/>
      <c r="H1597" s="149"/>
      <c r="I1597" s="153"/>
      <c r="J1597" s="95"/>
      <c r="K1597" s="108" t="str">
        <f t="shared" si="51"/>
        <v>x2</v>
      </c>
      <c r="L1597" s="113"/>
      <c r="M1597" s="95"/>
      <c r="N1597" s="121" t="str">
        <f>IFERROR(VLOOKUP($G1597,Basisblatt!$A$10:$B$17,2,FALSE),"")</f>
        <v/>
      </c>
      <c r="O1597" s="95"/>
      <c r="P1597" s="138" t="str">
        <f>IF($K1597="x1",IF(OR($F1597&lt;&gt;Basisblatt!$A$2,'EMob_Segmente 3.2.5_3.2.6'!H1597=Basisblatt!$A$64)=TRUE,5,VLOOKUP('EMob_Segmente 3.2.5_3.2.6'!$E1597,Basisblatt!$A$22:$B$35,2,FALSE)),"")</f>
        <v/>
      </c>
    </row>
    <row r="1598" spans="1:16" ht="15.75" thickBot="1" x14ac:dyDescent="0.3">
      <c r="A1598" s="121" t="str">
        <f t="shared" si="50"/>
        <v/>
      </c>
      <c r="B1598" s="95"/>
      <c r="C1598" s="148"/>
      <c r="D1598" s="149"/>
      <c r="E1598" s="149"/>
      <c r="F1598" s="149"/>
      <c r="G1598" s="149"/>
      <c r="H1598" s="149"/>
      <c r="I1598" s="153"/>
      <c r="J1598" s="95"/>
      <c r="K1598" s="108" t="str">
        <f t="shared" si="51"/>
        <v>x2</v>
      </c>
      <c r="L1598" s="113"/>
      <c r="M1598" s="95"/>
      <c r="N1598" s="121" t="str">
        <f>IFERROR(VLOOKUP($G1598,Basisblatt!$A$10:$B$17,2,FALSE),"")</f>
        <v/>
      </c>
      <c r="O1598" s="95"/>
      <c r="P1598" s="138" t="str">
        <f>IF($K1598="x1",IF(OR($F1598&lt;&gt;Basisblatt!$A$2,'EMob_Segmente 3.2.5_3.2.6'!H1598=Basisblatt!$A$64)=TRUE,5,VLOOKUP('EMob_Segmente 3.2.5_3.2.6'!$E1598,Basisblatt!$A$22:$B$35,2,FALSE)),"")</f>
        <v/>
      </c>
    </row>
    <row r="1599" spans="1:16" ht="15.75" thickBot="1" x14ac:dyDescent="0.3">
      <c r="A1599" s="121" t="str">
        <f t="shared" si="50"/>
        <v/>
      </c>
      <c r="B1599" s="95"/>
      <c r="C1599" s="148"/>
      <c r="D1599" s="149"/>
      <c r="E1599" s="149"/>
      <c r="F1599" s="149"/>
      <c r="G1599" s="149"/>
      <c r="H1599" s="149"/>
      <c r="I1599" s="153"/>
      <c r="J1599" s="95"/>
      <c r="K1599" s="108" t="str">
        <f t="shared" si="51"/>
        <v>x2</v>
      </c>
      <c r="L1599" s="113"/>
      <c r="M1599" s="95"/>
      <c r="N1599" s="121" t="str">
        <f>IFERROR(VLOOKUP($G1599,Basisblatt!$A$10:$B$17,2,FALSE),"")</f>
        <v/>
      </c>
      <c r="O1599" s="95"/>
      <c r="P1599" s="138" t="str">
        <f>IF($K1599="x1",IF(OR($F1599&lt;&gt;Basisblatt!$A$2,'EMob_Segmente 3.2.5_3.2.6'!H1599=Basisblatt!$A$64)=TRUE,5,VLOOKUP('EMob_Segmente 3.2.5_3.2.6'!$E1599,Basisblatt!$A$22:$B$35,2,FALSE)),"")</f>
        <v/>
      </c>
    </row>
    <row r="1600" spans="1:16" ht="15.75" thickBot="1" x14ac:dyDescent="0.3">
      <c r="A1600" s="121" t="str">
        <f t="shared" si="50"/>
        <v/>
      </c>
      <c r="B1600" s="95"/>
      <c r="C1600" s="148"/>
      <c r="D1600" s="149"/>
      <c r="E1600" s="149"/>
      <c r="F1600" s="149"/>
      <c r="G1600" s="149"/>
      <c r="H1600" s="149"/>
      <c r="I1600" s="153"/>
      <c r="J1600" s="95"/>
      <c r="K1600" s="108" t="str">
        <f t="shared" si="51"/>
        <v>x2</v>
      </c>
      <c r="L1600" s="113"/>
      <c r="M1600" s="95"/>
      <c r="N1600" s="121" t="str">
        <f>IFERROR(VLOOKUP($G1600,Basisblatt!$A$10:$B$17,2,FALSE),"")</f>
        <v/>
      </c>
      <c r="O1600" s="95"/>
      <c r="P1600" s="138" t="str">
        <f>IF($K1600="x1",IF(OR($F1600&lt;&gt;Basisblatt!$A$2,'EMob_Segmente 3.2.5_3.2.6'!H1600=Basisblatt!$A$64)=TRUE,5,VLOOKUP('EMob_Segmente 3.2.5_3.2.6'!$E1600,Basisblatt!$A$22:$B$35,2,FALSE)),"")</f>
        <v/>
      </c>
    </row>
    <row r="1601" spans="1:16" ht="15.75" thickBot="1" x14ac:dyDescent="0.3">
      <c r="A1601" s="121" t="str">
        <f t="shared" si="50"/>
        <v/>
      </c>
      <c r="B1601" s="95"/>
      <c r="C1601" s="148"/>
      <c r="D1601" s="149"/>
      <c r="E1601" s="149"/>
      <c r="F1601" s="149"/>
      <c r="G1601" s="149"/>
      <c r="H1601" s="149"/>
      <c r="I1601" s="153"/>
      <c r="J1601" s="95"/>
      <c r="K1601" s="108" t="str">
        <f t="shared" si="51"/>
        <v>x2</v>
      </c>
      <c r="L1601" s="113"/>
      <c r="M1601" s="95"/>
      <c r="N1601" s="121" t="str">
        <f>IFERROR(VLOOKUP($G1601,Basisblatt!$A$10:$B$17,2,FALSE),"")</f>
        <v/>
      </c>
      <c r="O1601" s="95"/>
      <c r="P1601" s="138" t="str">
        <f>IF($K1601="x1",IF(OR($F1601&lt;&gt;Basisblatt!$A$2,'EMob_Segmente 3.2.5_3.2.6'!H1601=Basisblatt!$A$64)=TRUE,5,VLOOKUP('EMob_Segmente 3.2.5_3.2.6'!$E1601,Basisblatt!$A$22:$B$35,2,FALSE)),"")</f>
        <v/>
      </c>
    </row>
    <row r="1602" spans="1:16" ht="15.75" thickBot="1" x14ac:dyDescent="0.3">
      <c r="A1602" s="121" t="str">
        <f t="shared" si="50"/>
        <v/>
      </c>
      <c r="B1602" s="95"/>
      <c r="C1602" s="148"/>
      <c r="D1602" s="149"/>
      <c r="E1602" s="149"/>
      <c r="F1602" s="149"/>
      <c r="G1602" s="149"/>
      <c r="H1602" s="149"/>
      <c r="I1602" s="153"/>
      <c r="J1602" s="95"/>
      <c r="K1602" s="108" t="str">
        <f t="shared" si="51"/>
        <v>x2</v>
      </c>
      <c r="L1602" s="113"/>
      <c r="M1602" s="95"/>
      <c r="N1602" s="121" t="str">
        <f>IFERROR(VLOOKUP($G1602,Basisblatt!$A$10:$B$17,2,FALSE),"")</f>
        <v/>
      </c>
      <c r="O1602" s="95"/>
      <c r="P1602" s="138" t="str">
        <f>IF($K1602="x1",IF(OR($F1602&lt;&gt;Basisblatt!$A$2,'EMob_Segmente 3.2.5_3.2.6'!H1602=Basisblatt!$A$64)=TRUE,5,VLOOKUP('EMob_Segmente 3.2.5_3.2.6'!$E1602,Basisblatt!$A$22:$B$35,2,FALSE)),"")</f>
        <v/>
      </c>
    </row>
    <row r="1603" spans="1:16" ht="15.75" thickBot="1" x14ac:dyDescent="0.3">
      <c r="A1603" s="121" t="str">
        <f t="shared" si="50"/>
        <v/>
      </c>
      <c r="B1603" s="95"/>
      <c r="C1603" s="148"/>
      <c r="D1603" s="149"/>
      <c r="E1603" s="149"/>
      <c r="F1603" s="149"/>
      <c r="G1603" s="149"/>
      <c r="H1603" s="149"/>
      <c r="I1603" s="153"/>
      <c r="J1603" s="95"/>
      <c r="K1603" s="108" t="str">
        <f t="shared" si="51"/>
        <v>x2</v>
      </c>
      <c r="L1603" s="113"/>
      <c r="M1603" s="95"/>
      <c r="N1603" s="121" t="str">
        <f>IFERROR(VLOOKUP($G1603,Basisblatt!$A$10:$B$17,2,FALSE),"")</f>
        <v/>
      </c>
      <c r="O1603" s="95"/>
      <c r="P1603" s="138" t="str">
        <f>IF($K1603="x1",IF(OR($F1603&lt;&gt;Basisblatt!$A$2,'EMob_Segmente 3.2.5_3.2.6'!H1603=Basisblatt!$A$64)=TRUE,5,VLOOKUP('EMob_Segmente 3.2.5_3.2.6'!$E1603,Basisblatt!$A$22:$B$35,2,FALSE)),"")</f>
        <v/>
      </c>
    </row>
    <row r="1604" spans="1:16" ht="15.75" thickBot="1" x14ac:dyDescent="0.3">
      <c r="A1604" s="121" t="str">
        <f t="shared" si="50"/>
        <v/>
      </c>
      <c r="B1604" s="95"/>
      <c r="C1604" s="148"/>
      <c r="D1604" s="149"/>
      <c r="E1604" s="149"/>
      <c r="F1604" s="149"/>
      <c r="G1604" s="149"/>
      <c r="H1604" s="149"/>
      <c r="I1604" s="153"/>
      <c r="J1604" s="95"/>
      <c r="K1604" s="108" t="str">
        <f t="shared" si="51"/>
        <v>x2</v>
      </c>
      <c r="L1604" s="113"/>
      <c r="M1604" s="95"/>
      <c r="N1604" s="121" t="str">
        <f>IFERROR(VLOOKUP($G1604,Basisblatt!$A$10:$B$17,2,FALSE),"")</f>
        <v/>
      </c>
      <c r="O1604" s="95"/>
      <c r="P1604" s="138" t="str">
        <f>IF($K1604="x1",IF(OR($F1604&lt;&gt;Basisblatt!$A$2,'EMob_Segmente 3.2.5_3.2.6'!H1604=Basisblatt!$A$64)=TRUE,5,VLOOKUP('EMob_Segmente 3.2.5_3.2.6'!$E1604,Basisblatt!$A$22:$B$35,2,FALSE)),"")</f>
        <v/>
      </c>
    </row>
    <row r="1605" spans="1:16" ht="15.75" thickBot="1" x14ac:dyDescent="0.3">
      <c r="A1605" s="121" t="str">
        <f t="shared" si="50"/>
        <v/>
      </c>
      <c r="B1605" s="95"/>
      <c r="C1605" s="148"/>
      <c r="D1605" s="149"/>
      <c r="E1605" s="149"/>
      <c r="F1605" s="149"/>
      <c r="G1605" s="149"/>
      <c r="H1605" s="149"/>
      <c r="I1605" s="153"/>
      <c r="J1605" s="95"/>
      <c r="K1605" s="108" t="str">
        <f t="shared" si="51"/>
        <v>x2</v>
      </c>
      <c r="L1605" s="113"/>
      <c r="M1605" s="95"/>
      <c r="N1605" s="121" t="str">
        <f>IFERROR(VLOOKUP($G1605,Basisblatt!$A$10:$B$17,2,FALSE),"")</f>
        <v/>
      </c>
      <c r="O1605" s="95"/>
      <c r="P1605" s="138" t="str">
        <f>IF($K1605="x1",IF(OR($F1605&lt;&gt;Basisblatt!$A$2,'EMob_Segmente 3.2.5_3.2.6'!H1605=Basisblatt!$A$64)=TRUE,5,VLOOKUP('EMob_Segmente 3.2.5_3.2.6'!$E1605,Basisblatt!$A$22:$B$35,2,FALSE)),"")</f>
        <v/>
      </c>
    </row>
    <row r="1606" spans="1:16" ht="15.75" thickBot="1" x14ac:dyDescent="0.3">
      <c r="A1606" s="121" t="str">
        <f t="shared" si="50"/>
        <v/>
      </c>
      <c r="B1606" s="95"/>
      <c r="C1606" s="148"/>
      <c r="D1606" s="149"/>
      <c r="E1606" s="149"/>
      <c r="F1606" s="149"/>
      <c r="G1606" s="149"/>
      <c r="H1606" s="149"/>
      <c r="I1606" s="153"/>
      <c r="J1606" s="95"/>
      <c r="K1606" s="108" t="str">
        <f t="shared" si="51"/>
        <v>x2</v>
      </c>
      <c r="L1606" s="113"/>
      <c r="M1606" s="95"/>
      <c r="N1606" s="121" t="str">
        <f>IFERROR(VLOOKUP($G1606,Basisblatt!$A$10:$B$17,2,FALSE),"")</f>
        <v/>
      </c>
      <c r="O1606" s="95"/>
      <c r="P1606" s="138" t="str">
        <f>IF($K1606="x1",IF(OR($F1606&lt;&gt;Basisblatt!$A$2,'EMob_Segmente 3.2.5_3.2.6'!H1606=Basisblatt!$A$64)=TRUE,5,VLOOKUP('EMob_Segmente 3.2.5_3.2.6'!$E1606,Basisblatt!$A$22:$B$35,2,FALSE)),"")</f>
        <v/>
      </c>
    </row>
    <row r="1607" spans="1:16" ht="15.75" thickBot="1" x14ac:dyDescent="0.3">
      <c r="A1607" s="121" t="str">
        <f t="shared" si="50"/>
        <v/>
      </c>
      <c r="B1607" s="95"/>
      <c r="C1607" s="148"/>
      <c r="D1607" s="149"/>
      <c r="E1607" s="149"/>
      <c r="F1607" s="149"/>
      <c r="G1607" s="149"/>
      <c r="H1607" s="149"/>
      <c r="I1607" s="153"/>
      <c r="J1607" s="95"/>
      <c r="K1607" s="108" t="str">
        <f t="shared" si="51"/>
        <v>x2</v>
      </c>
      <c r="L1607" s="113"/>
      <c r="M1607" s="95"/>
      <c r="N1607" s="121" t="str">
        <f>IFERROR(VLOOKUP($G1607,Basisblatt!$A$10:$B$17,2,FALSE),"")</f>
        <v/>
      </c>
      <c r="O1607" s="95"/>
      <c r="P1607" s="138" t="str">
        <f>IF($K1607="x1",IF(OR($F1607&lt;&gt;Basisblatt!$A$2,'EMob_Segmente 3.2.5_3.2.6'!H1607=Basisblatt!$A$64)=TRUE,5,VLOOKUP('EMob_Segmente 3.2.5_3.2.6'!$E1607,Basisblatt!$A$22:$B$35,2,FALSE)),"")</f>
        <v/>
      </c>
    </row>
    <row r="1608" spans="1:16" ht="15.75" thickBot="1" x14ac:dyDescent="0.3">
      <c r="A1608" s="121" t="str">
        <f t="shared" si="50"/>
        <v/>
      </c>
      <c r="B1608" s="95"/>
      <c r="C1608" s="148"/>
      <c r="D1608" s="149"/>
      <c r="E1608" s="149"/>
      <c r="F1608" s="149"/>
      <c r="G1608" s="149"/>
      <c r="H1608" s="149"/>
      <c r="I1608" s="153"/>
      <c r="J1608" s="95"/>
      <c r="K1608" s="108" t="str">
        <f t="shared" si="51"/>
        <v>x2</v>
      </c>
      <c r="L1608" s="113"/>
      <c r="M1608" s="95"/>
      <c r="N1608" s="121" t="str">
        <f>IFERROR(VLOOKUP($G1608,Basisblatt!$A$10:$B$17,2,FALSE),"")</f>
        <v/>
      </c>
      <c r="O1608" s="95"/>
      <c r="P1608" s="138" t="str">
        <f>IF($K1608="x1",IF(OR($F1608&lt;&gt;Basisblatt!$A$2,'EMob_Segmente 3.2.5_3.2.6'!H1608=Basisblatt!$A$64)=TRUE,5,VLOOKUP('EMob_Segmente 3.2.5_3.2.6'!$E1608,Basisblatt!$A$22:$B$35,2,FALSE)),"")</f>
        <v/>
      </c>
    </row>
    <row r="1609" spans="1:16" ht="15.75" thickBot="1" x14ac:dyDescent="0.3">
      <c r="A1609" s="121" t="str">
        <f t="shared" si="50"/>
        <v/>
      </c>
      <c r="B1609" s="95"/>
      <c r="C1609" s="148"/>
      <c r="D1609" s="149"/>
      <c r="E1609" s="149"/>
      <c r="F1609" s="149"/>
      <c r="G1609" s="149"/>
      <c r="H1609" s="149"/>
      <c r="I1609" s="153"/>
      <c r="J1609" s="95"/>
      <c r="K1609" s="108" t="str">
        <f t="shared" si="51"/>
        <v>x2</v>
      </c>
      <c r="L1609" s="113"/>
      <c r="M1609" s="95"/>
      <c r="N1609" s="121" t="str">
        <f>IFERROR(VLOOKUP($G1609,Basisblatt!$A$10:$B$17,2,FALSE),"")</f>
        <v/>
      </c>
      <c r="O1609" s="95"/>
      <c r="P1609" s="138" t="str">
        <f>IF($K1609="x1",IF(OR($F1609&lt;&gt;Basisblatt!$A$2,'EMob_Segmente 3.2.5_3.2.6'!H1609=Basisblatt!$A$64)=TRUE,5,VLOOKUP('EMob_Segmente 3.2.5_3.2.6'!$E1609,Basisblatt!$A$22:$B$35,2,FALSE)),"")</f>
        <v/>
      </c>
    </row>
    <row r="1610" spans="1:16" ht="15.75" thickBot="1" x14ac:dyDescent="0.3">
      <c r="A1610" s="121" t="str">
        <f t="shared" si="50"/>
        <v/>
      </c>
      <c r="B1610" s="95"/>
      <c r="C1610" s="148"/>
      <c r="D1610" s="149"/>
      <c r="E1610" s="149"/>
      <c r="F1610" s="149"/>
      <c r="G1610" s="149"/>
      <c r="H1610" s="149"/>
      <c r="I1610" s="153"/>
      <c r="J1610" s="95"/>
      <c r="K1610" s="108" t="str">
        <f t="shared" si="51"/>
        <v>x2</v>
      </c>
      <c r="L1610" s="113"/>
      <c r="M1610" s="95"/>
      <c r="N1610" s="121" t="str">
        <f>IFERROR(VLOOKUP($G1610,Basisblatt!$A$10:$B$17,2,FALSE),"")</f>
        <v/>
      </c>
      <c r="O1610" s="95"/>
      <c r="P1610" s="138" t="str">
        <f>IF($K1610="x1",IF(OR($F1610&lt;&gt;Basisblatt!$A$2,'EMob_Segmente 3.2.5_3.2.6'!H1610=Basisblatt!$A$64)=TRUE,5,VLOOKUP('EMob_Segmente 3.2.5_3.2.6'!$E1610,Basisblatt!$A$22:$B$35,2,FALSE)),"")</f>
        <v/>
      </c>
    </row>
    <row r="1611" spans="1:16" ht="15.75" thickBot="1" x14ac:dyDescent="0.3">
      <c r="A1611" s="121" t="str">
        <f t="shared" si="50"/>
        <v/>
      </c>
      <c r="B1611" s="95"/>
      <c r="C1611" s="148"/>
      <c r="D1611" s="149"/>
      <c r="E1611" s="149"/>
      <c r="F1611" s="149"/>
      <c r="G1611" s="149"/>
      <c r="H1611" s="149"/>
      <c r="I1611" s="153"/>
      <c r="J1611" s="95"/>
      <c r="K1611" s="108" t="str">
        <f t="shared" si="51"/>
        <v>x2</v>
      </c>
      <c r="L1611" s="113"/>
      <c r="M1611" s="95"/>
      <c r="N1611" s="121" t="str">
        <f>IFERROR(VLOOKUP($G1611,Basisblatt!$A$10:$B$17,2,FALSE),"")</f>
        <v/>
      </c>
      <c r="O1611" s="95"/>
      <c r="P1611" s="138" t="str">
        <f>IF($K1611="x1",IF(OR($F1611&lt;&gt;Basisblatt!$A$2,'EMob_Segmente 3.2.5_3.2.6'!H1611=Basisblatt!$A$64)=TRUE,5,VLOOKUP('EMob_Segmente 3.2.5_3.2.6'!$E1611,Basisblatt!$A$22:$B$35,2,FALSE)),"")</f>
        <v/>
      </c>
    </row>
    <row r="1612" spans="1:16" ht="15.75" thickBot="1" x14ac:dyDescent="0.3">
      <c r="A1612" s="121" t="str">
        <f t="shared" si="50"/>
        <v/>
      </c>
      <c r="B1612" s="95"/>
      <c r="C1612" s="148"/>
      <c r="D1612" s="149"/>
      <c r="E1612" s="149"/>
      <c r="F1612" s="149"/>
      <c r="G1612" s="149"/>
      <c r="H1612" s="149"/>
      <c r="I1612" s="153"/>
      <c r="J1612" s="95"/>
      <c r="K1612" s="108" t="str">
        <f t="shared" si="51"/>
        <v>x2</v>
      </c>
      <c r="L1612" s="113"/>
      <c r="M1612" s="95"/>
      <c r="N1612" s="121" t="str">
        <f>IFERROR(VLOOKUP($G1612,Basisblatt!$A$10:$B$17,2,FALSE),"")</f>
        <v/>
      </c>
      <c r="O1612" s="95"/>
      <c r="P1612" s="138" t="str">
        <f>IF($K1612="x1",IF(OR($F1612&lt;&gt;Basisblatt!$A$2,'EMob_Segmente 3.2.5_3.2.6'!H1612=Basisblatt!$A$64)=TRUE,5,VLOOKUP('EMob_Segmente 3.2.5_3.2.6'!$E1612,Basisblatt!$A$22:$B$35,2,FALSE)),"")</f>
        <v/>
      </c>
    </row>
    <row r="1613" spans="1:16" ht="15.75" thickBot="1" x14ac:dyDescent="0.3">
      <c r="A1613" s="121" t="str">
        <f t="shared" si="50"/>
        <v/>
      </c>
      <c r="B1613" s="95"/>
      <c r="C1613" s="148"/>
      <c r="D1613" s="149"/>
      <c r="E1613" s="149"/>
      <c r="F1613" s="149"/>
      <c r="G1613" s="149"/>
      <c r="H1613" s="149"/>
      <c r="I1613" s="153"/>
      <c r="J1613" s="95"/>
      <c r="K1613" s="108" t="str">
        <f t="shared" si="51"/>
        <v>x2</v>
      </c>
      <c r="L1613" s="113"/>
      <c r="M1613" s="95"/>
      <c r="N1613" s="121" t="str">
        <f>IFERROR(VLOOKUP($G1613,Basisblatt!$A$10:$B$17,2,FALSE),"")</f>
        <v/>
      </c>
      <c r="O1613" s="95"/>
      <c r="P1613" s="138" t="str">
        <f>IF($K1613="x1",IF(OR($F1613&lt;&gt;Basisblatt!$A$2,'EMob_Segmente 3.2.5_3.2.6'!H1613=Basisblatt!$A$64)=TRUE,5,VLOOKUP('EMob_Segmente 3.2.5_3.2.6'!$E1613,Basisblatt!$A$22:$B$35,2,FALSE)),"")</f>
        <v/>
      </c>
    </row>
    <row r="1614" spans="1:16" ht="15.75" thickBot="1" x14ac:dyDescent="0.3">
      <c r="A1614" s="121" t="str">
        <f t="shared" si="50"/>
        <v/>
      </c>
      <c r="B1614" s="95"/>
      <c r="C1614" s="148"/>
      <c r="D1614" s="149"/>
      <c r="E1614" s="149"/>
      <c r="F1614" s="149"/>
      <c r="G1614" s="149"/>
      <c r="H1614" s="149"/>
      <c r="I1614" s="153"/>
      <c r="J1614" s="95"/>
      <c r="K1614" s="108" t="str">
        <f t="shared" si="51"/>
        <v>x2</v>
      </c>
      <c r="L1614" s="113"/>
      <c r="M1614" s="95"/>
      <c r="N1614" s="121" t="str">
        <f>IFERROR(VLOOKUP($G1614,Basisblatt!$A$10:$B$17,2,FALSE),"")</f>
        <v/>
      </c>
      <c r="O1614" s="95"/>
      <c r="P1614" s="138" t="str">
        <f>IF($K1614="x1",IF(OR($F1614&lt;&gt;Basisblatt!$A$2,'EMob_Segmente 3.2.5_3.2.6'!H1614=Basisblatt!$A$64)=TRUE,5,VLOOKUP('EMob_Segmente 3.2.5_3.2.6'!$E1614,Basisblatt!$A$22:$B$35,2,FALSE)),"")</f>
        <v/>
      </c>
    </row>
    <row r="1615" spans="1:16" ht="15.75" thickBot="1" x14ac:dyDescent="0.3">
      <c r="A1615" s="121" t="str">
        <f t="shared" si="50"/>
        <v/>
      </c>
      <c r="B1615" s="95"/>
      <c r="C1615" s="148"/>
      <c r="D1615" s="149"/>
      <c r="E1615" s="149"/>
      <c r="F1615" s="149"/>
      <c r="G1615" s="149"/>
      <c r="H1615" s="149"/>
      <c r="I1615" s="153"/>
      <c r="J1615" s="95"/>
      <c r="K1615" s="108" t="str">
        <f t="shared" si="51"/>
        <v>x2</v>
      </c>
      <c r="L1615" s="113"/>
      <c r="M1615" s="95"/>
      <c r="N1615" s="121" t="str">
        <f>IFERROR(VLOOKUP($G1615,Basisblatt!$A$10:$B$17,2,FALSE),"")</f>
        <v/>
      </c>
      <c r="O1615" s="95"/>
      <c r="P1615" s="138" t="str">
        <f>IF($K1615="x1",IF(OR($F1615&lt;&gt;Basisblatt!$A$2,'EMob_Segmente 3.2.5_3.2.6'!H1615=Basisblatt!$A$64)=TRUE,5,VLOOKUP('EMob_Segmente 3.2.5_3.2.6'!$E1615,Basisblatt!$A$22:$B$35,2,FALSE)),"")</f>
        <v/>
      </c>
    </row>
    <row r="1616" spans="1:16" ht="15.75" thickBot="1" x14ac:dyDescent="0.3">
      <c r="A1616" s="121" t="str">
        <f t="shared" si="50"/>
        <v/>
      </c>
      <c r="B1616" s="95"/>
      <c r="C1616" s="148"/>
      <c r="D1616" s="149"/>
      <c r="E1616" s="149"/>
      <c r="F1616" s="149"/>
      <c r="G1616" s="149"/>
      <c r="H1616" s="149"/>
      <c r="I1616" s="153"/>
      <c r="J1616" s="95"/>
      <c r="K1616" s="108" t="str">
        <f t="shared" si="51"/>
        <v>x2</v>
      </c>
      <c r="L1616" s="113"/>
      <c r="M1616" s="95"/>
      <c r="N1616" s="121" t="str">
        <f>IFERROR(VLOOKUP($G1616,Basisblatt!$A$10:$B$17,2,FALSE),"")</f>
        <v/>
      </c>
      <c r="O1616" s="95"/>
      <c r="P1616" s="138" t="str">
        <f>IF($K1616="x1",IF(OR($F1616&lt;&gt;Basisblatt!$A$2,'EMob_Segmente 3.2.5_3.2.6'!H1616=Basisblatt!$A$64)=TRUE,5,VLOOKUP('EMob_Segmente 3.2.5_3.2.6'!$E1616,Basisblatt!$A$22:$B$35,2,FALSE)),"")</f>
        <v/>
      </c>
    </row>
    <row r="1617" spans="1:16" ht="15.75" thickBot="1" x14ac:dyDescent="0.3">
      <c r="A1617" s="121" t="str">
        <f t="shared" si="50"/>
        <v/>
      </c>
      <c r="B1617" s="95"/>
      <c r="C1617" s="148"/>
      <c r="D1617" s="149"/>
      <c r="E1617" s="149"/>
      <c r="F1617" s="149"/>
      <c r="G1617" s="149"/>
      <c r="H1617" s="149"/>
      <c r="I1617" s="153"/>
      <c r="J1617" s="95"/>
      <c r="K1617" s="108" t="str">
        <f t="shared" si="51"/>
        <v>x2</v>
      </c>
      <c r="L1617" s="113"/>
      <c r="M1617" s="95"/>
      <c r="N1617" s="121" t="str">
        <f>IFERROR(VLOOKUP($G1617,Basisblatt!$A$10:$B$17,2,FALSE),"")</f>
        <v/>
      </c>
      <c r="O1617" s="95"/>
      <c r="P1617" s="138" t="str">
        <f>IF($K1617="x1",IF(OR($F1617&lt;&gt;Basisblatt!$A$2,'EMob_Segmente 3.2.5_3.2.6'!H1617=Basisblatt!$A$64)=TRUE,5,VLOOKUP('EMob_Segmente 3.2.5_3.2.6'!$E1617,Basisblatt!$A$22:$B$35,2,FALSE)),"")</f>
        <v/>
      </c>
    </row>
    <row r="1618" spans="1:16" ht="15.75" thickBot="1" x14ac:dyDescent="0.3">
      <c r="A1618" s="121" t="str">
        <f t="shared" si="50"/>
        <v/>
      </c>
      <c r="B1618" s="95"/>
      <c r="C1618" s="148"/>
      <c r="D1618" s="149"/>
      <c r="E1618" s="149"/>
      <c r="F1618" s="149"/>
      <c r="G1618" s="149"/>
      <c r="H1618" s="149"/>
      <c r="I1618" s="153"/>
      <c r="J1618" s="95"/>
      <c r="K1618" s="108" t="str">
        <f t="shared" si="51"/>
        <v>x2</v>
      </c>
      <c r="L1618" s="113"/>
      <c r="M1618" s="95"/>
      <c r="N1618" s="121" t="str">
        <f>IFERROR(VLOOKUP($G1618,Basisblatt!$A$10:$B$17,2,FALSE),"")</f>
        <v/>
      </c>
      <c r="O1618" s="95"/>
      <c r="P1618" s="138" t="str">
        <f>IF($K1618="x1",IF(OR($F1618&lt;&gt;Basisblatt!$A$2,'EMob_Segmente 3.2.5_3.2.6'!H1618=Basisblatt!$A$64)=TRUE,5,VLOOKUP('EMob_Segmente 3.2.5_3.2.6'!$E1618,Basisblatt!$A$22:$B$35,2,FALSE)),"")</f>
        <v/>
      </c>
    </row>
    <row r="1619" spans="1:16" ht="15.75" thickBot="1" x14ac:dyDescent="0.3">
      <c r="A1619" s="121" t="str">
        <f t="shared" si="50"/>
        <v/>
      </c>
      <c r="B1619" s="95"/>
      <c r="C1619" s="148"/>
      <c r="D1619" s="149"/>
      <c r="E1619" s="149"/>
      <c r="F1619" s="149"/>
      <c r="G1619" s="149"/>
      <c r="H1619" s="149"/>
      <c r="I1619" s="153"/>
      <c r="J1619" s="95"/>
      <c r="K1619" s="108" t="str">
        <f t="shared" si="51"/>
        <v>x2</v>
      </c>
      <c r="L1619" s="113"/>
      <c r="M1619" s="95"/>
      <c r="N1619" s="121" t="str">
        <f>IFERROR(VLOOKUP($G1619,Basisblatt!$A$10:$B$17,2,FALSE),"")</f>
        <v/>
      </c>
      <c r="O1619" s="95"/>
      <c r="P1619" s="138" t="str">
        <f>IF($K1619="x1",IF(OR($F1619&lt;&gt;Basisblatt!$A$2,'EMob_Segmente 3.2.5_3.2.6'!H1619=Basisblatt!$A$64)=TRUE,5,VLOOKUP('EMob_Segmente 3.2.5_3.2.6'!$E1619,Basisblatt!$A$22:$B$35,2,FALSE)),"")</f>
        <v/>
      </c>
    </row>
    <row r="1620" spans="1:16" ht="15.75" thickBot="1" x14ac:dyDescent="0.3">
      <c r="A1620" s="121" t="str">
        <f t="shared" si="50"/>
        <v/>
      </c>
      <c r="B1620" s="95"/>
      <c r="C1620" s="148"/>
      <c r="D1620" s="149"/>
      <c r="E1620" s="149"/>
      <c r="F1620" s="149"/>
      <c r="G1620" s="149"/>
      <c r="H1620" s="149"/>
      <c r="I1620" s="153"/>
      <c r="J1620" s="95"/>
      <c r="K1620" s="108" t="str">
        <f t="shared" si="51"/>
        <v>x2</v>
      </c>
      <c r="L1620" s="113"/>
      <c r="M1620" s="95"/>
      <c r="N1620" s="121" t="str">
        <f>IFERROR(VLOOKUP($G1620,Basisblatt!$A$10:$B$17,2,FALSE),"")</f>
        <v/>
      </c>
      <c r="O1620" s="95"/>
      <c r="P1620" s="138" t="str">
        <f>IF($K1620="x1",IF(OR($F1620&lt;&gt;Basisblatt!$A$2,'EMob_Segmente 3.2.5_3.2.6'!H1620=Basisblatt!$A$64)=TRUE,5,VLOOKUP('EMob_Segmente 3.2.5_3.2.6'!$E1620,Basisblatt!$A$22:$B$35,2,FALSE)),"")</f>
        <v/>
      </c>
    </row>
    <row r="1621" spans="1:16" ht="15.75" thickBot="1" x14ac:dyDescent="0.3">
      <c r="A1621" s="121" t="str">
        <f t="shared" si="50"/>
        <v/>
      </c>
      <c r="B1621" s="95"/>
      <c r="C1621" s="148"/>
      <c r="D1621" s="149"/>
      <c r="E1621" s="149"/>
      <c r="F1621" s="149"/>
      <c r="G1621" s="149"/>
      <c r="H1621" s="149"/>
      <c r="I1621" s="153"/>
      <c r="J1621" s="95"/>
      <c r="K1621" s="108" t="str">
        <f t="shared" si="51"/>
        <v>x2</v>
      </c>
      <c r="L1621" s="113"/>
      <c r="M1621" s="95"/>
      <c r="N1621" s="121" t="str">
        <f>IFERROR(VLOOKUP($G1621,Basisblatt!$A$10:$B$17,2,FALSE),"")</f>
        <v/>
      </c>
      <c r="O1621" s="95"/>
      <c r="P1621" s="138" t="str">
        <f>IF($K1621="x1",IF(OR($F1621&lt;&gt;Basisblatt!$A$2,'EMob_Segmente 3.2.5_3.2.6'!H1621=Basisblatt!$A$64)=TRUE,5,VLOOKUP('EMob_Segmente 3.2.5_3.2.6'!$E1621,Basisblatt!$A$22:$B$35,2,FALSE)),"")</f>
        <v/>
      </c>
    </row>
    <row r="1622" spans="1:16" ht="15.75" thickBot="1" x14ac:dyDescent="0.3">
      <c r="A1622" s="121" t="str">
        <f t="shared" si="50"/>
        <v/>
      </c>
      <c r="B1622" s="95"/>
      <c r="C1622" s="148"/>
      <c r="D1622" s="149"/>
      <c r="E1622" s="149"/>
      <c r="F1622" s="149"/>
      <c r="G1622" s="149"/>
      <c r="H1622" s="149"/>
      <c r="I1622" s="153"/>
      <c r="J1622" s="95"/>
      <c r="K1622" s="108" t="str">
        <f t="shared" si="51"/>
        <v>x2</v>
      </c>
      <c r="L1622" s="113"/>
      <c r="M1622" s="95"/>
      <c r="N1622" s="121" t="str">
        <f>IFERROR(VLOOKUP($G1622,Basisblatt!$A$10:$B$17,2,FALSE),"")</f>
        <v/>
      </c>
      <c r="O1622" s="95"/>
      <c r="P1622" s="138" t="str">
        <f>IF($K1622="x1",IF(OR($F1622&lt;&gt;Basisblatt!$A$2,'EMob_Segmente 3.2.5_3.2.6'!H1622=Basisblatt!$A$64)=TRUE,5,VLOOKUP('EMob_Segmente 3.2.5_3.2.6'!$E1622,Basisblatt!$A$22:$B$35,2,FALSE)),"")</f>
        <v/>
      </c>
    </row>
    <row r="1623" spans="1:16" ht="15.75" thickBot="1" x14ac:dyDescent="0.3">
      <c r="A1623" s="121" t="str">
        <f t="shared" si="50"/>
        <v/>
      </c>
      <c r="B1623" s="95"/>
      <c r="C1623" s="148"/>
      <c r="D1623" s="149"/>
      <c r="E1623" s="149"/>
      <c r="F1623" s="149"/>
      <c r="G1623" s="149"/>
      <c r="H1623" s="149"/>
      <c r="I1623" s="153"/>
      <c r="J1623" s="95"/>
      <c r="K1623" s="108" t="str">
        <f t="shared" si="51"/>
        <v>x2</v>
      </c>
      <c r="L1623" s="113"/>
      <c r="M1623" s="95"/>
      <c r="N1623" s="121" t="str">
        <f>IFERROR(VLOOKUP($G1623,Basisblatt!$A$10:$B$17,2,FALSE),"")</f>
        <v/>
      </c>
      <c r="O1623" s="95"/>
      <c r="P1623" s="138" t="str">
        <f>IF($K1623="x1",IF(OR($F1623&lt;&gt;Basisblatt!$A$2,'EMob_Segmente 3.2.5_3.2.6'!H1623=Basisblatt!$A$64)=TRUE,5,VLOOKUP('EMob_Segmente 3.2.5_3.2.6'!$E1623,Basisblatt!$A$22:$B$35,2,FALSE)),"")</f>
        <v/>
      </c>
    </row>
    <row r="1624" spans="1:16" ht="15.75" thickBot="1" x14ac:dyDescent="0.3">
      <c r="A1624" s="121" t="str">
        <f t="shared" si="50"/>
        <v/>
      </c>
      <c r="B1624" s="95"/>
      <c r="C1624" s="148"/>
      <c r="D1624" s="149"/>
      <c r="E1624" s="149"/>
      <c r="F1624" s="149"/>
      <c r="G1624" s="149"/>
      <c r="H1624" s="149"/>
      <c r="I1624" s="153"/>
      <c r="J1624" s="95"/>
      <c r="K1624" s="108" t="str">
        <f t="shared" si="51"/>
        <v>x2</v>
      </c>
      <c r="L1624" s="113"/>
      <c r="M1624" s="95"/>
      <c r="N1624" s="121" t="str">
        <f>IFERROR(VLOOKUP($G1624,Basisblatt!$A$10:$B$17,2,FALSE),"")</f>
        <v/>
      </c>
      <c r="O1624" s="95"/>
      <c r="P1624" s="138" t="str">
        <f>IF($K1624="x1",IF(OR($F1624&lt;&gt;Basisblatt!$A$2,'EMob_Segmente 3.2.5_3.2.6'!H1624=Basisblatt!$A$64)=TRUE,5,VLOOKUP('EMob_Segmente 3.2.5_3.2.6'!$E1624,Basisblatt!$A$22:$B$35,2,FALSE)),"")</f>
        <v/>
      </c>
    </row>
    <row r="1625" spans="1:16" ht="15.75" thickBot="1" x14ac:dyDescent="0.3">
      <c r="A1625" s="121" t="str">
        <f t="shared" si="50"/>
        <v/>
      </c>
      <c r="B1625" s="95"/>
      <c r="C1625" s="148"/>
      <c r="D1625" s="149"/>
      <c r="E1625" s="149"/>
      <c r="F1625" s="149"/>
      <c r="G1625" s="149"/>
      <c r="H1625" s="149"/>
      <c r="I1625" s="153"/>
      <c r="J1625" s="95"/>
      <c r="K1625" s="108" t="str">
        <f t="shared" si="51"/>
        <v>x2</v>
      </c>
      <c r="L1625" s="113"/>
      <c r="M1625" s="95"/>
      <c r="N1625" s="121" t="str">
        <f>IFERROR(VLOOKUP($G1625,Basisblatt!$A$10:$B$17,2,FALSE),"")</f>
        <v/>
      </c>
      <c r="O1625" s="95"/>
      <c r="P1625" s="138" t="str">
        <f>IF($K1625="x1",IF(OR($F1625&lt;&gt;Basisblatt!$A$2,'EMob_Segmente 3.2.5_3.2.6'!H1625=Basisblatt!$A$64)=TRUE,5,VLOOKUP('EMob_Segmente 3.2.5_3.2.6'!$E1625,Basisblatt!$A$22:$B$35,2,FALSE)),"")</f>
        <v/>
      </c>
    </row>
    <row r="1626" spans="1:16" ht="15.75" thickBot="1" x14ac:dyDescent="0.3">
      <c r="A1626" s="121" t="str">
        <f t="shared" ref="A1626:A1689" si="52">IF($K1626="x2","",IF($K1626="x1","ja","N/A"))</f>
        <v/>
      </c>
      <c r="B1626" s="95"/>
      <c r="C1626" s="148"/>
      <c r="D1626" s="149"/>
      <c r="E1626" s="149"/>
      <c r="F1626" s="149"/>
      <c r="G1626" s="149"/>
      <c r="H1626" s="149"/>
      <c r="I1626" s="153"/>
      <c r="J1626" s="95"/>
      <c r="K1626" s="108" t="str">
        <f t="shared" si="51"/>
        <v>x2</v>
      </c>
      <c r="L1626" s="113"/>
      <c r="M1626" s="95"/>
      <c r="N1626" s="121" t="str">
        <f>IFERROR(VLOOKUP($G1626,Basisblatt!$A$10:$B$17,2,FALSE),"")</f>
        <v/>
      </c>
      <c r="O1626" s="95"/>
      <c r="P1626" s="138" t="str">
        <f>IF($K1626="x1",IF(OR($F1626&lt;&gt;Basisblatt!$A$2,'EMob_Segmente 3.2.5_3.2.6'!H1626=Basisblatt!$A$64)=TRUE,5,VLOOKUP('EMob_Segmente 3.2.5_3.2.6'!$E1626,Basisblatt!$A$22:$B$35,2,FALSE)),"")</f>
        <v/>
      </c>
    </row>
    <row r="1627" spans="1:16" ht="15.75" thickBot="1" x14ac:dyDescent="0.3">
      <c r="A1627" s="121" t="str">
        <f t="shared" si="52"/>
        <v/>
      </c>
      <c r="B1627" s="95"/>
      <c r="C1627" s="148"/>
      <c r="D1627" s="149"/>
      <c r="E1627" s="149"/>
      <c r="F1627" s="149"/>
      <c r="G1627" s="149"/>
      <c r="H1627" s="149"/>
      <c r="I1627" s="153"/>
      <c r="J1627" s="95"/>
      <c r="K1627" s="108" t="str">
        <f t="shared" ref="K1627:K1690" si="53">IF(COUNTA($C1627:$I1627)=7,"x1",IF(COUNTA($C1627:$I1627)=0,"x2","o"))</f>
        <v>x2</v>
      </c>
      <c r="L1627" s="113"/>
      <c r="M1627" s="95"/>
      <c r="N1627" s="121" t="str">
        <f>IFERROR(VLOOKUP($G1627,Basisblatt!$A$10:$B$17,2,FALSE),"")</f>
        <v/>
      </c>
      <c r="O1627" s="95"/>
      <c r="P1627" s="138" t="str">
        <f>IF($K1627="x1",IF(OR($F1627&lt;&gt;Basisblatt!$A$2,'EMob_Segmente 3.2.5_3.2.6'!H1627=Basisblatt!$A$64)=TRUE,5,VLOOKUP('EMob_Segmente 3.2.5_3.2.6'!$E1627,Basisblatt!$A$22:$B$35,2,FALSE)),"")</f>
        <v/>
      </c>
    </row>
    <row r="1628" spans="1:16" ht="15.75" thickBot="1" x14ac:dyDescent="0.3">
      <c r="A1628" s="121" t="str">
        <f t="shared" si="52"/>
        <v/>
      </c>
      <c r="B1628" s="95"/>
      <c r="C1628" s="148"/>
      <c r="D1628" s="149"/>
      <c r="E1628" s="149"/>
      <c r="F1628" s="149"/>
      <c r="G1628" s="149"/>
      <c r="H1628" s="149"/>
      <c r="I1628" s="153"/>
      <c r="J1628" s="95"/>
      <c r="K1628" s="108" t="str">
        <f t="shared" si="53"/>
        <v>x2</v>
      </c>
      <c r="L1628" s="113"/>
      <c r="M1628" s="95"/>
      <c r="N1628" s="121" t="str">
        <f>IFERROR(VLOOKUP($G1628,Basisblatt!$A$10:$B$17,2,FALSE),"")</f>
        <v/>
      </c>
      <c r="O1628" s="95"/>
      <c r="P1628" s="138" t="str">
        <f>IF($K1628="x1",IF(OR($F1628&lt;&gt;Basisblatt!$A$2,'EMob_Segmente 3.2.5_3.2.6'!H1628=Basisblatt!$A$64)=TRUE,5,VLOOKUP('EMob_Segmente 3.2.5_3.2.6'!$E1628,Basisblatt!$A$22:$B$35,2,FALSE)),"")</f>
        <v/>
      </c>
    </row>
    <row r="1629" spans="1:16" ht="15.75" thickBot="1" x14ac:dyDescent="0.3">
      <c r="A1629" s="121" t="str">
        <f t="shared" si="52"/>
        <v/>
      </c>
      <c r="B1629" s="95"/>
      <c r="C1629" s="148"/>
      <c r="D1629" s="149"/>
      <c r="E1629" s="149"/>
      <c r="F1629" s="149"/>
      <c r="G1629" s="149"/>
      <c r="H1629" s="149"/>
      <c r="I1629" s="153"/>
      <c r="J1629" s="95"/>
      <c r="K1629" s="108" t="str">
        <f t="shared" si="53"/>
        <v>x2</v>
      </c>
      <c r="L1629" s="113"/>
      <c r="M1629" s="95"/>
      <c r="N1629" s="121" t="str">
        <f>IFERROR(VLOOKUP($G1629,Basisblatt!$A$10:$B$17,2,FALSE),"")</f>
        <v/>
      </c>
      <c r="O1629" s="95"/>
      <c r="P1629" s="138" t="str">
        <f>IF($K1629="x1",IF(OR($F1629&lt;&gt;Basisblatt!$A$2,'EMob_Segmente 3.2.5_3.2.6'!H1629=Basisblatt!$A$64)=TRUE,5,VLOOKUP('EMob_Segmente 3.2.5_3.2.6'!$E1629,Basisblatt!$A$22:$B$35,2,FALSE)),"")</f>
        <v/>
      </c>
    </row>
    <row r="1630" spans="1:16" ht="15.75" thickBot="1" x14ac:dyDescent="0.3">
      <c r="A1630" s="121" t="str">
        <f t="shared" si="52"/>
        <v/>
      </c>
      <c r="B1630" s="95"/>
      <c r="C1630" s="148"/>
      <c r="D1630" s="149"/>
      <c r="E1630" s="149"/>
      <c r="F1630" s="149"/>
      <c r="G1630" s="149"/>
      <c r="H1630" s="149"/>
      <c r="I1630" s="153"/>
      <c r="J1630" s="95"/>
      <c r="K1630" s="108" t="str">
        <f t="shared" si="53"/>
        <v>x2</v>
      </c>
      <c r="L1630" s="113"/>
      <c r="M1630" s="95"/>
      <c r="N1630" s="121" t="str">
        <f>IFERROR(VLOOKUP($G1630,Basisblatt!$A$10:$B$17,2,FALSE),"")</f>
        <v/>
      </c>
      <c r="O1630" s="95"/>
      <c r="P1630" s="138" t="str">
        <f>IF($K1630="x1",IF(OR($F1630&lt;&gt;Basisblatt!$A$2,'EMob_Segmente 3.2.5_3.2.6'!H1630=Basisblatt!$A$64)=TRUE,5,VLOOKUP('EMob_Segmente 3.2.5_3.2.6'!$E1630,Basisblatt!$A$22:$B$35,2,FALSE)),"")</f>
        <v/>
      </c>
    </row>
    <row r="1631" spans="1:16" ht="15.75" thickBot="1" x14ac:dyDescent="0.3">
      <c r="A1631" s="121" t="str">
        <f t="shared" si="52"/>
        <v/>
      </c>
      <c r="B1631" s="95"/>
      <c r="C1631" s="148"/>
      <c r="D1631" s="149"/>
      <c r="E1631" s="149"/>
      <c r="F1631" s="149"/>
      <c r="G1631" s="149"/>
      <c r="H1631" s="149"/>
      <c r="I1631" s="153"/>
      <c r="J1631" s="95"/>
      <c r="K1631" s="108" t="str">
        <f t="shared" si="53"/>
        <v>x2</v>
      </c>
      <c r="L1631" s="113"/>
      <c r="M1631" s="95"/>
      <c r="N1631" s="121" t="str">
        <f>IFERROR(VLOOKUP($G1631,Basisblatt!$A$10:$B$17,2,FALSE),"")</f>
        <v/>
      </c>
      <c r="O1631" s="95"/>
      <c r="P1631" s="138" t="str">
        <f>IF($K1631="x1",IF(OR($F1631&lt;&gt;Basisblatt!$A$2,'EMob_Segmente 3.2.5_3.2.6'!H1631=Basisblatt!$A$64)=TRUE,5,VLOOKUP('EMob_Segmente 3.2.5_3.2.6'!$E1631,Basisblatt!$A$22:$B$35,2,FALSE)),"")</f>
        <v/>
      </c>
    </row>
    <row r="1632" spans="1:16" ht="15.75" thickBot="1" x14ac:dyDescent="0.3">
      <c r="A1632" s="121" t="str">
        <f t="shared" si="52"/>
        <v/>
      </c>
      <c r="B1632" s="95"/>
      <c r="C1632" s="148"/>
      <c r="D1632" s="149"/>
      <c r="E1632" s="149"/>
      <c r="F1632" s="149"/>
      <c r="G1632" s="149"/>
      <c r="H1632" s="149"/>
      <c r="I1632" s="153"/>
      <c r="J1632" s="95"/>
      <c r="K1632" s="108" t="str">
        <f t="shared" si="53"/>
        <v>x2</v>
      </c>
      <c r="L1632" s="113"/>
      <c r="M1632" s="95"/>
      <c r="N1632" s="121" t="str">
        <f>IFERROR(VLOOKUP($G1632,Basisblatt!$A$10:$B$17,2,FALSE),"")</f>
        <v/>
      </c>
      <c r="O1632" s="95"/>
      <c r="P1632" s="138" t="str">
        <f>IF($K1632="x1",IF(OR($F1632&lt;&gt;Basisblatt!$A$2,'EMob_Segmente 3.2.5_3.2.6'!H1632=Basisblatt!$A$64)=TRUE,5,VLOOKUP('EMob_Segmente 3.2.5_3.2.6'!$E1632,Basisblatt!$A$22:$B$35,2,FALSE)),"")</f>
        <v/>
      </c>
    </row>
    <row r="1633" spans="1:16" ht="15.75" thickBot="1" x14ac:dyDescent="0.3">
      <c r="A1633" s="121" t="str">
        <f t="shared" si="52"/>
        <v/>
      </c>
      <c r="B1633" s="95"/>
      <c r="C1633" s="148"/>
      <c r="D1633" s="149"/>
      <c r="E1633" s="149"/>
      <c r="F1633" s="149"/>
      <c r="G1633" s="149"/>
      <c r="H1633" s="149"/>
      <c r="I1633" s="153"/>
      <c r="J1633" s="95"/>
      <c r="K1633" s="108" t="str">
        <f t="shared" si="53"/>
        <v>x2</v>
      </c>
      <c r="L1633" s="113"/>
      <c r="M1633" s="95"/>
      <c r="N1633" s="121" t="str">
        <f>IFERROR(VLOOKUP($G1633,Basisblatt!$A$10:$B$17,2,FALSE),"")</f>
        <v/>
      </c>
      <c r="O1633" s="95"/>
      <c r="P1633" s="138" t="str">
        <f>IF($K1633="x1",IF(OR($F1633&lt;&gt;Basisblatt!$A$2,'EMob_Segmente 3.2.5_3.2.6'!H1633=Basisblatt!$A$64)=TRUE,5,VLOOKUP('EMob_Segmente 3.2.5_3.2.6'!$E1633,Basisblatt!$A$22:$B$35,2,FALSE)),"")</f>
        <v/>
      </c>
    </row>
    <row r="1634" spans="1:16" ht="15.75" thickBot="1" x14ac:dyDescent="0.3">
      <c r="A1634" s="121" t="str">
        <f t="shared" si="52"/>
        <v/>
      </c>
      <c r="B1634" s="95"/>
      <c r="C1634" s="148"/>
      <c r="D1634" s="149"/>
      <c r="E1634" s="149"/>
      <c r="F1634" s="149"/>
      <c r="G1634" s="149"/>
      <c r="H1634" s="149"/>
      <c r="I1634" s="153"/>
      <c r="J1634" s="95"/>
      <c r="K1634" s="108" t="str">
        <f t="shared" si="53"/>
        <v>x2</v>
      </c>
      <c r="L1634" s="113"/>
      <c r="M1634" s="95"/>
      <c r="N1634" s="121" t="str">
        <f>IFERROR(VLOOKUP($G1634,Basisblatt!$A$10:$B$17,2,FALSE),"")</f>
        <v/>
      </c>
      <c r="O1634" s="95"/>
      <c r="P1634" s="138" t="str">
        <f>IF($K1634="x1",IF(OR($F1634&lt;&gt;Basisblatt!$A$2,'EMob_Segmente 3.2.5_3.2.6'!H1634=Basisblatt!$A$64)=TRUE,5,VLOOKUP('EMob_Segmente 3.2.5_3.2.6'!$E1634,Basisblatt!$A$22:$B$35,2,FALSE)),"")</f>
        <v/>
      </c>
    </row>
    <row r="1635" spans="1:16" ht="15.75" thickBot="1" x14ac:dyDescent="0.3">
      <c r="A1635" s="121" t="str">
        <f t="shared" si="52"/>
        <v/>
      </c>
      <c r="B1635" s="95"/>
      <c r="C1635" s="148"/>
      <c r="D1635" s="149"/>
      <c r="E1635" s="149"/>
      <c r="F1635" s="149"/>
      <c r="G1635" s="149"/>
      <c r="H1635" s="149"/>
      <c r="I1635" s="153"/>
      <c r="J1635" s="95"/>
      <c r="K1635" s="108" t="str">
        <f t="shared" si="53"/>
        <v>x2</v>
      </c>
      <c r="L1635" s="113"/>
      <c r="M1635" s="95"/>
      <c r="N1635" s="121" t="str">
        <f>IFERROR(VLOOKUP($G1635,Basisblatt!$A$10:$B$17,2,FALSE),"")</f>
        <v/>
      </c>
      <c r="O1635" s="95"/>
      <c r="P1635" s="138" t="str">
        <f>IF($K1635="x1",IF(OR($F1635&lt;&gt;Basisblatt!$A$2,'EMob_Segmente 3.2.5_3.2.6'!H1635=Basisblatt!$A$64)=TRUE,5,VLOOKUP('EMob_Segmente 3.2.5_3.2.6'!$E1635,Basisblatt!$A$22:$B$35,2,FALSE)),"")</f>
        <v/>
      </c>
    </row>
    <row r="1636" spans="1:16" ht="15.75" thickBot="1" x14ac:dyDescent="0.3">
      <c r="A1636" s="121" t="str">
        <f t="shared" si="52"/>
        <v/>
      </c>
      <c r="B1636" s="95"/>
      <c r="C1636" s="148"/>
      <c r="D1636" s="149"/>
      <c r="E1636" s="149"/>
      <c r="F1636" s="149"/>
      <c r="G1636" s="149"/>
      <c r="H1636" s="149"/>
      <c r="I1636" s="153"/>
      <c r="J1636" s="95"/>
      <c r="K1636" s="108" t="str">
        <f t="shared" si="53"/>
        <v>x2</v>
      </c>
      <c r="L1636" s="113"/>
      <c r="M1636" s="95"/>
      <c r="N1636" s="121" t="str">
        <f>IFERROR(VLOOKUP($G1636,Basisblatt!$A$10:$B$17,2,FALSE),"")</f>
        <v/>
      </c>
      <c r="O1636" s="95"/>
      <c r="P1636" s="138" t="str">
        <f>IF($K1636="x1",IF(OR($F1636&lt;&gt;Basisblatt!$A$2,'EMob_Segmente 3.2.5_3.2.6'!H1636=Basisblatt!$A$64)=TRUE,5,VLOOKUP('EMob_Segmente 3.2.5_3.2.6'!$E1636,Basisblatt!$A$22:$B$35,2,FALSE)),"")</f>
        <v/>
      </c>
    </row>
    <row r="1637" spans="1:16" ht="15.75" thickBot="1" x14ac:dyDescent="0.3">
      <c r="A1637" s="121" t="str">
        <f t="shared" si="52"/>
        <v/>
      </c>
      <c r="B1637" s="95"/>
      <c r="C1637" s="148"/>
      <c r="D1637" s="149"/>
      <c r="E1637" s="149"/>
      <c r="F1637" s="149"/>
      <c r="G1637" s="149"/>
      <c r="H1637" s="149"/>
      <c r="I1637" s="153"/>
      <c r="J1637" s="95"/>
      <c r="K1637" s="108" t="str">
        <f t="shared" si="53"/>
        <v>x2</v>
      </c>
      <c r="L1637" s="113"/>
      <c r="M1637" s="95"/>
      <c r="N1637" s="121" t="str">
        <f>IFERROR(VLOOKUP($G1637,Basisblatt!$A$10:$B$17,2,FALSE),"")</f>
        <v/>
      </c>
      <c r="O1637" s="95"/>
      <c r="P1637" s="138" t="str">
        <f>IF($K1637="x1",IF(OR($F1637&lt;&gt;Basisblatt!$A$2,'EMob_Segmente 3.2.5_3.2.6'!H1637=Basisblatt!$A$64)=TRUE,5,VLOOKUP('EMob_Segmente 3.2.5_3.2.6'!$E1637,Basisblatt!$A$22:$B$35,2,FALSE)),"")</f>
        <v/>
      </c>
    </row>
    <row r="1638" spans="1:16" ht="15.75" thickBot="1" x14ac:dyDescent="0.3">
      <c r="A1638" s="121" t="str">
        <f t="shared" si="52"/>
        <v/>
      </c>
      <c r="B1638" s="95"/>
      <c r="C1638" s="148"/>
      <c r="D1638" s="149"/>
      <c r="E1638" s="149"/>
      <c r="F1638" s="149"/>
      <c r="G1638" s="149"/>
      <c r="H1638" s="149"/>
      <c r="I1638" s="153"/>
      <c r="J1638" s="95"/>
      <c r="K1638" s="108" t="str">
        <f t="shared" si="53"/>
        <v>x2</v>
      </c>
      <c r="L1638" s="113"/>
      <c r="M1638" s="95"/>
      <c r="N1638" s="121" t="str">
        <f>IFERROR(VLOOKUP($G1638,Basisblatt!$A$10:$B$17,2,FALSE),"")</f>
        <v/>
      </c>
      <c r="O1638" s="95"/>
      <c r="P1638" s="138" t="str">
        <f>IF($K1638="x1",IF(OR($F1638&lt;&gt;Basisblatt!$A$2,'EMob_Segmente 3.2.5_3.2.6'!H1638=Basisblatt!$A$64)=TRUE,5,VLOOKUP('EMob_Segmente 3.2.5_3.2.6'!$E1638,Basisblatt!$A$22:$B$35,2,FALSE)),"")</f>
        <v/>
      </c>
    </row>
    <row r="1639" spans="1:16" ht="15.75" thickBot="1" x14ac:dyDescent="0.3">
      <c r="A1639" s="121" t="str">
        <f t="shared" si="52"/>
        <v/>
      </c>
      <c r="B1639" s="95"/>
      <c r="C1639" s="148"/>
      <c r="D1639" s="149"/>
      <c r="E1639" s="149"/>
      <c r="F1639" s="149"/>
      <c r="G1639" s="149"/>
      <c r="H1639" s="149"/>
      <c r="I1639" s="153"/>
      <c r="J1639" s="95"/>
      <c r="K1639" s="108" t="str">
        <f t="shared" si="53"/>
        <v>x2</v>
      </c>
      <c r="L1639" s="113"/>
      <c r="M1639" s="95"/>
      <c r="N1639" s="121" t="str">
        <f>IFERROR(VLOOKUP($G1639,Basisblatt!$A$10:$B$17,2,FALSE),"")</f>
        <v/>
      </c>
      <c r="O1639" s="95"/>
      <c r="P1639" s="138" t="str">
        <f>IF($K1639="x1",IF(OR($F1639&lt;&gt;Basisblatt!$A$2,'EMob_Segmente 3.2.5_3.2.6'!H1639=Basisblatt!$A$64)=TRUE,5,VLOOKUP('EMob_Segmente 3.2.5_3.2.6'!$E1639,Basisblatt!$A$22:$B$35,2,FALSE)),"")</f>
        <v/>
      </c>
    </row>
    <row r="1640" spans="1:16" ht="15.75" thickBot="1" x14ac:dyDescent="0.3">
      <c r="A1640" s="121" t="str">
        <f t="shared" si="52"/>
        <v/>
      </c>
      <c r="B1640" s="95"/>
      <c r="C1640" s="148"/>
      <c r="D1640" s="149"/>
      <c r="E1640" s="149"/>
      <c r="F1640" s="149"/>
      <c r="G1640" s="149"/>
      <c r="H1640" s="149"/>
      <c r="I1640" s="153"/>
      <c r="J1640" s="95"/>
      <c r="K1640" s="108" t="str">
        <f t="shared" si="53"/>
        <v>x2</v>
      </c>
      <c r="L1640" s="113"/>
      <c r="M1640" s="95"/>
      <c r="N1640" s="121" t="str">
        <f>IFERROR(VLOOKUP($G1640,Basisblatt!$A$10:$B$17,2,FALSE),"")</f>
        <v/>
      </c>
      <c r="O1640" s="95"/>
      <c r="P1640" s="138" t="str">
        <f>IF($K1640="x1",IF(OR($F1640&lt;&gt;Basisblatt!$A$2,'EMob_Segmente 3.2.5_3.2.6'!H1640=Basisblatt!$A$64)=TRUE,5,VLOOKUP('EMob_Segmente 3.2.5_3.2.6'!$E1640,Basisblatt!$A$22:$B$35,2,FALSE)),"")</f>
        <v/>
      </c>
    </row>
    <row r="1641" spans="1:16" ht="15.75" thickBot="1" x14ac:dyDescent="0.3">
      <c r="A1641" s="121" t="str">
        <f t="shared" si="52"/>
        <v/>
      </c>
      <c r="B1641" s="95"/>
      <c r="C1641" s="148"/>
      <c r="D1641" s="149"/>
      <c r="E1641" s="149"/>
      <c r="F1641" s="149"/>
      <c r="G1641" s="149"/>
      <c r="H1641" s="149"/>
      <c r="I1641" s="153"/>
      <c r="J1641" s="95"/>
      <c r="K1641" s="108" t="str">
        <f t="shared" si="53"/>
        <v>x2</v>
      </c>
      <c r="L1641" s="113"/>
      <c r="M1641" s="95"/>
      <c r="N1641" s="121" t="str">
        <f>IFERROR(VLOOKUP($G1641,Basisblatt!$A$10:$B$17,2,FALSE),"")</f>
        <v/>
      </c>
      <c r="O1641" s="95"/>
      <c r="P1641" s="138" t="str">
        <f>IF($K1641="x1",IF(OR($F1641&lt;&gt;Basisblatt!$A$2,'EMob_Segmente 3.2.5_3.2.6'!H1641=Basisblatt!$A$64)=TRUE,5,VLOOKUP('EMob_Segmente 3.2.5_3.2.6'!$E1641,Basisblatt!$A$22:$B$35,2,FALSE)),"")</f>
        <v/>
      </c>
    </row>
    <row r="1642" spans="1:16" ht="15.75" thickBot="1" x14ac:dyDescent="0.3">
      <c r="A1642" s="121" t="str">
        <f t="shared" si="52"/>
        <v/>
      </c>
      <c r="B1642" s="95"/>
      <c r="C1642" s="148"/>
      <c r="D1642" s="149"/>
      <c r="E1642" s="149"/>
      <c r="F1642" s="149"/>
      <c r="G1642" s="149"/>
      <c r="H1642" s="149"/>
      <c r="I1642" s="153"/>
      <c r="J1642" s="95"/>
      <c r="K1642" s="108" t="str">
        <f t="shared" si="53"/>
        <v>x2</v>
      </c>
      <c r="L1642" s="113"/>
      <c r="M1642" s="95"/>
      <c r="N1642" s="121" t="str">
        <f>IFERROR(VLOOKUP($G1642,Basisblatt!$A$10:$B$17,2,FALSE),"")</f>
        <v/>
      </c>
      <c r="O1642" s="95"/>
      <c r="P1642" s="138" t="str">
        <f>IF($K1642="x1",IF(OR($F1642&lt;&gt;Basisblatt!$A$2,'EMob_Segmente 3.2.5_3.2.6'!H1642=Basisblatt!$A$64)=TRUE,5,VLOOKUP('EMob_Segmente 3.2.5_3.2.6'!$E1642,Basisblatt!$A$22:$B$35,2,FALSE)),"")</f>
        <v/>
      </c>
    </row>
    <row r="1643" spans="1:16" ht="15.75" thickBot="1" x14ac:dyDescent="0.3">
      <c r="A1643" s="121" t="str">
        <f t="shared" si="52"/>
        <v/>
      </c>
      <c r="B1643" s="95"/>
      <c r="C1643" s="148"/>
      <c r="D1643" s="149"/>
      <c r="E1643" s="149"/>
      <c r="F1643" s="149"/>
      <c r="G1643" s="149"/>
      <c r="H1643" s="149"/>
      <c r="I1643" s="153"/>
      <c r="J1643" s="95"/>
      <c r="K1643" s="108" t="str">
        <f t="shared" si="53"/>
        <v>x2</v>
      </c>
      <c r="L1643" s="113"/>
      <c r="M1643" s="95"/>
      <c r="N1643" s="121" t="str">
        <f>IFERROR(VLOOKUP($G1643,Basisblatt!$A$10:$B$17,2,FALSE),"")</f>
        <v/>
      </c>
      <c r="O1643" s="95"/>
      <c r="P1643" s="138" t="str">
        <f>IF($K1643="x1",IF(OR($F1643&lt;&gt;Basisblatt!$A$2,'EMob_Segmente 3.2.5_3.2.6'!H1643=Basisblatt!$A$64)=TRUE,5,VLOOKUP('EMob_Segmente 3.2.5_3.2.6'!$E1643,Basisblatt!$A$22:$B$35,2,FALSE)),"")</f>
        <v/>
      </c>
    </row>
    <row r="1644" spans="1:16" ht="15.75" thickBot="1" x14ac:dyDescent="0.3">
      <c r="A1644" s="121" t="str">
        <f t="shared" si="52"/>
        <v/>
      </c>
      <c r="B1644" s="95"/>
      <c r="C1644" s="148"/>
      <c r="D1644" s="149"/>
      <c r="E1644" s="149"/>
      <c r="F1644" s="149"/>
      <c r="G1644" s="149"/>
      <c r="H1644" s="149"/>
      <c r="I1644" s="153"/>
      <c r="J1644" s="95"/>
      <c r="K1644" s="108" t="str">
        <f t="shared" si="53"/>
        <v>x2</v>
      </c>
      <c r="L1644" s="113"/>
      <c r="M1644" s="95"/>
      <c r="N1644" s="121" t="str">
        <f>IFERROR(VLOOKUP($G1644,Basisblatt!$A$10:$B$17,2,FALSE),"")</f>
        <v/>
      </c>
      <c r="O1644" s="95"/>
      <c r="P1644" s="138" t="str">
        <f>IF($K1644="x1",IF(OR($F1644&lt;&gt;Basisblatt!$A$2,'EMob_Segmente 3.2.5_3.2.6'!H1644=Basisblatt!$A$64)=TRUE,5,VLOOKUP('EMob_Segmente 3.2.5_3.2.6'!$E1644,Basisblatt!$A$22:$B$35,2,FALSE)),"")</f>
        <v/>
      </c>
    </row>
    <row r="1645" spans="1:16" ht="15.75" thickBot="1" x14ac:dyDescent="0.3">
      <c r="A1645" s="121" t="str">
        <f t="shared" si="52"/>
        <v/>
      </c>
      <c r="B1645" s="95"/>
      <c r="C1645" s="148"/>
      <c r="D1645" s="149"/>
      <c r="E1645" s="149"/>
      <c r="F1645" s="149"/>
      <c r="G1645" s="149"/>
      <c r="H1645" s="149"/>
      <c r="I1645" s="153"/>
      <c r="J1645" s="95"/>
      <c r="K1645" s="108" t="str">
        <f t="shared" si="53"/>
        <v>x2</v>
      </c>
      <c r="L1645" s="113"/>
      <c r="M1645" s="95"/>
      <c r="N1645" s="121" t="str">
        <f>IFERROR(VLOOKUP($G1645,Basisblatt!$A$10:$B$17,2,FALSE),"")</f>
        <v/>
      </c>
      <c r="O1645" s="95"/>
      <c r="P1645" s="138" t="str">
        <f>IF($K1645="x1",IF(OR($F1645&lt;&gt;Basisblatt!$A$2,'EMob_Segmente 3.2.5_3.2.6'!H1645=Basisblatt!$A$64)=TRUE,5,VLOOKUP('EMob_Segmente 3.2.5_3.2.6'!$E1645,Basisblatt!$A$22:$B$35,2,FALSE)),"")</f>
        <v/>
      </c>
    </row>
    <row r="1646" spans="1:16" ht="15.75" thickBot="1" x14ac:dyDescent="0.3">
      <c r="A1646" s="121" t="str">
        <f t="shared" si="52"/>
        <v/>
      </c>
      <c r="B1646" s="95"/>
      <c r="C1646" s="148"/>
      <c r="D1646" s="149"/>
      <c r="E1646" s="149"/>
      <c r="F1646" s="149"/>
      <c r="G1646" s="149"/>
      <c r="H1646" s="149"/>
      <c r="I1646" s="153"/>
      <c r="J1646" s="95"/>
      <c r="K1646" s="108" t="str">
        <f t="shared" si="53"/>
        <v>x2</v>
      </c>
      <c r="L1646" s="113"/>
      <c r="M1646" s="95"/>
      <c r="N1646" s="121" t="str">
        <f>IFERROR(VLOOKUP($G1646,Basisblatt!$A$10:$B$17,2,FALSE),"")</f>
        <v/>
      </c>
      <c r="O1646" s="95"/>
      <c r="P1646" s="138" t="str">
        <f>IF($K1646="x1",IF(OR($F1646&lt;&gt;Basisblatt!$A$2,'EMob_Segmente 3.2.5_3.2.6'!H1646=Basisblatt!$A$64)=TRUE,5,VLOOKUP('EMob_Segmente 3.2.5_3.2.6'!$E1646,Basisblatt!$A$22:$B$35,2,FALSE)),"")</f>
        <v/>
      </c>
    </row>
    <row r="1647" spans="1:16" ht="15.75" thickBot="1" x14ac:dyDescent="0.3">
      <c r="A1647" s="121" t="str">
        <f t="shared" si="52"/>
        <v/>
      </c>
      <c r="B1647" s="95"/>
      <c r="C1647" s="148"/>
      <c r="D1647" s="149"/>
      <c r="E1647" s="149"/>
      <c r="F1647" s="149"/>
      <c r="G1647" s="149"/>
      <c r="H1647" s="149"/>
      <c r="I1647" s="153"/>
      <c r="J1647" s="95"/>
      <c r="K1647" s="108" t="str">
        <f t="shared" si="53"/>
        <v>x2</v>
      </c>
      <c r="L1647" s="113"/>
      <c r="M1647" s="95"/>
      <c r="N1647" s="121" t="str">
        <f>IFERROR(VLOOKUP($G1647,Basisblatt!$A$10:$B$17,2,FALSE),"")</f>
        <v/>
      </c>
      <c r="O1647" s="95"/>
      <c r="P1647" s="138" t="str">
        <f>IF($K1647="x1",IF(OR($F1647&lt;&gt;Basisblatt!$A$2,'EMob_Segmente 3.2.5_3.2.6'!H1647=Basisblatt!$A$64)=TRUE,5,VLOOKUP('EMob_Segmente 3.2.5_3.2.6'!$E1647,Basisblatt!$A$22:$B$35,2,FALSE)),"")</f>
        <v/>
      </c>
    </row>
    <row r="1648" spans="1:16" ht="15.75" thickBot="1" x14ac:dyDescent="0.3">
      <c r="A1648" s="121" t="str">
        <f t="shared" si="52"/>
        <v/>
      </c>
      <c r="B1648" s="95"/>
      <c r="C1648" s="148"/>
      <c r="D1648" s="149"/>
      <c r="E1648" s="149"/>
      <c r="F1648" s="149"/>
      <c r="G1648" s="149"/>
      <c r="H1648" s="149"/>
      <c r="I1648" s="153"/>
      <c r="J1648" s="95"/>
      <c r="K1648" s="108" t="str">
        <f t="shared" si="53"/>
        <v>x2</v>
      </c>
      <c r="L1648" s="113"/>
      <c r="M1648" s="95"/>
      <c r="N1648" s="121" t="str">
        <f>IFERROR(VLOOKUP($G1648,Basisblatt!$A$10:$B$17,2,FALSE),"")</f>
        <v/>
      </c>
      <c r="O1648" s="95"/>
      <c r="P1648" s="138" t="str">
        <f>IF($K1648="x1",IF(OR($F1648&lt;&gt;Basisblatt!$A$2,'EMob_Segmente 3.2.5_3.2.6'!H1648=Basisblatt!$A$64)=TRUE,5,VLOOKUP('EMob_Segmente 3.2.5_3.2.6'!$E1648,Basisblatt!$A$22:$B$35,2,FALSE)),"")</f>
        <v/>
      </c>
    </row>
    <row r="1649" spans="1:16" ht="15.75" thickBot="1" x14ac:dyDescent="0.3">
      <c r="A1649" s="121" t="str">
        <f t="shared" si="52"/>
        <v/>
      </c>
      <c r="B1649" s="95"/>
      <c r="C1649" s="148"/>
      <c r="D1649" s="149"/>
      <c r="E1649" s="149"/>
      <c r="F1649" s="149"/>
      <c r="G1649" s="149"/>
      <c r="H1649" s="149"/>
      <c r="I1649" s="153"/>
      <c r="J1649" s="95"/>
      <c r="K1649" s="108" t="str">
        <f t="shared" si="53"/>
        <v>x2</v>
      </c>
      <c r="L1649" s="113"/>
      <c r="M1649" s="95"/>
      <c r="N1649" s="121" t="str">
        <f>IFERROR(VLOOKUP($G1649,Basisblatt!$A$10:$B$17,2,FALSE),"")</f>
        <v/>
      </c>
      <c r="O1649" s="95"/>
      <c r="P1649" s="138" t="str">
        <f>IF($K1649="x1",IF(OR($F1649&lt;&gt;Basisblatt!$A$2,'EMob_Segmente 3.2.5_3.2.6'!H1649=Basisblatt!$A$64)=TRUE,5,VLOOKUP('EMob_Segmente 3.2.5_3.2.6'!$E1649,Basisblatt!$A$22:$B$35,2,FALSE)),"")</f>
        <v/>
      </c>
    </row>
    <row r="1650" spans="1:16" ht="15.75" thickBot="1" x14ac:dyDescent="0.3">
      <c r="A1650" s="121" t="str">
        <f t="shared" si="52"/>
        <v/>
      </c>
      <c r="B1650" s="95"/>
      <c r="C1650" s="148"/>
      <c r="D1650" s="149"/>
      <c r="E1650" s="149"/>
      <c r="F1650" s="149"/>
      <c r="G1650" s="149"/>
      <c r="H1650" s="149"/>
      <c r="I1650" s="153"/>
      <c r="J1650" s="95"/>
      <c r="K1650" s="108" t="str">
        <f t="shared" si="53"/>
        <v>x2</v>
      </c>
      <c r="L1650" s="113"/>
      <c r="M1650" s="95"/>
      <c r="N1650" s="121" t="str">
        <f>IFERROR(VLOOKUP($G1650,Basisblatt!$A$10:$B$17,2,FALSE),"")</f>
        <v/>
      </c>
      <c r="O1650" s="95"/>
      <c r="P1650" s="138" t="str">
        <f>IF($K1650="x1",IF(OR($F1650&lt;&gt;Basisblatt!$A$2,'EMob_Segmente 3.2.5_3.2.6'!H1650=Basisblatt!$A$64)=TRUE,5,VLOOKUP('EMob_Segmente 3.2.5_3.2.6'!$E1650,Basisblatt!$A$22:$B$35,2,FALSE)),"")</f>
        <v/>
      </c>
    </row>
    <row r="1651" spans="1:16" ht="15.75" thickBot="1" x14ac:dyDescent="0.3">
      <c r="A1651" s="121" t="str">
        <f t="shared" si="52"/>
        <v/>
      </c>
      <c r="B1651" s="95"/>
      <c r="C1651" s="148"/>
      <c r="D1651" s="149"/>
      <c r="E1651" s="149"/>
      <c r="F1651" s="149"/>
      <c r="G1651" s="149"/>
      <c r="H1651" s="149"/>
      <c r="I1651" s="153"/>
      <c r="J1651" s="95"/>
      <c r="K1651" s="108" t="str">
        <f t="shared" si="53"/>
        <v>x2</v>
      </c>
      <c r="L1651" s="113"/>
      <c r="M1651" s="95"/>
      <c r="N1651" s="121" t="str">
        <f>IFERROR(VLOOKUP($G1651,Basisblatt!$A$10:$B$17,2,FALSE),"")</f>
        <v/>
      </c>
      <c r="O1651" s="95"/>
      <c r="P1651" s="138" t="str">
        <f>IF($K1651="x1",IF(OR($F1651&lt;&gt;Basisblatt!$A$2,'EMob_Segmente 3.2.5_3.2.6'!H1651=Basisblatt!$A$64)=TRUE,5,VLOOKUP('EMob_Segmente 3.2.5_3.2.6'!$E1651,Basisblatt!$A$22:$B$35,2,FALSE)),"")</f>
        <v/>
      </c>
    </row>
    <row r="1652" spans="1:16" ht="15.75" thickBot="1" x14ac:dyDescent="0.3">
      <c r="A1652" s="121" t="str">
        <f t="shared" si="52"/>
        <v/>
      </c>
      <c r="B1652" s="95"/>
      <c r="C1652" s="148"/>
      <c r="D1652" s="149"/>
      <c r="E1652" s="149"/>
      <c r="F1652" s="149"/>
      <c r="G1652" s="149"/>
      <c r="H1652" s="149"/>
      <c r="I1652" s="153"/>
      <c r="J1652" s="95"/>
      <c r="K1652" s="108" t="str">
        <f t="shared" si="53"/>
        <v>x2</v>
      </c>
      <c r="L1652" s="113"/>
      <c r="M1652" s="95"/>
      <c r="N1652" s="121" t="str">
        <f>IFERROR(VLOOKUP($G1652,Basisblatt!$A$10:$B$17,2,FALSE),"")</f>
        <v/>
      </c>
      <c r="O1652" s="95"/>
      <c r="P1652" s="138" t="str">
        <f>IF($K1652="x1",IF(OR($F1652&lt;&gt;Basisblatt!$A$2,'EMob_Segmente 3.2.5_3.2.6'!H1652=Basisblatt!$A$64)=TRUE,5,VLOOKUP('EMob_Segmente 3.2.5_3.2.6'!$E1652,Basisblatt!$A$22:$B$35,2,FALSE)),"")</f>
        <v/>
      </c>
    </row>
    <row r="1653" spans="1:16" ht="15.75" thickBot="1" x14ac:dyDescent="0.3">
      <c r="A1653" s="121" t="str">
        <f t="shared" si="52"/>
        <v/>
      </c>
      <c r="B1653" s="95"/>
      <c r="C1653" s="148"/>
      <c r="D1653" s="149"/>
      <c r="E1653" s="149"/>
      <c r="F1653" s="149"/>
      <c r="G1653" s="149"/>
      <c r="H1653" s="149"/>
      <c r="I1653" s="153"/>
      <c r="J1653" s="95"/>
      <c r="K1653" s="108" t="str">
        <f t="shared" si="53"/>
        <v>x2</v>
      </c>
      <c r="L1653" s="113"/>
      <c r="M1653" s="95"/>
      <c r="N1653" s="121" t="str">
        <f>IFERROR(VLOOKUP($G1653,Basisblatt!$A$10:$B$17,2,FALSE),"")</f>
        <v/>
      </c>
      <c r="O1653" s="95"/>
      <c r="P1653" s="138" t="str">
        <f>IF($K1653="x1",IF(OR($F1653&lt;&gt;Basisblatt!$A$2,'EMob_Segmente 3.2.5_3.2.6'!H1653=Basisblatt!$A$64)=TRUE,5,VLOOKUP('EMob_Segmente 3.2.5_3.2.6'!$E1653,Basisblatt!$A$22:$B$35,2,FALSE)),"")</f>
        <v/>
      </c>
    </row>
    <row r="1654" spans="1:16" ht="15.75" thickBot="1" x14ac:dyDescent="0.3">
      <c r="A1654" s="121" t="str">
        <f t="shared" si="52"/>
        <v/>
      </c>
      <c r="B1654" s="95"/>
      <c r="C1654" s="148"/>
      <c r="D1654" s="149"/>
      <c r="E1654" s="149"/>
      <c r="F1654" s="149"/>
      <c r="G1654" s="149"/>
      <c r="H1654" s="149"/>
      <c r="I1654" s="153"/>
      <c r="J1654" s="95"/>
      <c r="K1654" s="108" t="str">
        <f t="shared" si="53"/>
        <v>x2</v>
      </c>
      <c r="L1654" s="113"/>
      <c r="M1654" s="95"/>
      <c r="N1654" s="121" t="str">
        <f>IFERROR(VLOOKUP($G1654,Basisblatt!$A$10:$B$17,2,FALSE),"")</f>
        <v/>
      </c>
      <c r="O1654" s="95"/>
      <c r="P1654" s="138" t="str">
        <f>IF($K1654="x1",IF(OR($F1654&lt;&gt;Basisblatt!$A$2,'EMob_Segmente 3.2.5_3.2.6'!H1654=Basisblatt!$A$64)=TRUE,5,VLOOKUP('EMob_Segmente 3.2.5_3.2.6'!$E1654,Basisblatt!$A$22:$B$35,2,FALSE)),"")</f>
        <v/>
      </c>
    </row>
    <row r="1655" spans="1:16" ht="15.75" thickBot="1" x14ac:dyDescent="0.3">
      <c r="A1655" s="121" t="str">
        <f t="shared" si="52"/>
        <v/>
      </c>
      <c r="B1655" s="95"/>
      <c r="C1655" s="148"/>
      <c r="D1655" s="149"/>
      <c r="E1655" s="149"/>
      <c r="F1655" s="149"/>
      <c r="G1655" s="149"/>
      <c r="H1655" s="149"/>
      <c r="I1655" s="153"/>
      <c r="J1655" s="95"/>
      <c r="K1655" s="108" t="str">
        <f t="shared" si="53"/>
        <v>x2</v>
      </c>
      <c r="L1655" s="113"/>
      <c r="M1655" s="95"/>
      <c r="N1655" s="121" t="str">
        <f>IFERROR(VLOOKUP($G1655,Basisblatt!$A$10:$B$17,2,FALSE),"")</f>
        <v/>
      </c>
      <c r="O1655" s="95"/>
      <c r="P1655" s="138" t="str">
        <f>IF($K1655="x1",IF(OR($F1655&lt;&gt;Basisblatt!$A$2,'EMob_Segmente 3.2.5_3.2.6'!H1655=Basisblatt!$A$64)=TRUE,5,VLOOKUP('EMob_Segmente 3.2.5_3.2.6'!$E1655,Basisblatt!$A$22:$B$35,2,FALSE)),"")</f>
        <v/>
      </c>
    </row>
    <row r="1656" spans="1:16" ht="15.75" thickBot="1" x14ac:dyDescent="0.3">
      <c r="A1656" s="121" t="str">
        <f t="shared" si="52"/>
        <v/>
      </c>
      <c r="B1656" s="95"/>
      <c r="C1656" s="148"/>
      <c r="D1656" s="149"/>
      <c r="E1656" s="149"/>
      <c r="F1656" s="149"/>
      <c r="G1656" s="149"/>
      <c r="H1656" s="149"/>
      <c r="I1656" s="153"/>
      <c r="J1656" s="95"/>
      <c r="K1656" s="108" t="str">
        <f t="shared" si="53"/>
        <v>x2</v>
      </c>
      <c r="L1656" s="113"/>
      <c r="M1656" s="95"/>
      <c r="N1656" s="121" t="str">
        <f>IFERROR(VLOOKUP($G1656,Basisblatt!$A$10:$B$17,2,FALSE),"")</f>
        <v/>
      </c>
      <c r="O1656" s="95"/>
      <c r="P1656" s="138" t="str">
        <f>IF($K1656="x1",IF(OR($F1656&lt;&gt;Basisblatt!$A$2,'EMob_Segmente 3.2.5_3.2.6'!H1656=Basisblatt!$A$64)=TRUE,5,VLOOKUP('EMob_Segmente 3.2.5_3.2.6'!$E1656,Basisblatt!$A$22:$B$35,2,FALSE)),"")</f>
        <v/>
      </c>
    </row>
    <row r="1657" spans="1:16" ht="15.75" thickBot="1" x14ac:dyDescent="0.3">
      <c r="A1657" s="121" t="str">
        <f t="shared" si="52"/>
        <v/>
      </c>
      <c r="B1657" s="95"/>
      <c r="C1657" s="148"/>
      <c r="D1657" s="149"/>
      <c r="E1657" s="149"/>
      <c r="F1657" s="149"/>
      <c r="G1657" s="149"/>
      <c r="H1657" s="149"/>
      <c r="I1657" s="153"/>
      <c r="J1657" s="95"/>
      <c r="K1657" s="108" t="str">
        <f t="shared" si="53"/>
        <v>x2</v>
      </c>
      <c r="L1657" s="113"/>
      <c r="M1657" s="95"/>
      <c r="N1657" s="121" t="str">
        <f>IFERROR(VLOOKUP($G1657,Basisblatt!$A$10:$B$17,2,FALSE),"")</f>
        <v/>
      </c>
      <c r="O1657" s="95"/>
      <c r="P1657" s="138" t="str">
        <f>IF($K1657="x1",IF(OR($F1657&lt;&gt;Basisblatt!$A$2,'EMob_Segmente 3.2.5_3.2.6'!H1657=Basisblatt!$A$64)=TRUE,5,VLOOKUP('EMob_Segmente 3.2.5_3.2.6'!$E1657,Basisblatt!$A$22:$B$35,2,FALSE)),"")</f>
        <v/>
      </c>
    </row>
    <row r="1658" spans="1:16" ht="15.75" thickBot="1" x14ac:dyDescent="0.3">
      <c r="A1658" s="121" t="str">
        <f t="shared" si="52"/>
        <v/>
      </c>
      <c r="B1658" s="95"/>
      <c r="C1658" s="148"/>
      <c r="D1658" s="149"/>
      <c r="E1658" s="149"/>
      <c r="F1658" s="149"/>
      <c r="G1658" s="149"/>
      <c r="H1658" s="149"/>
      <c r="I1658" s="153"/>
      <c r="J1658" s="95"/>
      <c r="K1658" s="108" t="str">
        <f t="shared" si="53"/>
        <v>x2</v>
      </c>
      <c r="L1658" s="113"/>
      <c r="M1658" s="95"/>
      <c r="N1658" s="121" t="str">
        <f>IFERROR(VLOOKUP($G1658,Basisblatt!$A$10:$B$17,2,FALSE),"")</f>
        <v/>
      </c>
      <c r="O1658" s="95"/>
      <c r="P1658" s="138" t="str">
        <f>IF($K1658="x1",IF(OR($F1658&lt;&gt;Basisblatt!$A$2,'EMob_Segmente 3.2.5_3.2.6'!H1658=Basisblatt!$A$64)=TRUE,5,VLOOKUP('EMob_Segmente 3.2.5_3.2.6'!$E1658,Basisblatt!$A$22:$B$35,2,FALSE)),"")</f>
        <v/>
      </c>
    </row>
    <row r="1659" spans="1:16" ht="15.75" thickBot="1" x14ac:dyDescent="0.3">
      <c r="A1659" s="121" t="str">
        <f t="shared" si="52"/>
        <v/>
      </c>
      <c r="B1659" s="95"/>
      <c r="C1659" s="148"/>
      <c r="D1659" s="149"/>
      <c r="E1659" s="149"/>
      <c r="F1659" s="149"/>
      <c r="G1659" s="149"/>
      <c r="H1659" s="149"/>
      <c r="I1659" s="153"/>
      <c r="J1659" s="95"/>
      <c r="K1659" s="108" t="str">
        <f t="shared" si="53"/>
        <v>x2</v>
      </c>
      <c r="L1659" s="113"/>
      <c r="M1659" s="95"/>
      <c r="N1659" s="121" t="str">
        <f>IFERROR(VLOOKUP($G1659,Basisblatt!$A$10:$B$17,2,FALSE),"")</f>
        <v/>
      </c>
      <c r="O1659" s="95"/>
      <c r="P1659" s="138" t="str">
        <f>IF($K1659="x1",IF(OR($F1659&lt;&gt;Basisblatt!$A$2,'EMob_Segmente 3.2.5_3.2.6'!H1659=Basisblatt!$A$64)=TRUE,5,VLOOKUP('EMob_Segmente 3.2.5_3.2.6'!$E1659,Basisblatt!$A$22:$B$35,2,FALSE)),"")</f>
        <v/>
      </c>
    </row>
    <row r="1660" spans="1:16" ht="15.75" thickBot="1" x14ac:dyDescent="0.3">
      <c r="A1660" s="121" t="str">
        <f t="shared" si="52"/>
        <v/>
      </c>
      <c r="B1660" s="95"/>
      <c r="C1660" s="148"/>
      <c r="D1660" s="149"/>
      <c r="E1660" s="149"/>
      <c r="F1660" s="149"/>
      <c r="G1660" s="149"/>
      <c r="H1660" s="149"/>
      <c r="I1660" s="153"/>
      <c r="J1660" s="95"/>
      <c r="K1660" s="108" t="str">
        <f t="shared" si="53"/>
        <v>x2</v>
      </c>
      <c r="L1660" s="113"/>
      <c r="M1660" s="95"/>
      <c r="N1660" s="121" t="str">
        <f>IFERROR(VLOOKUP($G1660,Basisblatt!$A$10:$B$17,2,FALSE),"")</f>
        <v/>
      </c>
      <c r="O1660" s="95"/>
      <c r="P1660" s="138" t="str">
        <f>IF($K1660="x1",IF(OR($F1660&lt;&gt;Basisblatt!$A$2,'EMob_Segmente 3.2.5_3.2.6'!H1660=Basisblatt!$A$64)=TRUE,5,VLOOKUP('EMob_Segmente 3.2.5_3.2.6'!$E1660,Basisblatt!$A$22:$B$35,2,FALSE)),"")</f>
        <v/>
      </c>
    </row>
    <row r="1661" spans="1:16" ht="15.75" thickBot="1" x14ac:dyDescent="0.3">
      <c r="A1661" s="121" t="str">
        <f t="shared" si="52"/>
        <v/>
      </c>
      <c r="B1661" s="95"/>
      <c r="C1661" s="148"/>
      <c r="D1661" s="149"/>
      <c r="E1661" s="149"/>
      <c r="F1661" s="149"/>
      <c r="G1661" s="149"/>
      <c r="H1661" s="149"/>
      <c r="I1661" s="153"/>
      <c r="J1661" s="95"/>
      <c r="K1661" s="108" t="str">
        <f t="shared" si="53"/>
        <v>x2</v>
      </c>
      <c r="L1661" s="113"/>
      <c r="M1661" s="95"/>
      <c r="N1661" s="121" t="str">
        <f>IFERROR(VLOOKUP($G1661,Basisblatt!$A$10:$B$17,2,FALSE),"")</f>
        <v/>
      </c>
      <c r="O1661" s="95"/>
      <c r="P1661" s="138" t="str">
        <f>IF($K1661="x1",IF(OR($F1661&lt;&gt;Basisblatt!$A$2,'EMob_Segmente 3.2.5_3.2.6'!H1661=Basisblatt!$A$64)=TRUE,5,VLOOKUP('EMob_Segmente 3.2.5_3.2.6'!$E1661,Basisblatt!$A$22:$B$35,2,FALSE)),"")</f>
        <v/>
      </c>
    </row>
    <row r="1662" spans="1:16" ht="15.75" thickBot="1" x14ac:dyDescent="0.3">
      <c r="A1662" s="121" t="str">
        <f t="shared" si="52"/>
        <v/>
      </c>
      <c r="B1662" s="95"/>
      <c r="C1662" s="148"/>
      <c r="D1662" s="149"/>
      <c r="E1662" s="149"/>
      <c r="F1662" s="149"/>
      <c r="G1662" s="149"/>
      <c r="H1662" s="149"/>
      <c r="I1662" s="153"/>
      <c r="J1662" s="95"/>
      <c r="K1662" s="108" t="str">
        <f t="shared" si="53"/>
        <v>x2</v>
      </c>
      <c r="L1662" s="113"/>
      <c r="M1662" s="95"/>
      <c r="N1662" s="121" t="str">
        <f>IFERROR(VLOOKUP($G1662,Basisblatt!$A$10:$B$17,2,FALSE),"")</f>
        <v/>
      </c>
      <c r="O1662" s="95"/>
      <c r="P1662" s="138" t="str">
        <f>IF($K1662="x1",IF(OR($F1662&lt;&gt;Basisblatt!$A$2,'EMob_Segmente 3.2.5_3.2.6'!H1662=Basisblatt!$A$64)=TRUE,5,VLOOKUP('EMob_Segmente 3.2.5_3.2.6'!$E1662,Basisblatt!$A$22:$B$35,2,FALSE)),"")</f>
        <v/>
      </c>
    </row>
    <row r="1663" spans="1:16" ht="15.75" thickBot="1" x14ac:dyDescent="0.3">
      <c r="A1663" s="121" t="str">
        <f t="shared" si="52"/>
        <v/>
      </c>
      <c r="B1663" s="95"/>
      <c r="C1663" s="148"/>
      <c r="D1663" s="149"/>
      <c r="E1663" s="149"/>
      <c r="F1663" s="149"/>
      <c r="G1663" s="149"/>
      <c r="H1663" s="149"/>
      <c r="I1663" s="153"/>
      <c r="J1663" s="95"/>
      <c r="K1663" s="108" t="str">
        <f t="shared" si="53"/>
        <v>x2</v>
      </c>
      <c r="L1663" s="113"/>
      <c r="M1663" s="95"/>
      <c r="N1663" s="121" t="str">
        <f>IFERROR(VLOOKUP($G1663,Basisblatt!$A$10:$B$17,2,FALSE),"")</f>
        <v/>
      </c>
      <c r="O1663" s="95"/>
      <c r="P1663" s="138" t="str">
        <f>IF($K1663="x1",IF(OR($F1663&lt;&gt;Basisblatt!$A$2,'EMob_Segmente 3.2.5_3.2.6'!H1663=Basisblatt!$A$64)=TRUE,5,VLOOKUP('EMob_Segmente 3.2.5_3.2.6'!$E1663,Basisblatt!$A$22:$B$35,2,FALSE)),"")</f>
        <v/>
      </c>
    </row>
    <row r="1664" spans="1:16" ht="15.75" thickBot="1" x14ac:dyDescent="0.3">
      <c r="A1664" s="121" t="str">
        <f t="shared" si="52"/>
        <v/>
      </c>
      <c r="B1664" s="95"/>
      <c r="C1664" s="148"/>
      <c r="D1664" s="149"/>
      <c r="E1664" s="149"/>
      <c r="F1664" s="149"/>
      <c r="G1664" s="149"/>
      <c r="H1664" s="149"/>
      <c r="I1664" s="153"/>
      <c r="J1664" s="95"/>
      <c r="K1664" s="108" t="str">
        <f t="shared" si="53"/>
        <v>x2</v>
      </c>
      <c r="L1664" s="113"/>
      <c r="M1664" s="95"/>
      <c r="N1664" s="121" t="str">
        <f>IFERROR(VLOOKUP($G1664,Basisblatt!$A$10:$B$17,2,FALSE),"")</f>
        <v/>
      </c>
      <c r="O1664" s="95"/>
      <c r="P1664" s="138" t="str">
        <f>IF($K1664="x1",IF(OR($F1664&lt;&gt;Basisblatt!$A$2,'EMob_Segmente 3.2.5_3.2.6'!H1664=Basisblatt!$A$64)=TRUE,5,VLOOKUP('EMob_Segmente 3.2.5_3.2.6'!$E1664,Basisblatt!$A$22:$B$35,2,FALSE)),"")</f>
        <v/>
      </c>
    </row>
    <row r="1665" spans="1:16" ht="15.75" thickBot="1" x14ac:dyDescent="0.3">
      <c r="A1665" s="121" t="str">
        <f t="shared" si="52"/>
        <v/>
      </c>
      <c r="B1665" s="95"/>
      <c r="C1665" s="148"/>
      <c r="D1665" s="149"/>
      <c r="E1665" s="149"/>
      <c r="F1665" s="149"/>
      <c r="G1665" s="149"/>
      <c r="H1665" s="149"/>
      <c r="I1665" s="153"/>
      <c r="J1665" s="95"/>
      <c r="K1665" s="108" t="str">
        <f t="shared" si="53"/>
        <v>x2</v>
      </c>
      <c r="L1665" s="113"/>
      <c r="M1665" s="95"/>
      <c r="N1665" s="121" t="str">
        <f>IFERROR(VLOOKUP($G1665,Basisblatt!$A$10:$B$17,2,FALSE),"")</f>
        <v/>
      </c>
      <c r="O1665" s="95"/>
      <c r="P1665" s="138" t="str">
        <f>IF($K1665="x1",IF(OR($F1665&lt;&gt;Basisblatt!$A$2,'EMob_Segmente 3.2.5_3.2.6'!H1665=Basisblatt!$A$64)=TRUE,5,VLOOKUP('EMob_Segmente 3.2.5_3.2.6'!$E1665,Basisblatt!$A$22:$B$35,2,FALSE)),"")</f>
        <v/>
      </c>
    </row>
    <row r="1666" spans="1:16" ht="15.75" thickBot="1" x14ac:dyDescent="0.3">
      <c r="A1666" s="121" t="str">
        <f t="shared" si="52"/>
        <v/>
      </c>
      <c r="B1666" s="95"/>
      <c r="C1666" s="148"/>
      <c r="D1666" s="149"/>
      <c r="E1666" s="149"/>
      <c r="F1666" s="149"/>
      <c r="G1666" s="149"/>
      <c r="H1666" s="149"/>
      <c r="I1666" s="153"/>
      <c r="J1666" s="95"/>
      <c r="K1666" s="108" t="str">
        <f t="shared" si="53"/>
        <v>x2</v>
      </c>
      <c r="L1666" s="113"/>
      <c r="M1666" s="95"/>
      <c r="N1666" s="121" t="str">
        <f>IFERROR(VLOOKUP($G1666,Basisblatt!$A$10:$B$17,2,FALSE),"")</f>
        <v/>
      </c>
      <c r="O1666" s="95"/>
      <c r="P1666" s="138" t="str">
        <f>IF($K1666="x1",IF(OR($F1666&lt;&gt;Basisblatt!$A$2,'EMob_Segmente 3.2.5_3.2.6'!H1666=Basisblatt!$A$64)=TRUE,5,VLOOKUP('EMob_Segmente 3.2.5_3.2.6'!$E1666,Basisblatt!$A$22:$B$35,2,FALSE)),"")</f>
        <v/>
      </c>
    </row>
    <row r="1667" spans="1:16" ht="15.75" thickBot="1" x14ac:dyDescent="0.3">
      <c r="A1667" s="121" t="str">
        <f t="shared" si="52"/>
        <v/>
      </c>
      <c r="B1667" s="95"/>
      <c r="C1667" s="148"/>
      <c r="D1667" s="149"/>
      <c r="E1667" s="149"/>
      <c r="F1667" s="149"/>
      <c r="G1667" s="149"/>
      <c r="H1667" s="149"/>
      <c r="I1667" s="153"/>
      <c r="J1667" s="95"/>
      <c r="K1667" s="108" t="str">
        <f t="shared" si="53"/>
        <v>x2</v>
      </c>
      <c r="L1667" s="113"/>
      <c r="M1667" s="95"/>
      <c r="N1667" s="121" t="str">
        <f>IFERROR(VLOOKUP($G1667,Basisblatt!$A$10:$B$17,2,FALSE),"")</f>
        <v/>
      </c>
      <c r="O1667" s="95"/>
      <c r="P1667" s="138" t="str">
        <f>IF($K1667="x1",IF(OR($F1667&lt;&gt;Basisblatt!$A$2,'EMob_Segmente 3.2.5_3.2.6'!H1667=Basisblatt!$A$64)=TRUE,5,VLOOKUP('EMob_Segmente 3.2.5_3.2.6'!$E1667,Basisblatt!$A$22:$B$35,2,FALSE)),"")</f>
        <v/>
      </c>
    </row>
    <row r="1668" spans="1:16" ht="15.75" thickBot="1" x14ac:dyDescent="0.3">
      <c r="A1668" s="121" t="str">
        <f t="shared" si="52"/>
        <v/>
      </c>
      <c r="B1668" s="95"/>
      <c r="C1668" s="148"/>
      <c r="D1668" s="149"/>
      <c r="E1668" s="149"/>
      <c r="F1668" s="149"/>
      <c r="G1668" s="149"/>
      <c r="H1668" s="149"/>
      <c r="I1668" s="153"/>
      <c r="J1668" s="95"/>
      <c r="K1668" s="108" t="str">
        <f t="shared" si="53"/>
        <v>x2</v>
      </c>
      <c r="L1668" s="113"/>
      <c r="M1668" s="95"/>
      <c r="N1668" s="121" t="str">
        <f>IFERROR(VLOOKUP($G1668,Basisblatt!$A$10:$B$17,2,FALSE),"")</f>
        <v/>
      </c>
      <c r="O1668" s="95"/>
      <c r="P1668" s="138" t="str">
        <f>IF($K1668="x1",IF(OR($F1668&lt;&gt;Basisblatt!$A$2,'EMob_Segmente 3.2.5_3.2.6'!H1668=Basisblatt!$A$64)=TRUE,5,VLOOKUP('EMob_Segmente 3.2.5_3.2.6'!$E1668,Basisblatt!$A$22:$B$35,2,FALSE)),"")</f>
        <v/>
      </c>
    </row>
    <row r="1669" spans="1:16" ht="15.75" thickBot="1" x14ac:dyDescent="0.3">
      <c r="A1669" s="121" t="str">
        <f t="shared" si="52"/>
        <v/>
      </c>
      <c r="B1669" s="95"/>
      <c r="C1669" s="148"/>
      <c r="D1669" s="149"/>
      <c r="E1669" s="149"/>
      <c r="F1669" s="149"/>
      <c r="G1669" s="149"/>
      <c r="H1669" s="149"/>
      <c r="I1669" s="153"/>
      <c r="J1669" s="95"/>
      <c r="K1669" s="108" t="str">
        <f t="shared" si="53"/>
        <v>x2</v>
      </c>
      <c r="L1669" s="113"/>
      <c r="M1669" s="95"/>
      <c r="N1669" s="121" t="str">
        <f>IFERROR(VLOOKUP($G1669,Basisblatt!$A$10:$B$17,2,FALSE),"")</f>
        <v/>
      </c>
      <c r="O1669" s="95"/>
      <c r="P1669" s="138" t="str">
        <f>IF($K1669="x1",IF(OR($F1669&lt;&gt;Basisblatt!$A$2,'EMob_Segmente 3.2.5_3.2.6'!H1669=Basisblatt!$A$64)=TRUE,5,VLOOKUP('EMob_Segmente 3.2.5_3.2.6'!$E1669,Basisblatt!$A$22:$B$35,2,FALSE)),"")</f>
        <v/>
      </c>
    </row>
    <row r="1670" spans="1:16" ht="15.75" thickBot="1" x14ac:dyDescent="0.3">
      <c r="A1670" s="121" t="str">
        <f t="shared" si="52"/>
        <v/>
      </c>
      <c r="B1670" s="95"/>
      <c r="C1670" s="148"/>
      <c r="D1670" s="149"/>
      <c r="E1670" s="149"/>
      <c r="F1670" s="149"/>
      <c r="G1670" s="149"/>
      <c r="H1670" s="149"/>
      <c r="I1670" s="153"/>
      <c r="J1670" s="95"/>
      <c r="K1670" s="108" t="str">
        <f t="shared" si="53"/>
        <v>x2</v>
      </c>
      <c r="L1670" s="113"/>
      <c r="M1670" s="95"/>
      <c r="N1670" s="121" t="str">
        <f>IFERROR(VLOOKUP($G1670,Basisblatt!$A$10:$B$17,2,FALSE),"")</f>
        <v/>
      </c>
      <c r="O1670" s="95"/>
      <c r="P1670" s="138" t="str">
        <f>IF($K1670="x1",IF(OR($F1670&lt;&gt;Basisblatt!$A$2,'EMob_Segmente 3.2.5_3.2.6'!H1670=Basisblatt!$A$64)=TRUE,5,VLOOKUP('EMob_Segmente 3.2.5_3.2.6'!$E1670,Basisblatt!$A$22:$B$35,2,FALSE)),"")</f>
        <v/>
      </c>
    </row>
    <row r="1671" spans="1:16" ht="15.75" thickBot="1" x14ac:dyDescent="0.3">
      <c r="A1671" s="121" t="str">
        <f t="shared" si="52"/>
        <v/>
      </c>
      <c r="B1671" s="95"/>
      <c r="C1671" s="148"/>
      <c r="D1671" s="149"/>
      <c r="E1671" s="149"/>
      <c r="F1671" s="149"/>
      <c r="G1671" s="149"/>
      <c r="H1671" s="149"/>
      <c r="I1671" s="153"/>
      <c r="J1671" s="95"/>
      <c r="K1671" s="108" t="str">
        <f t="shared" si="53"/>
        <v>x2</v>
      </c>
      <c r="L1671" s="113"/>
      <c r="M1671" s="95"/>
      <c r="N1671" s="121" t="str">
        <f>IFERROR(VLOOKUP($G1671,Basisblatt!$A$10:$B$17,2,FALSE),"")</f>
        <v/>
      </c>
      <c r="O1671" s="95"/>
      <c r="P1671" s="138" t="str">
        <f>IF($K1671="x1",IF(OR($F1671&lt;&gt;Basisblatt!$A$2,'EMob_Segmente 3.2.5_3.2.6'!H1671=Basisblatt!$A$64)=TRUE,5,VLOOKUP('EMob_Segmente 3.2.5_3.2.6'!$E1671,Basisblatt!$A$22:$B$35,2,FALSE)),"")</f>
        <v/>
      </c>
    </row>
    <row r="1672" spans="1:16" ht="15.75" thickBot="1" x14ac:dyDescent="0.3">
      <c r="A1672" s="121" t="str">
        <f t="shared" si="52"/>
        <v/>
      </c>
      <c r="B1672" s="95"/>
      <c r="C1672" s="148"/>
      <c r="D1672" s="149"/>
      <c r="E1672" s="149"/>
      <c r="F1672" s="149"/>
      <c r="G1672" s="149"/>
      <c r="H1672" s="149"/>
      <c r="I1672" s="153"/>
      <c r="J1672" s="95"/>
      <c r="K1672" s="108" t="str">
        <f t="shared" si="53"/>
        <v>x2</v>
      </c>
      <c r="L1672" s="113"/>
      <c r="M1672" s="95"/>
      <c r="N1672" s="121" t="str">
        <f>IFERROR(VLOOKUP($G1672,Basisblatt!$A$10:$B$17,2,FALSE),"")</f>
        <v/>
      </c>
      <c r="O1672" s="95"/>
      <c r="P1672" s="138" t="str">
        <f>IF($K1672="x1",IF(OR($F1672&lt;&gt;Basisblatt!$A$2,'EMob_Segmente 3.2.5_3.2.6'!H1672=Basisblatt!$A$64)=TRUE,5,VLOOKUP('EMob_Segmente 3.2.5_3.2.6'!$E1672,Basisblatt!$A$22:$B$35,2,FALSE)),"")</f>
        <v/>
      </c>
    </row>
    <row r="1673" spans="1:16" ht="15.75" thickBot="1" x14ac:dyDescent="0.3">
      <c r="A1673" s="121" t="str">
        <f t="shared" si="52"/>
        <v/>
      </c>
      <c r="B1673" s="95"/>
      <c r="C1673" s="148"/>
      <c r="D1673" s="149"/>
      <c r="E1673" s="149"/>
      <c r="F1673" s="149"/>
      <c r="G1673" s="149"/>
      <c r="H1673" s="149"/>
      <c r="I1673" s="153"/>
      <c r="J1673" s="95"/>
      <c r="K1673" s="108" t="str">
        <f t="shared" si="53"/>
        <v>x2</v>
      </c>
      <c r="L1673" s="113"/>
      <c r="M1673" s="95"/>
      <c r="N1673" s="121" t="str">
        <f>IFERROR(VLOOKUP($G1673,Basisblatt!$A$10:$B$17,2,FALSE),"")</f>
        <v/>
      </c>
      <c r="O1673" s="95"/>
      <c r="P1673" s="138" t="str">
        <f>IF($K1673="x1",IF(OR($F1673&lt;&gt;Basisblatt!$A$2,'EMob_Segmente 3.2.5_3.2.6'!H1673=Basisblatt!$A$64)=TRUE,5,VLOOKUP('EMob_Segmente 3.2.5_3.2.6'!$E1673,Basisblatt!$A$22:$B$35,2,FALSE)),"")</f>
        <v/>
      </c>
    </row>
    <row r="1674" spans="1:16" ht="15.75" thickBot="1" x14ac:dyDescent="0.3">
      <c r="A1674" s="121" t="str">
        <f t="shared" si="52"/>
        <v/>
      </c>
      <c r="B1674" s="95"/>
      <c r="C1674" s="148"/>
      <c r="D1674" s="149"/>
      <c r="E1674" s="149"/>
      <c r="F1674" s="149"/>
      <c r="G1674" s="149"/>
      <c r="H1674" s="149"/>
      <c r="I1674" s="153"/>
      <c r="J1674" s="95"/>
      <c r="K1674" s="108" t="str">
        <f t="shared" si="53"/>
        <v>x2</v>
      </c>
      <c r="L1674" s="113"/>
      <c r="M1674" s="95"/>
      <c r="N1674" s="121" t="str">
        <f>IFERROR(VLOOKUP($G1674,Basisblatt!$A$10:$B$17,2,FALSE),"")</f>
        <v/>
      </c>
      <c r="O1674" s="95"/>
      <c r="P1674" s="138" t="str">
        <f>IF($K1674="x1",IF(OR($F1674&lt;&gt;Basisblatt!$A$2,'EMob_Segmente 3.2.5_3.2.6'!H1674=Basisblatt!$A$64)=TRUE,5,VLOOKUP('EMob_Segmente 3.2.5_3.2.6'!$E1674,Basisblatt!$A$22:$B$35,2,FALSE)),"")</f>
        <v/>
      </c>
    </row>
    <row r="1675" spans="1:16" ht="15.75" thickBot="1" x14ac:dyDescent="0.3">
      <c r="A1675" s="121" t="str">
        <f t="shared" si="52"/>
        <v/>
      </c>
      <c r="B1675" s="95"/>
      <c r="C1675" s="148"/>
      <c r="D1675" s="149"/>
      <c r="E1675" s="149"/>
      <c r="F1675" s="149"/>
      <c r="G1675" s="149"/>
      <c r="H1675" s="149"/>
      <c r="I1675" s="153"/>
      <c r="J1675" s="95"/>
      <c r="K1675" s="108" t="str">
        <f t="shared" si="53"/>
        <v>x2</v>
      </c>
      <c r="L1675" s="113"/>
      <c r="M1675" s="95"/>
      <c r="N1675" s="121" t="str">
        <f>IFERROR(VLOOKUP($G1675,Basisblatt!$A$10:$B$17,2,FALSE),"")</f>
        <v/>
      </c>
      <c r="O1675" s="95"/>
      <c r="P1675" s="138" t="str">
        <f>IF($K1675="x1",IF(OR($F1675&lt;&gt;Basisblatt!$A$2,'EMob_Segmente 3.2.5_3.2.6'!H1675=Basisblatt!$A$64)=TRUE,5,VLOOKUP('EMob_Segmente 3.2.5_3.2.6'!$E1675,Basisblatt!$A$22:$B$35,2,FALSE)),"")</f>
        <v/>
      </c>
    </row>
    <row r="1676" spans="1:16" ht="15.75" thickBot="1" x14ac:dyDescent="0.3">
      <c r="A1676" s="121" t="str">
        <f t="shared" si="52"/>
        <v/>
      </c>
      <c r="B1676" s="95"/>
      <c r="C1676" s="148"/>
      <c r="D1676" s="149"/>
      <c r="E1676" s="149"/>
      <c r="F1676" s="149"/>
      <c r="G1676" s="149"/>
      <c r="H1676" s="149"/>
      <c r="I1676" s="153"/>
      <c r="J1676" s="95"/>
      <c r="K1676" s="108" t="str">
        <f t="shared" si="53"/>
        <v>x2</v>
      </c>
      <c r="L1676" s="113"/>
      <c r="M1676" s="95"/>
      <c r="N1676" s="121" t="str">
        <f>IFERROR(VLOOKUP($G1676,Basisblatt!$A$10:$B$17,2,FALSE),"")</f>
        <v/>
      </c>
      <c r="O1676" s="95"/>
      <c r="P1676" s="138" t="str">
        <f>IF($K1676="x1",IF(OR($F1676&lt;&gt;Basisblatt!$A$2,'EMob_Segmente 3.2.5_3.2.6'!H1676=Basisblatt!$A$64)=TRUE,5,VLOOKUP('EMob_Segmente 3.2.5_3.2.6'!$E1676,Basisblatt!$A$22:$B$35,2,FALSE)),"")</f>
        <v/>
      </c>
    </row>
    <row r="1677" spans="1:16" ht="15.75" thickBot="1" x14ac:dyDescent="0.3">
      <c r="A1677" s="121" t="str">
        <f t="shared" si="52"/>
        <v/>
      </c>
      <c r="B1677" s="95"/>
      <c r="C1677" s="148"/>
      <c r="D1677" s="149"/>
      <c r="E1677" s="149"/>
      <c r="F1677" s="149"/>
      <c r="G1677" s="149"/>
      <c r="H1677" s="149"/>
      <c r="I1677" s="153"/>
      <c r="J1677" s="95"/>
      <c r="K1677" s="108" t="str">
        <f t="shared" si="53"/>
        <v>x2</v>
      </c>
      <c r="L1677" s="113"/>
      <c r="M1677" s="95"/>
      <c r="N1677" s="121" t="str">
        <f>IFERROR(VLOOKUP($G1677,Basisblatt!$A$10:$B$17,2,FALSE),"")</f>
        <v/>
      </c>
      <c r="O1677" s="95"/>
      <c r="P1677" s="138" t="str">
        <f>IF($K1677="x1",IF(OR($F1677&lt;&gt;Basisblatt!$A$2,'EMob_Segmente 3.2.5_3.2.6'!H1677=Basisblatt!$A$64)=TRUE,5,VLOOKUP('EMob_Segmente 3.2.5_3.2.6'!$E1677,Basisblatt!$A$22:$B$35,2,FALSE)),"")</f>
        <v/>
      </c>
    </row>
    <row r="1678" spans="1:16" ht="15.75" thickBot="1" x14ac:dyDescent="0.3">
      <c r="A1678" s="121" t="str">
        <f t="shared" si="52"/>
        <v/>
      </c>
      <c r="B1678" s="95"/>
      <c r="C1678" s="148"/>
      <c r="D1678" s="149"/>
      <c r="E1678" s="149"/>
      <c r="F1678" s="149"/>
      <c r="G1678" s="149"/>
      <c r="H1678" s="149"/>
      <c r="I1678" s="153"/>
      <c r="J1678" s="95"/>
      <c r="K1678" s="108" t="str">
        <f t="shared" si="53"/>
        <v>x2</v>
      </c>
      <c r="L1678" s="113"/>
      <c r="M1678" s="95"/>
      <c r="N1678" s="121" t="str">
        <f>IFERROR(VLOOKUP($G1678,Basisblatt!$A$10:$B$17,2,FALSE),"")</f>
        <v/>
      </c>
      <c r="O1678" s="95"/>
      <c r="P1678" s="138" t="str">
        <f>IF($K1678="x1",IF(OR($F1678&lt;&gt;Basisblatt!$A$2,'EMob_Segmente 3.2.5_3.2.6'!H1678=Basisblatt!$A$64)=TRUE,5,VLOOKUP('EMob_Segmente 3.2.5_3.2.6'!$E1678,Basisblatt!$A$22:$B$35,2,FALSE)),"")</f>
        <v/>
      </c>
    </row>
    <row r="1679" spans="1:16" ht="15.75" thickBot="1" x14ac:dyDescent="0.3">
      <c r="A1679" s="121" t="str">
        <f t="shared" si="52"/>
        <v/>
      </c>
      <c r="B1679" s="95"/>
      <c r="C1679" s="148"/>
      <c r="D1679" s="149"/>
      <c r="E1679" s="149"/>
      <c r="F1679" s="149"/>
      <c r="G1679" s="149"/>
      <c r="H1679" s="149"/>
      <c r="I1679" s="153"/>
      <c r="J1679" s="95"/>
      <c r="K1679" s="108" t="str">
        <f t="shared" si="53"/>
        <v>x2</v>
      </c>
      <c r="L1679" s="113"/>
      <c r="M1679" s="95"/>
      <c r="N1679" s="121" t="str">
        <f>IFERROR(VLOOKUP($G1679,Basisblatt!$A$10:$B$17,2,FALSE),"")</f>
        <v/>
      </c>
      <c r="O1679" s="95"/>
      <c r="P1679" s="138" t="str">
        <f>IF($K1679="x1",IF(OR($F1679&lt;&gt;Basisblatt!$A$2,'EMob_Segmente 3.2.5_3.2.6'!H1679=Basisblatt!$A$64)=TRUE,5,VLOOKUP('EMob_Segmente 3.2.5_3.2.6'!$E1679,Basisblatt!$A$22:$B$35,2,FALSE)),"")</f>
        <v/>
      </c>
    </row>
    <row r="1680" spans="1:16" ht="15.75" thickBot="1" x14ac:dyDescent="0.3">
      <c r="A1680" s="121" t="str">
        <f t="shared" si="52"/>
        <v/>
      </c>
      <c r="B1680" s="95"/>
      <c r="C1680" s="148"/>
      <c r="D1680" s="149"/>
      <c r="E1680" s="149"/>
      <c r="F1680" s="149"/>
      <c r="G1680" s="149"/>
      <c r="H1680" s="149"/>
      <c r="I1680" s="153"/>
      <c r="J1680" s="95"/>
      <c r="K1680" s="108" t="str">
        <f t="shared" si="53"/>
        <v>x2</v>
      </c>
      <c r="L1680" s="113"/>
      <c r="M1680" s="95"/>
      <c r="N1680" s="121" t="str">
        <f>IFERROR(VLOOKUP($G1680,Basisblatt!$A$10:$B$17,2,FALSE),"")</f>
        <v/>
      </c>
      <c r="O1680" s="95"/>
      <c r="P1680" s="138" t="str">
        <f>IF($K1680="x1",IF(OR($F1680&lt;&gt;Basisblatt!$A$2,'EMob_Segmente 3.2.5_3.2.6'!H1680=Basisblatt!$A$64)=TRUE,5,VLOOKUP('EMob_Segmente 3.2.5_3.2.6'!$E1680,Basisblatt!$A$22:$B$35,2,FALSE)),"")</f>
        <v/>
      </c>
    </row>
    <row r="1681" spans="1:16" ht="15.75" thickBot="1" x14ac:dyDescent="0.3">
      <c r="A1681" s="121" t="str">
        <f t="shared" si="52"/>
        <v/>
      </c>
      <c r="B1681" s="95"/>
      <c r="C1681" s="148"/>
      <c r="D1681" s="149"/>
      <c r="E1681" s="149"/>
      <c r="F1681" s="149"/>
      <c r="G1681" s="149"/>
      <c r="H1681" s="149"/>
      <c r="I1681" s="153"/>
      <c r="J1681" s="95"/>
      <c r="K1681" s="108" t="str">
        <f t="shared" si="53"/>
        <v>x2</v>
      </c>
      <c r="L1681" s="113"/>
      <c r="M1681" s="95"/>
      <c r="N1681" s="121" t="str">
        <f>IFERROR(VLOOKUP($G1681,Basisblatt!$A$10:$B$17,2,FALSE),"")</f>
        <v/>
      </c>
      <c r="O1681" s="95"/>
      <c r="P1681" s="138" t="str">
        <f>IF($K1681="x1",IF(OR($F1681&lt;&gt;Basisblatt!$A$2,'EMob_Segmente 3.2.5_3.2.6'!H1681=Basisblatt!$A$64)=TRUE,5,VLOOKUP('EMob_Segmente 3.2.5_3.2.6'!$E1681,Basisblatt!$A$22:$B$35,2,FALSE)),"")</f>
        <v/>
      </c>
    </row>
    <row r="1682" spans="1:16" ht="15.75" thickBot="1" x14ac:dyDescent="0.3">
      <c r="A1682" s="121" t="str">
        <f t="shared" si="52"/>
        <v/>
      </c>
      <c r="B1682" s="95"/>
      <c r="C1682" s="148"/>
      <c r="D1682" s="149"/>
      <c r="E1682" s="149"/>
      <c r="F1682" s="149"/>
      <c r="G1682" s="149"/>
      <c r="H1682" s="149"/>
      <c r="I1682" s="153"/>
      <c r="J1682" s="95"/>
      <c r="K1682" s="108" t="str">
        <f t="shared" si="53"/>
        <v>x2</v>
      </c>
      <c r="L1682" s="113"/>
      <c r="M1682" s="95"/>
      <c r="N1682" s="121" t="str">
        <f>IFERROR(VLOOKUP($G1682,Basisblatt!$A$10:$B$17,2,FALSE),"")</f>
        <v/>
      </c>
      <c r="O1682" s="95"/>
      <c r="P1682" s="138" t="str">
        <f>IF($K1682="x1",IF(OR($F1682&lt;&gt;Basisblatt!$A$2,'EMob_Segmente 3.2.5_3.2.6'!H1682=Basisblatt!$A$64)=TRUE,5,VLOOKUP('EMob_Segmente 3.2.5_3.2.6'!$E1682,Basisblatt!$A$22:$B$35,2,FALSE)),"")</f>
        <v/>
      </c>
    </row>
    <row r="1683" spans="1:16" ht="15.75" thickBot="1" x14ac:dyDescent="0.3">
      <c r="A1683" s="121" t="str">
        <f t="shared" si="52"/>
        <v/>
      </c>
      <c r="B1683" s="95"/>
      <c r="C1683" s="148"/>
      <c r="D1683" s="149"/>
      <c r="E1683" s="149"/>
      <c r="F1683" s="149"/>
      <c r="G1683" s="149"/>
      <c r="H1683" s="149"/>
      <c r="I1683" s="153"/>
      <c r="J1683" s="95"/>
      <c r="K1683" s="108" t="str">
        <f t="shared" si="53"/>
        <v>x2</v>
      </c>
      <c r="L1683" s="113"/>
      <c r="M1683" s="95"/>
      <c r="N1683" s="121" t="str">
        <f>IFERROR(VLOOKUP($G1683,Basisblatt!$A$10:$B$17,2,FALSE),"")</f>
        <v/>
      </c>
      <c r="O1683" s="95"/>
      <c r="P1683" s="138" t="str">
        <f>IF($K1683="x1",IF(OR($F1683&lt;&gt;Basisblatt!$A$2,'EMob_Segmente 3.2.5_3.2.6'!H1683=Basisblatt!$A$64)=TRUE,5,VLOOKUP('EMob_Segmente 3.2.5_3.2.6'!$E1683,Basisblatt!$A$22:$B$35,2,FALSE)),"")</f>
        <v/>
      </c>
    </row>
    <row r="1684" spans="1:16" ht="15.75" thickBot="1" x14ac:dyDescent="0.3">
      <c r="A1684" s="121" t="str">
        <f t="shared" si="52"/>
        <v/>
      </c>
      <c r="B1684" s="95"/>
      <c r="C1684" s="148"/>
      <c r="D1684" s="149"/>
      <c r="E1684" s="149"/>
      <c r="F1684" s="149"/>
      <c r="G1684" s="149"/>
      <c r="H1684" s="149"/>
      <c r="I1684" s="153"/>
      <c r="J1684" s="95"/>
      <c r="K1684" s="108" t="str">
        <f t="shared" si="53"/>
        <v>x2</v>
      </c>
      <c r="L1684" s="113"/>
      <c r="M1684" s="95"/>
      <c r="N1684" s="121" t="str">
        <f>IFERROR(VLOOKUP($G1684,Basisblatt!$A$10:$B$17,2,FALSE),"")</f>
        <v/>
      </c>
      <c r="O1684" s="95"/>
      <c r="P1684" s="138" t="str">
        <f>IF($K1684="x1",IF(OR($F1684&lt;&gt;Basisblatt!$A$2,'EMob_Segmente 3.2.5_3.2.6'!H1684=Basisblatt!$A$64)=TRUE,5,VLOOKUP('EMob_Segmente 3.2.5_3.2.6'!$E1684,Basisblatt!$A$22:$B$35,2,FALSE)),"")</f>
        <v/>
      </c>
    </row>
    <row r="1685" spans="1:16" ht="15.75" thickBot="1" x14ac:dyDescent="0.3">
      <c r="A1685" s="121" t="str">
        <f t="shared" si="52"/>
        <v/>
      </c>
      <c r="B1685" s="95"/>
      <c r="C1685" s="148"/>
      <c r="D1685" s="149"/>
      <c r="E1685" s="149"/>
      <c r="F1685" s="149"/>
      <c r="G1685" s="149"/>
      <c r="H1685" s="149"/>
      <c r="I1685" s="153"/>
      <c r="J1685" s="95"/>
      <c r="K1685" s="108" t="str">
        <f t="shared" si="53"/>
        <v>x2</v>
      </c>
      <c r="L1685" s="113"/>
      <c r="M1685" s="95"/>
      <c r="N1685" s="121" t="str">
        <f>IFERROR(VLOOKUP($G1685,Basisblatt!$A$10:$B$17,2,FALSE),"")</f>
        <v/>
      </c>
      <c r="O1685" s="95"/>
      <c r="P1685" s="138" t="str">
        <f>IF($K1685="x1",IF(OR($F1685&lt;&gt;Basisblatt!$A$2,'EMob_Segmente 3.2.5_3.2.6'!H1685=Basisblatt!$A$64)=TRUE,5,VLOOKUP('EMob_Segmente 3.2.5_3.2.6'!$E1685,Basisblatt!$A$22:$B$35,2,FALSE)),"")</f>
        <v/>
      </c>
    </row>
    <row r="1686" spans="1:16" ht="15.75" thickBot="1" x14ac:dyDescent="0.3">
      <c r="A1686" s="121" t="str">
        <f t="shared" si="52"/>
        <v/>
      </c>
      <c r="B1686" s="95"/>
      <c r="C1686" s="148"/>
      <c r="D1686" s="149"/>
      <c r="E1686" s="149"/>
      <c r="F1686" s="149"/>
      <c r="G1686" s="149"/>
      <c r="H1686" s="149"/>
      <c r="I1686" s="153"/>
      <c r="J1686" s="95"/>
      <c r="K1686" s="108" t="str">
        <f t="shared" si="53"/>
        <v>x2</v>
      </c>
      <c r="L1686" s="113"/>
      <c r="M1686" s="95"/>
      <c r="N1686" s="121" t="str">
        <f>IFERROR(VLOOKUP($G1686,Basisblatt!$A$10:$B$17,2,FALSE),"")</f>
        <v/>
      </c>
      <c r="O1686" s="95"/>
      <c r="P1686" s="138" t="str">
        <f>IF($K1686="x1",IF(OR($F1686&lt;&gt;Basisblatt!$A$2,'EMob_Segmente 3.2.5_3.2.6'!H1686=Basisblatt!$A$64)=TRUE,5,VLOOKUP('EMob_Segmente 3.2.5_3.2.6'!$E1686,Basisblatt!$A$22:$B$35,2,FALSE)),"")</f>
        <v/>
      </c>
    </row>
    <row r="1687" spans="1:16" ht="15.75" thickBot="1" x14ac:dyDescent="0.3">
      <c r="A1687" s="121" t="str">
        <f t="shared" si="52"/>
        <v/>
      </c>
      <c r="B1687" s="95"/>
      <c r="C1687" s="148"/>
      <c r="D1687" s="149"/>
      <c r="E1687" s="149"/>
      <c r="F1687" s="149"/>
      <c r="G1687" s="149"/>
      <c r="H1687" s="149"/>
      <c r="I1687" s="153"/>
      <c r="J1687" s="95"/>
      <c r="K1687" s="108" t="str">
        <f t="shared" si="53"/>
        <v>x2</v>
      </c>
      <c r="L1687" s="113"/>
      <c r="M1687" s="95"/>
      <c r="N1687" s="121" t="str">
        <f>IFERROR(VLOOKUP($G1687,Basisblatt!$A$10:$B$17,2,FALSE),"")</f>
        <v/>
      </c>
      <c r="O1687" s="95"/>
      <c r="P1687" s="138" t="str">
        <f>IF($K1687="x1",IF(OR($F1687&lt;&gt;Basisblatt!$A$2,'EMob_Segmente 3.2.5_3.2.6'!H1687=Basisblatt!$A$64)=TRUE,5,VLOOKUP('EMob_Segmente 3.2.5_3.2.6'!$E1687,Basisblatt!$A$22:$B$35,2,FALSE)),"")</f>
        <v/>
      </c>
    </row>
    <row r="1688" spans="1:16" ht="15.75" thickBot="1" x14ac:dyDescent="0.3">
      <c r="A1688" s="121" t="str">
        <f t="shared" si="52"/>
        <v/>
      </c>
      <c r="B1688" s="95"/>
      <c r="C1688" s="148"/>
      <c r="D1688" s="149"/>
      <c r="E1688" s="149"/>
      <c r="F1688" s="149"/>
      <c r="G1688" s="149"/>
      <c r="H1688" s="149"/>
      <c r="I1688" s="153"/>
      <c r="J1688" s="95"/>
      <c r="K1688" s="108" t="str">
        <f t="shared" si="53"/>
        <v>x2</v>
      </c>
      <c r="L1688" s="113"/>
      <c r="M1688" s="95"/>
      <c r="N1688" s="121" t="str">
        <f>IFERROR(VLOOKUP($G1688,Basisblatt!$A$10:$B$17,2,FALSE),"")</f>
        <v/>
      </c>
      <c r="O1688" s="95"/>
      <c r="P1688" s="138" t="str">
        <f>IF($K1688="x1",IF(OR($F1688&lt;&gt;Basisblatt!$A$2,'EMob_Segmente 3.2.5_3.2.6'!H1688=Basisblatt!$A$64)=TRUE,5,VLOOKUP('EMob_Segmente 3.2.5_3.2.6'!$E1688,Basisblatt!$A$22:$B$35,2,FALSE)),"")</f>
        <v/>
      </c>
    </row>
    <row r="1689" spans="1:16" ht="15.75" thickBot="1" x14ac:dyDescent="0.3">
      <c r="A1689" s="121" t="str">
        <f t="shared" si="52"/>
        <v/>
      </c>
      <c r="B1689" s="95"/>
      <c r="C1689" s="148"/>
      <c r="D1689" s="149"/>
      <c r="E1689" s="149"/>
      <c r="F1689" s="149"/>
      <c r="G1689" s="149"/>
      <c r="H1689" s="149"/>
      <c r="I1689" s="153"/>
      <c r="J1689" s="95"/>
      <c r="K1689" s="108" t="str">
        <f t="shared" si="53"/>
        <v>x2</v>
      </c>
      <c r="L1689" s="113"/>
      <c r="M1689" s="95"/>
      <c r="N1689" s="121" t="str">
        <f>IFERROR(VLOOKUP($G1689,Basisblatt!$A$10:$B$17,2,FALSE),"")</f>
        <v/>
      </c>
      <c r="O1689" s="95"/>
      <c r="P1689" s="138" t="str">
        <f>IF($K1689="x1",IF(OR($F1689&lt;&gt;Basisblatt!$A$2,'EMob_Segmente 3.2.5_3.2.6'!H1689=Basisblatt!$A$64)=TRUE,5,VLOOKUP('EMob_Segmente 3.2.5_3.2.6'!$E1689,Basisblatt!$A$22:$B$35,2,FALSE)),"")</f>
        <v/>
      </c>
    </row>
    <row r="1690" spans="1:16" ht="15.75" thickBot="1" x14ac:dyDescent="0.3">
      <c r="A1690" s="121" t="str">
        <f t="shared" ref="A1690:A1753" si="54">IF($K1690="x2","",IF($K1690="x1","ja","N/A"))</f>
        <v/>
      </c>
      <c r="B1690" s="95"/>
      <c r="C1690" s="148"/>
      <c r="D1690" s="149"/>
      <c r="E1690" s="149"/>
      <c r="F1690" s="149"/>
      <c r="G1690" s="149"/>
      <c r="H1690" s="149"/>
      <c r="I1690" s="153"/>
      <c r="J1690" s="95"/>
      <c r="K1690" s="108" t="str">
        <f t="shared" si="53"/>
        <v>x2</v>
      </c>
      <c r="L1690" s="113"/>
      <c r="M1690" s="95"/>
      <c r="N1690" s="121" t="str">
        <f>IFERROR(VLOOKUP($G1690,Basisblatt!$A$10:$B$17,2,FALSE),"")</f>
        <v/>
      </c>
      <c r="O1690" s="95"/>
      <c r="P1690" s="138" t="str">
        <f>IF($K1690="x1",IF(OR($F1690&lt;&gt;Basisblatt!$A$2,'EMob_Segmente 3.2.5_3.2.6'!H1690=Basisblatt!$A$64)=TRUE,5,VLOOKUP('EMob_Segmente 3.2.5_3.2.6'!$E1690,Basisblatt!$A$22:$B$35,2,FALSE)),"")</f>
        <v/>
      </c>
    </row>
    <row r="1691" spans="1:16" ht="15.75" thickBot="1" x14ac:dyDescent="0.3">
      <c r="A1691" s="121" t="str">
        <f t="shared" si="54"/>
        <v/>
      </c>
      <c r="B1691" s="95"/>
      <c r="C1691" s="148"/>
      <c r="D1691" s="149"/>
      <c r="E1691" s="149"/>
      <c r="F1691" s="149"/>
      <c r="G1691" s="149"/>
      <c r="H1691" s="149"/>
      <c r="I1691" s="153"/>
      <c r="J1691" s="95"/>
      <c r="K1691" s="108" t="str">
        <f t="shared" ref="K1691:K1754" si="55">IF(COUNTA($C1691:$I1691)=7,"x1",IF(COUNTA($C1691:$I1691)=0,"x2","o"))</f>
        <v>x2</v>
      </c>
      <c r="L1691" s="113"/>
      <c r="M1691" s="95"/>
      <c r="N1691" s="121" t="str">
        <f>IFERROR(VLOOKUP($G1691,Basisblatt!$A$10:$B$17,2,FALSE),"")</f>
        <v/>
      </c>
      <c r="O1691" s="95"/>
      <c r="P1691" s="138" t="str">
        <f>IF($K1691="x1",IF(OR($F1691&lt;&gt;Basisblatt!$A$2,'EMob_Segmente 3.2.5_3.2.6'!H1691=Basisblatt!$A$64)=TRUE,5,VLOOKUP('EMob_Segmente 3.2.5_3.2.6'!$E1691,Basisblatt!$A$22:$B$35,2,FALSE)),"")</f>
        <v/>
      </c>
    </row>
    <row r="1692" spans="1:16" ht="15.75" thickBot="1" x14ac:dyDescent="0.3">
      <c r="A1692" s="121" t="str">
        <f t="shared" si="54"/>
        <v/>
      </c>
      <c r="B1692" s="95"/>
      <c r="C1692" s="148"/>
      <c r="D1692" s="149"/>
      <c r="E1692" s="149"/>
      <c r="F1692" s="149"/>
      <c r="G1692" s="149"/>
      <c r="H1692" s="149"/>
      <c r="I1692" s="153"/>
      <c r="J1692" s="95"/>
      <c r="K1692" s="108" t="str">
        <f t="shared" si="55"/>
        <v>x2</v>
      </c>
      <c r="L1692" s="113"/>
      <c r="M1692" s="95"/>
      <c r="N1692" s="121" t="str">
        <f>IFERROR(VLOOKUP($G1692,Basisblatt!$A$10:$B$17,2,FALSE),"")</f>
        <v/>
      </c>
      <c r="O1692" s="95"/>
      <c r="P1692" s="138" t="str">
        <f>IF($K1692="x1",IF(OR($F1692&lt;&gt;Basisblatt!$A$2,'EMob_Segmente 3.2.5_3.2.6'!H1692=Basisblatt!$A$64)=TRUE,5,VLOOKUP('EMob_Segmente 3.2.5_3.2.6'!$E1692,Basisblatt!$A$22:$B$35,2,FALSE)),"")</f>
        <v/>
      </c>
    </row>
    <row r="1693" spans="1:16" ht="15.75" thickBot="1" x14ac:dyDescent="0.3">
      <c r="A1693" s="121" t="str">
        <f t="shared" si="54"/>
        <v/>
      </c>
      <c r="B1693" s="95"/>
      <c r="C1693" s="148"/>
      <c r="D1693" s="149"/>
      <c r="E1693" s="149"/>
      <c r="F1693" s="149"/>
      <c r="G1693" s="149"/>
      <c r="H1693" s="149"/>
      <c r="I1693" s="153"/>
      <c r="J1693" s="95"/>
      <c r="K1693" s="108" t="str">
        <f t="shared" si="55"/>
        <v>x2</v>
      </c>
      <c r="L1693" s="113"/>
      <c r="M1693" s="95"/>
      <c r="N1693" s="121" t="str">
        <f>IFERROR(VLOOKUP($G1693,Basisblatt!$A$10:$B$17,2,FALSE),"")</f>
        <v/>
      </c>
      <c r="O1693" s="95"/>
      <c r="P1693" s="138" t="str">
        <f>IF($K1693="x1",IF(OR($F1693&lt;&gt;Basisblatt!$A$2,'EMob_Segmente 3.2.5_3.2.6'!H1693=Basisblatt!$A$64)=TRUE,5,VLOOKUP('EMob_Segmente 3.2.5_3.2.6'!$E1693,Basisblatt!$A$22:$B$35,2,FALSE)),"")</f>
        <v/>
      </c>
    </row>
    <row r="1694" spans="1:16" ht="15.75" thickBot="1" x14ac:dyDescent="0.3">
      <c r="A1694" s="121" t="str">
        <f t="shared" si="54"/>
        <v/>
      </c>
      <c r="B1694" s="95"/>
      <c r="C1694" s="148"/>
      <c r="D1694" s="149"/>
      <c r="E1694" s="149"/>
      <c r="F1694" s="149"/>
      <c r="G1694" s="149"/>
      <c r="H1694" s="149"/>
      <c r="I1694" s="153"/>
      <c r="J1694" s="95"/>
      <c r="K1694" s="108" t="str">
        <f t="shared" si="55"/>
        <v>x2</v>
      </c>
      <c r="L1694" s="113"/>
      <c r="M1694" s="95"/>
      <c r="N1694" s="121" t="str">
        <f>IFERROR(VLOOKUP($G1694,Basisblatt!$A$10:$B$17,2,FALSE),"")</f>
        <v/>
      </c>
      <c r="O1694" s="95"/>
      <c r="P1694" s="138" t="str">
        <f>IF($K1694="x1",IF(OR($F1694&lt;&gt;Basisblatt!$A$2,'EMob_Segmente 3.2.5_3.2.6'!H1694=Basisblatt!$A$64)=TRUE,5,VLOOKUP('EMob_Segmente 3.2.5_3.2.6'!$E1694,Basisblatt!$A$22:$B$35,2,FALSE)),"")</f>
        <v/>
      </c>
    </row>
    <row r="1695" spans="1:16" ht="15.75" thickBot="1" x14ac:dyDescent="0.3">
      <c r="A1695" s="121" t="str">
        <f t="shared" si="54"/>
        <v/>
      </c>
      <c r="B1695" s="95"/>
      <c r="C1695" s="148"/>
      <c r="D1695" s="149"/>
      <c r="E1695" s="149"/>
      <c r="F1695" s="149"/>
      <c r="G1695" s="149"/>
      <c r="H1695" s="149"/>
      <c r="I1695" s="153"/>
      <c r="J1695" s="95"/>
      <c r="K1695" s="108" t="str">
        <f t="shared" si="55"/>
        <v>x2</v>
      </c>
      <c r="L1695" s="113"/>
      <c r="M1695" s="95"/>
      <c r="N1695" s="121" t="str">
        <f>IFERROR(VLOOKUP($G1695,Basisblatt!$A$10:$B$17,2,FALSE),"")</f>
        <v/>
      </c>
      <c r="O1695" s="95"/>
      <c r="P1695" s="138" t="str">
        <f>IF($K1695="x1",IF(OR($F1695&lt;&gt;Basisblatt!$A$2,'EMob_Segmente 3.2.5_3.2.6'!H1695=Basisblatt!$A$64)=TRUE,5,VLOOKUP('EMob_Segmente 3.2.5_3.2.6'!$E1695,Basisblatt!$A$22:$B$35,2,FALSE)),"")</f>
        <v/>
      </c>
    </row>
    <row r="1696" spans="1:16" ht="15.75" thickBot="1" x14ac:dyDescent="0.3">
      <c r="A1696" s="121" t="str">
        <f t="shared" si="54"/>
        <v/>
      </c>
      <c r="B1696" s="95"/>
      <c r="C1696" s="148"/>
      <c r="D1696" s="149"/>
      <c r="E1696" s="149"/>
      <c r="F1696" s="149"/>
      <c r="G1696" s="149"/>
      <c r="H1696" s="149"/>
      <c r="I1696" s="153"/>
      <c r="J1696" s="95"/>
      <c r="K1696" s="108" t="str">
        <f t="shared" si="55"/>
        <v>x2</v>
      </c>
      <c r="L1696" s="113"/>
      <c r="M1696" s="95"/>
      <c r="N1696" s="121" t="str">
        <f>IFERROR(VLOOKUP($G1696,Basisblatt!$A$10:$B$17,2,FALSE),"")</f>
        <v/>
      </c>
      <c r="O1696" s="95"/>
      <c r="P1696" s="138" t="str">
        <f>IF($K1696="x1",IF(OR($F1696&lt;&gt;Basisblatt!$A$2,'EMob_Segmente 3.2.5_3.2.6'!H1696=Basisblatt!$A$64)=TRUE,5,VLOOKUP('EMob_Segmente 3.2.5_3.2.6'!$E1696,Basisblatt!$A$22:$B$35,2,FALSE)),"")</f>
        <v/>
      </c>
    </row>
    <row r="1697" spans="1:16" ht="15.75" thickBot="1" x14ac:dyDescent="0.3">
      <c r="A1697" s="121" t="str">
        <f t="shared" si="54"/>
        <v/>
      </c>
      <c r="B1697" s="95"/>
      <c r="C1697" s="148"/>
      <c r="D1697" s="149"/>
      <c r="E1697" s="149"/>
      <c r="F1697" s="149"/>
      <c r="G1697" s="149"/>
      <c r="H1697" s="149"/>
      <c r="I1697" s="153"/>
      <c r="J1697" s="95"/>
      <c r="K1697" s="108" t="str">
        <f t="shared" si="55"/>
        <v>x2</v>
      </c>
      <c r="L1697" s="113"/>
      <c r="M1697" s="95"/>
      <c r="N1697" s="121" t="str">
        <f>IFERROR(VLOOKUP($G1697,Basisblatt!$A$10:$B$17,2,FALSE),"")</f>
        <v/>
      </c>
      <c r="O1697" s="95"/>
      <c r="P1697" s="138" t="str">
        <f>IF($K1697="x1",IF(OR($F1697&lt;&gt;Basisblatt!$A$2,'EMob_Segmente 3.2.5_3.2.6'!H1697=Basisblatt!$A$64)=TRUE,5,VLOOKUP('EMob_Segmente 3.2.5_3.2.6'!$E1697,Basisblatt!$A$22:$B$35,2,FALSE)),"")</f>
        <v/>
      </c>
    </row>
    <row r="1698" spans="1:16" ht="15.75" thickBot="1" x14ac:dyDescent="0.3">
      <c r="A1698" s="121" t="str">
        <f t="shared" si="54"/>
        <v/>
      </c>
      <c r="B1698" s="95"/>
      <c r="C1698" s="148"/>
      <c r="D1698" s="149"/>
      <c r="E1698" s="149"/>
      <c r="F1698" s="149"/>
      <c r="G1698" s="149"/>
      <c r="H1698" s="149"/>
      <c r="I1698" s="153"/>
      <c r="J1698" s="95"/>
      <c r="K1698" s="108" t="str">
        <f t="shared" si="55"/>
        <v>x2</v>
      </c>
      <c r="L1698" s="113"/>
      <c r="M1698" s="95"/>
      <c r="N1698" s="121" t="str">
        <f>IFERROR(VLOOKUP($G1698,Basisblatt!$A$10:$B$17,2,FALSE),"")</f>
        <v/>
      </c>
      <c r="O1698" s="95"/>
      <c r="P1698" s="138" t="str">
        <f>IF($K1698="x1",IF(OR($F1698&lt;&gt;Basisblatt!$A$2,'EMob_Segmente 3.2.5_3.2.6'!H1698=Basisblatt!$A$64)=TRUE,5,VLOOKUP('EMob_Segmente 3.2.5_3.2.6'!$E1698,Basisblatt!$A$22:$B$35,2,FALSE)),"")</f>
        <v/>
      </c>
    </row>
    <row r="1699" spans="1:16" ht="15.75" thickBot="1" x14ac:dyDescent="0.3">
      <c r="A1699" s="121" t="str">
        <f t="shared" si="54"/>
        <v/>
      </c>
      <c r="B1699" s="95"/>
      <c r="C1699" s="148"/>
      <c r="D1699" s="149"/>
      <c r="E1699" s="149"/>
      <c r="F1699" s="149"/>
      <c r="G1699" s="149"/>
      <c r="H1699" s="149"/>
      <c r="I1699" s="153"/>
      <c r="J1699" s="95"/>
      <c r="K1699" s="108" t="str">
        <f t="shared" si="55"/>
        <v>x2</v>
      </c>
      <c r="L1699" s="113"/>
      <c r="M1699" s="95"/>
      <c r="N1699" s="121" t="str">
        <f>IFERROR(VLOOKUP($G1699,Basisblatt!$A$10:$B$17,2,FALSE),"")</f>
        <v/>
      </c>
      <c r="O1699" s="95"/>
      <c r="P1699" s="138" t="str">
        <f>IF($K1699="x1",IF(OR($F1699&lt;&gt;Basisblatt!$A$2,'EMob_Segmente 3.2.5_3.2.6'!H1699=Basisblatt!$A$64)=TRUE,5,VLOOKUP('EMob_Segmente 3.2.5_3.2.6'!$E1699,Basisblatt!$A$22:$B$35,2,FALSE)),"")</f>
        <v/>
      </c>
    </row>
    <row r="1700" spans="1:16" ht="15.75" thickBot="1" x14ac:dyDescent="0.3">
      <c r="A1700" s="121" t="str">
        <f t="shared" si="54"/>
        <v/>
      </c>
      <c r="B1700" s="95"/>
      <c r="C1700" s="148"/>
      <c r="D1700" s="149"/>
      <c r="E1700" s="149"/>
      <c r="F1700" s="149"/>
      <c r="G1700" s="149"/>
      <c r="H1700" s="149"/>
      <c r="I1700" s="153"/>
      <c r="J1700" s="95"/>
      <c r="K1700" s="108" t="str">
        <f t="shared" si="55"/>
        <v>x2</v>
      </c>
      <c r="L1700" s="113"/>
      <c r="M1700" s="95"/>
      <c r="N1700" s="121" t="str">
        <f>IFERROR(VLOOKUP($G1700,Basisblatt!$A$10:$B$17,2,FALSE),"")</f>
        <v/>
      </c>
      <c r="O1700" s="95"/>
      <c r="P1700" s="138" t="str">
        <f>IF($K1700="x1",IF(OR($F1700&lt;&gt;Basisblatt!$A$2,'EMob_Segmente 3.2.5_3.2.6'!H1700=Basisblatt!$A$64)=TRUE,5,VLOOKUP('EMob_Segmente 3.2.5_3.2.6'!$E1700,Basisblatt!$A$22:$B$35,2,FALSE)),"")</f>
        <v/>
      </c>
    </row>
    <row r="1701" spans="1:16" ht="15.75" thickBot="1" x14ac:dyDescent="0.3">
      <c r="A1701" s="121" t="str">
        <f t="shared" si="54"/>
        <v/>
      </c>
      <c r="B1701" s="95"/>
      <c r="C1701" s="148"/>
      <c r="D1701" s="149"/>
      <c r="E1701" s="149"/>
      <c r="F1701" s="149"/>
      <c r="G1701" s="149"/>
      <c r="H1701" s="149"/>
      <c r="I1701" s="153"/>
      <c r="J1701" s="95"/>
      <c r="K1701" s="108" t="str">
        <f t="shared" si="55"/>
        <v>x2</v>
      </c>
      <c r="L1701" s="113"/>
      <c r="M1701" s="95"/>
      <c r="N1701" s="121" t="str">
        <f>IFERROR(VLOOKUP($G1701,Basisblatt!$A$10:$B$17,2,FALSE),"")</f>
        <v/>
      </c>
      <c r="O1701" s="95"/>
      <c r="P1701" s="138" t="str">
        <f>IF($K1701="x1",IF(OR($F1701&lt;&gt;Basisblatt!$A$2,'EMob_Segmente 3.2.5_3.2.6'!H1701=Basisblatt!$A$64)=TRUE,5,VLOOKUP('EMob_Segmente 3.2.5_3.2.6'!$E1701,Basisblatt!$A$22:$B$35,2,FALSE)),"")</f>
        <v/>
      </c>
    </row>
    <row r="1702" spans="1:16" ht="15.75" thickBot="1" x14ac:dyDescent="0.3">
      <c r="A1702" s="121" t="str">
        <f t="shared" si="54"/>
        <v/>
      </c>
      <c r="B1702" s="95"/>
      <c r="C1702" s="148"/>
      <c r="D1702" s="149"/>
      <c r="E1702" s="149"/>
      <c r="F1702" s="149"/>
      <c r="G1702" s="149"/>
      <c r="H1702" s="149"/>
      <c r="I1702" s="153"/>
      <c r="J1702" s="95"/>
      <c r="K1702" s="108" t="str">
        <f t="shared" si="55"/>
        <v>x2</v>
      </c>
      <c r="L1702" s="113"/>
      <c r="M1702" s="95"/>
      <c r="N1702" s="121" t="str">
        <f>IFERROR(VLOOKUP($G1702,Basisblatt!$A$10:$B$17,2,FALSE),"")</f>
        <v/>
      </c>
      <c r="O1702" s="95"/>
      <c r="P1702" s="138" t="str">
        <f>IF($K1702="x1",IF(OR($F1702&lt;&gt;Basisblatt!$A$2,'EMob_Segmente 3.2.5_3.2.6'!H1702=Basisblatt!$A$64)=TRUE,5,VLOOKUP('EMob_Segmente 3.2.5_3.2.6'!$E1702,Basisblatt!$A$22:$B$35,2,FALSE)),"")</f>
        <v/>
      </c>
    </row>
    <row r="1703" spans="1:16" ht="15.75" thickBot="1" x14ac:dyDescent="0.3">
      <c r="A1703" s="121" t="str">
        <f t="shared" si="54"/>
        <v/>
      </c>
      <c r="B1703" s="95"/>
      <c r="C1703" s="148"/>
      <c r="D1703" s="149"/>
      <c r="E1703" s="149"/>
      <c r="F1703" s="149"/>
      <c r="G1703" s="149"/>
      <c r="H1703" s="149"/>
      <c r="I1703" s="153"/>
      <c r="J1703" s="95"/>
      <c r="K1703" s="108" t="str">
        <f t="shared" si="55"/>
        <v>x2</v>
      </c>
      <c r="L1703" s="113"/>
      <c r="M1703" s="95"/>
      <c r="N1703" s="121" t="str">
        <f>IFERROR(VLOOKUP($G1703,Basisblatt!$A$10:$B$17,2,FALSE),"")</f>
        <v/>
      </c>
      <c r="O1703" s="95"/>
      <c r="P1703" s="138" t="str">
        <f>IF($K1703="x1",IF(OR($F1703&lt;&gt;Basisblatt!$A$2,'EMob_Segmente 3.2.5_3.2.6'!H1703=Basisblatt!$A$64)=TRUE,5,VLOOKUP('EMob_Segmente 3.2.5_3.2.6'!$E1703,Basisblatt!$A$22:$B$35,2,FALSE)),"")</f>
        <v/>
      </c>
    </row>
    <row r="1704" spans="1:16" ht="15.75" thickBot="1" x14ac:dyDescent="0.3">
      <c r="A1704" s="121" t="str">
        <f t="shared" si="54"/>
        <v/>
      </c>
      <c r="B1704" s="95"/>
      <c r="C1704" s="148"/>
      <c r="D1704" s="149"/>
      <c r="E1704" s="149"/>
      <c r="F1704" s="149"/>
      <c r="G1704" s="149"/>
      <c r="H1704" s="149"/>
      <c r="I1704" s="153"/>
      <c r="J1704" s="95"/>
      <c r="K1704" s="108" t="str">
        <f t="shared" si="55"/>
        <v>x2</v>
      </c>
      <c r="L1704" s="113"/>
      <c r="M1704" s="95"/>
      <c r="N1704" s="121" t="str">
        <f>IFERROR(VLOOKUP($G1704,Basisblatt!$A$10:$B$17,2,FALSE),"")</f>
        <v/>
      </c>
      <c r="O1704" s="95"/>
      <c r="P1704" s="138" t="str">
        <f>IF($K1704="x1",IF(OR($F1704&lt;&gt;Basisblatt!$A$2,'EMob_Segmente 3.2.5_3.2.6'!H1704=Basisblatt!$A$64)=TRUE,5,VLOOKUP('EMob_Segmente 3.2.5_3.2.6'!$E1704,Basisblatt!$A$22:$B$35,2,FALSE)),"")</f>
        <v/>
      </c>
    </row>
    <row r="1705" spans="1:16" ht="15.75" thickBot="1" x14ac:dyDescent="0.3">
      <c r="A1705" s="121" t="str">
        <f t="shared" si="54"/>
        <v/>
      </c>
      <c r="B1705" s="95"/>
      <c r="C1705" s="148"/>
      <c r="D1705" s="149"/>
      <c r="E1705" s="149"/>
      <c r="F1705" s="149"/>
      <c r="G1705" s="149"/>
      <c r="H1705" s="149"/>
      <c r="I1705" s="153"/>
      <c r="J1705" s="95"/>
      <c r="K1705" s="108" t="str">
        <f t="shared" si="55"/>
        <v>x2</v>
      </c>
      <c r="L1705" s="113"/>
      <c r="M1705" s="95"/>
      <c r="N1705" s="121" t="str">
        <f>IFERROR(VLOOKUP($G1705,Basisblatt!$A$10:$B$17,2,FALSE),"")</f>
        <v/>
      </c>
      <c r="O1705" s="95"/>
      <c r="P1705" s="138" t="str">
        <f>IF($K1705="x1",IF(OR($F1705&lt;&gt;Basisblatt!$A$2,'EMob_Segmente 3.2.5_3.2.6'!H1705=Basisblatt!$A$64)=TRUE,5,VLOOKUP('EMob_Segmente 3.2.5_3.2.6'!$E1705,Basisblatt!$A$22:$B$35,2,FALSE)),"")</f>
        <v/>
      </c>
    </row>
    <row r="1706" spans="1:16" ht="15.75" thickBot="1" x14ac:dyDescent="0.3">
      <c r="A1706" s="121" t="str">
        <f t="shared" si="54"/>
        <v/>
      </c>
      <c r="B1706" s="95"/>
      <c r="C1706" s="148"/>
      <c r="D1706" s="149"/>
      <c r="E1706" s="149"/>
      <c r="F1706" s="149"/>
      <c r="G1706" s="149"/>
      <c r="H1706" s="149"/>
      <c r="I1706" s="153"/>
      <c r="J1706" s="95"/>
      <c r="K1706" s="108" t="str">
        <f t="shared" si="55"/>
        <v>x2</v>
      </c>
      <c r="L1706" s="113"/>
      <c r="M1706" s="95"/>
      <c r="N1706" s="121" t="str">
        <f>IFERROR(VLOOKUP($G1706,Basisblatt!$A$10:$B$17,2,FALSE),"")</f>
        <v/>
      </c>
      <c r="O1706" s="95"/>
      <c r="P1706" s="138" t="str">
        <f>IF($K1706="x1",IF(OR($F1706&lt;&gt;Basisblatt!$A$2,'EMob_Segmente 3.2.5_3.2.6'!H1706=Basisblatt!$A$64)=TRUE,5,VLOOKUP('EMob_Segmente 3.2.5_3.2.6'!$E1706,Basisblatt!$A$22:$B$35,2,FALSE)),"")</f>
        <v/>
      </c>
    </row>
    <row r="1707" spans="1:16" ht="15.75" thickBot="1" x14ac:dyDescent="0.3">
      <c r="A1707" s="121" t="str">
        <f t="shared" si="54"/>
        <v/>
      </c>
      <c r="B1707" s="95"/>
      <c r="C1707" s="148"/>
      <c r="D1707" s="149"/>
      <c r="E1707" s="149"/>
      <c r="F1707" s="149"/>
      <c r="G1707" s="149"/>
      <c r="H1707" s="149"/>
      <c r="I1707" s="153"/>
      <c r="J1707" s="95"/>
      <c r="K1707" s="108" t="str">
        <f t="shared" si="55"/>
        <v>x2</v>
      </c>
      <c r="L1707" s="113"/>
      <c r="M1707" s="95"/>
      <c r="N1707" s="121" t="str">
        <f>IFERROR(VLOOKUP($G1707,Basisblatt!$A$10:$B$17,2,FALSE),"")</f>
        <v/>
      </c>
      <c r="O1707" s="95"/>
      <c r="P1707" s="138" t="str">
        <f>IF($K1707="x1",IF(OR($F1707&lt;&gt;Basisblatt!$A$2,'EMob_Segmente 3.2.5_3.2.6'!H1707=Basisblatt!$A$64)=TRUE,5,VLOOKUP('EMob_Segmente 3.2.5_3.2.6'!$E1707,Basisblatt!$A$22:$B$35,2,FALSE)),"")</f>
        <v/>
      </c>
    </row>
    <row r="1708" spans="1:16" ht="15.75" thickBot="1" x14ac:dyDescent="0.3">
      <c r="A1708" s="121" t="str">
        <f t="shared" si="54"/>
        <v/>
      </c>
      <c r="B1708" s="95"/>
      <c r="C1708" s="148"/>
      <c r="D1708" s="149"/>
      <c r="E1708" s="149"/>
      <c r="F1708" s="149"/>
      <c r="G1708" s="149"/>
      <c r="H1708" s="149"/>
      <c r="I1708" s="153"/>
      <c r="J1708" s="95"/>
      <c r="K1708" s="108" t="str">
        <f t="shared" si="55"/>
        <v>x2</v>
      </c>
      <c r="L1708" s="113"/>
      <c r="M1708" s="95"/>
      <c r="N1708" s="121" t="str">
        <f>IFERROR(VLOOKUP($G1708,Basisblatt!$A$10:$B$17,2,FALSE),"")</f>
        <v/>
      </c>
      <c r="O1708" s="95"/>
      <c r="P1708" s="138" t="str">
        <f>IF($K1708="x1",IF(OR($F1708&lt;&gt;Basisblatt!$A$2,'EMob_Segmente 3.2.5_3.2.6'!H1708=Basisblatt!$A$64)=TRUE,5,VLOOKUP('EMob_Segmente 3.2.5_3.2.6'!$E1708,Basisblatt!$A$22:$B$35,2,FALSE)),"")</f>
        <v/>
      </c>
    </row>
    <row r="1709" spans="1:16" ht="15.75" thickBot="1" x14ac:dyDescent="0.3">
      <c r="A1709" s="121" t="str">
        <f t="shared" si="54"/>
        <v/>
      </c>
      <c r="B1709" s="95"/>
      <c r="C1709" s="148"/>
      <c r="D1709" s="149"/>
      <c r="E1709" s="149"/>
      <c r="F1709" s="149"/>
      <c r="G1709" s="149"/>
      <c r="H1709" s="149"/>
      <c r="I1709" s="153"/>
      <c r="J1709" s="95"/>
      <c r="K1709" s="108" t="str">
        <f t="shared" si="55"/>
        <v>x2</v>
      </c>
      <c r="L1709" s="113"/>
      <c r="M1709" s="95"/>
      <c r="N1709" s="121" t="str">
        <f>IFERROR(VLOOKUP($G1709,Basisblatt!$A$10:$B$17,2,FALSE),"")</f>
        <v/>
      </c>
      <c r="O1709" s="95"/>
      <c r="P1709" s="138" t="str">
        <f>IF($K1709="x1",IF(OR($F1709&lt;&gt;Basisblatt!$A$2,'EMob_Segmente 3.2.5_3.2.6'!H1709=Basisblatt!$A$64)=TRUE,5,VLOOKUP('EMob_Segmente 3.2.5_3.2.6'!$E1709,Basisblatt!$A$22:$B$35,2,FALSE)),"")</f>
        <v/>
      </c>
    </row>
    <row r="1710" spans="1:16" ht="15.75" thickBot="1" x14ac:dyDescent="0.3">
      <c r="A1710" s="121" t="str">
        <f t="shared" si="54"/>
        <v/>
      </c>
      <c r="B1710" s="95"/>
      <c r="C1710" s="148"/>
      <c r="D1710" s="149"/>
      <c r="E1710" s="149"/>
      <c r="F1710" s="149"/>
      <c r="G1710" s="149"/>
      <c r="H1710" s="149"/>
      <c r="I1710" s="153"/>
      <c r="J1710" s="95"/>
      <c r="K1710" s="108" t="str">
        <f t="shared" si="55"/>
        <v>x2</v>
      </c>
      <c r="L1710" s="113"/>
      <c r="M1710" s="95"/>
      <c r="N1710" s="121" t="str">
        <f>IFERROR(VLOOKUP($G1710,Basisblatt!$A$10:$B$17,2,FALSE),"")</f>
        <v/>
      </c>
      <c r="O1710" s="95"/>
      <c r="P1710" s="138" t="str">
        <f>IF($K1710="x1",IF(OR($F1710&lt;&gt;Basisblatt!$A$2,'EMob_Segmente 3.2.5_3.2.6'!H1710=Basisblatt!$A$64)=TRUE,5,VLOOKUP('EMob_Segmente 3.2.5_3.2.6'!$E1710,Basisblatt!$A$22:$B$35,2,FALSE)),"")</f>
        <v/>
      </c>
    </row>
    <row r="1711" spans="1:16" ht="15.75" thickBot="1" x14ac:dyDescent="0.3">
      <c r="A1711" s="121" t="str">
        <f t="shared" si="54"/>
        <v/>
      </c>
      <c r="B1711" s="95"/>
      <c r="C1711" s="148"/>
      <c r="D1711" s="149"/>
      <c r="E1711" s="149"/>
      <c r="F1711" s="149"/>
      <c r="G1711" s="149"/>
      <c r="H1711" s="149"/>
      <c r="I1711" s="153"/>
      <c r="J1711" s="95"/>
      <c r="K1711" s="108" t="str">
        <f t="shared" si="55"/>
        <v>x2</v>
      </c>
      <c r="L1711" s="113"/>
      <c r="M1711" s="95"/>
      <c r="N1711" s="121" t="str">
        <f>IFERROR(VLOOKUP($G1711,Basisblatt!$A$10:$B$17,2,FALSE),"")</f>
        <v/>
      </c>
      <c r="O1711" s="95"/>
      <c r="P1711" s="138" t="str">
        <f>IF($K1711="x1",IF(OR($F1711&lt;&gt;Basisblatt!$A$2,'EMob_Segmente 3.2.5_3.2.6'!H1711=Basisblatt!$A$64)=TRUE,5,VLOOKUP('EMob_Segmente 3.2.5_3.2.6'!$E1711,Basisblatt!$A$22:$B$35,2,FALSE)),"")</f>
        <v/>
      </c>
    </row>
    <row r="1712" spans="1:16" ht="15.75" thickBot="1" x14ac:dyDescent="0.3">
      <c r="A1712" s="121" t="str">
        <f t="shared" si="54"/>
        <v/>
      </c>
      <c r="B1712" s="95"/>
      <c r="C1712" s="148"/>
      <c r="D1712" s="149"/>
      <c r="E1712" s="149"/>
      <c r="F1712" s="149"/>
      <c r="G1712" s="149"/>
      <c r="H1712" s="149"/>
      <c r="I1712" s="153"/>
      <c r="J1712" s="95"/>
      <c r="K1712" s="108" t="str">
        <f t="shared" si="55"/>
        <v>x2</v>
      </c>
      <c r="L1712" s="113"/>
      <c r="M1712" s="95"/>
      <c r="N1712" s="121" t="str">
        <f>IFERROR(VLOOKUP($G1712,Basisblatt!$A$10:$B$17,2,FALSE),"")</f>
        <v/>
      </c>
      <c r="O1712" s="95"/>
      <c r="P1712" s="138" t="str">
        <f>IF($K1712="x1",IF(OR($F1712&lt;&gt;Basisblatt!$A$2,'EMob_Segmente 3.2.5_3.2.6'!H1712=Basisblatt!$A$64)=TRUE,5,VLOOKUP('EMob_Segmente 3.2.5_3.2.6'!$E1712,Basisblatt!$A$22:$B$35,2,FALSE)),"")</f>
        <v/>
      </c>
    </row>
    <row r="1713" spans="1:16" ht="15.75" thickBot="1" x14ac:dyDescent="0.3">
      <c r="A1713" s="121" t="str">
        <f t="shared" si="54"/>
        <v/>
      </c>
      <c r="B1713" s="95"/>
      <c r="C1713" s="148"/>
      <c r="D1713" s="149"/>
      <c r="E1713" s="149"/>
      <c r="F1713" s="149"/>
      <c r="G1713" s="149"/>
      <c r="H1713" s="149"/>
      <c r="I1713" s="153"/>
      <c r="J1713" s="95"/>
      <c r="K1713" s="108" t="str">
        <f t="shared" si="55"/>
        <v>x2</v>
      </c>
      <c r="L1713" s="113"/>
      <c r="M1713" s="95"/>
      <c r="N1713" s="121" t="str">
        <f>IFERROR(VLOOKUP($G1713,Basisblatt!$A$10:$B$17,2,FALSE),"")</f>
        <v/>
      </c>
      <c r="O1713" s="95"/>
      <c r="P1713" s="138" t="str">
        <f>IF($K1713="x1",IF(OR($F1713&lt;&gt;Basisblatt!$A$2,'EMob_Segmente 3.2.5_3.2.6'!H1713=Basisblatt!$A$64)=TRUE,5,VLOOKUP('EMob_Segmente 3.2.5_3.2.6'!$E1713,Basisblatt!$A$22:$B$35,2,FALSE)),"")</f>
        <v/>
      </c>
    </row>
    <row r="1714" spans="1:16" ht="15.75" thickBot="1" x14ac:dyDescent="0.3">
      <c r="A1714" s="121" t="str">
        <f t="shared" si="54"/>
        <v/>
      </c>
      <c r="B1714" s="95"/>
      <c r="C1714" s="148"/>
      <c r="D1714" s="149"/>
      <c r="E1714" s="149"/>
      <c r="F1714" s="149"/>
      <c r="G1714" s="149"/>
      <c r="H1714" s="149"/>
      <c r="I1714" s="153"/>
      <c r="J1714" s="95"/>
      <c r="K1714" s="108" t="str">
        <f t="shared" si="55"/>
        <v>x2</v>
      </c>
      <c r="L1714" s="113"/>
      <c r="M1714" s="95"/>
      <c r="N1714" s="121" t="str">
        <f>IFERROR(VLOOKUP($G1714,Basisblatt!$A$10:$B$17,2,FALSE),"")</f>
        <v/>
      </c>
      <c r="O1714" s="95"/>
      <c r="P1714" s="138" t="str">
        <f>IF($K1714="x1",IF(OR($F1714&lt;&gt;Basisblatt!$A$2,'EMob_Segmente 3.2.5_3.2.6'!H1714=Basisblatt!$A$64)=TRUE,5,VLOOKUP('EMob_Segmente 3.2.5_3.2.6'!$E1714,Basisblatt!$A$22:$B$35,2,FALSE)),"")</f>
        <v/>
      </c>
    </row>
    <row r="1715" spans="1:16" ht="15.75" thickBot="1" x14ac:dyDescent="0.3">
      <c r="A1715" s="121" t="str">
        <f t="shared" si="54"/>
        <v/>
      </c>
      <c r="B1715" s="95"/>
      <c r="C1715" s="148"/>
      <c r="D1715" s="149"/>
      <c r="E1715" s="149"/>
      <c r="F1715" s="149"/>
      <c r="G1715" s="149"/>
      <c r="H1715" s="149"/>
      <c r="I1715" s="153"/>
      <c r="J1715" s="95"/>
      <c r="K1715" s="108" t="str">
        <f t="shared" si="55"/>
        <v>x2</v>
      </c>
      <c r="L1715" s="113"/>
      <c r="M1715" s="95"/>
      <c r="N1715" s="121" t="str">
        <f>IFERROR(VLOOKUP($G1715,Basisblatt!$A$10:$B$17,2,FALSE),"")</f>
        <v/>
      </c>
      <c r="O1715" s="95"/>
      <c r="P1715" s="138" t="str">
        <f>IF($K1715="x1",IF(OR($F1715&lt;&gt;Basisblatt!$A$2,'EMob_Segmente 3.2.5_3.2.6'!H1715=Basisblatt!$A$64)=TRUE,5,VLOOKUP('EMob_Segmente 3.2.5_3.2.6'!$E1715,Basisblatt!$A$22:$B$35,2,FALSE)),"")</f>
        <v/>
      </c>
    </row>
    <row r="1716" spans="1:16" ht="15.75" thickBot="1" x14ac:dyDescent="0.3">
      <c r="A1716" s="121" t="str">
        <f t="shared" si="54"/>
        <v/>
      </c>
      <c r="B1716" s="95"/>
      <c r="C1716" s="148"/>
      <c r="D1716" s="149"/>
      <c r="E1716" s="149"/>
      <c r="F1716" s="149"/>
      <c r="G1716" s="149"/>
      <c r="H1716" s="149"/>
      <c r="I1716" s="153"/>
      <c r="J1716" s="95"/>
      <c r="K1716" s="108" t="str">
        <f t="shared" si="55"/>
        <v>x2</v>
      </c>
      <c r="L1716" s="113"/>
      <c r="M1716" s="95"/>
      <c r="N1716" s="121" t="str">
        <f>IFERROR(VLOOKUP($G1716,Basisblatt!$A$10:$B$17,2,FALSE),"")</f>
        <v/>
      </c>
      <c r="O1716" s="95"/>
      <c r="P1716" s="138" t="str">
        <f>IF($K1716="x1",IF(OR($F1716&lt;&gt;Basisblatt!$A$2,'EMob_Segmente 3.2.5_3.2.6'!H1716=Basisblatt!$A$64)=TRUE,5,VLOOKUP('EMob_Segmente 3.2.5_3.2.6'!$E1716,Basisblatt!$A$22:$B$35,2,FALSE)),"")</f>
        <v/>
      </c>
    </row>
    <row r="1717" spans="1:16" ht="15.75" thickBot="1" x14ac:dyDescent="0.3">
      <c r="A1717" s="121" t="str">
        <f t="shared" si="54"/>
        <v/>
      </c>
      <c r="B1717" s="95"/>
      <c r="C1717" s="148"/>
      <c r="D1717" s="149"/>
      <c r="E1717" s="149"/>
      <c r="F1717" s="149"/>
      <c r="G1717" s="149"/>
      <c r="H1717" s="149"/>
      <c r="I1717" s="153"/>
      <c r="J1717" s="95"/>
      <c r="K1717" s="108" t="str">
        <f t="shared" si="55"/>
        <v>x2</v>
      </c>
      <c r="L1717" s="113"/>
      <c r="M1717" s="95"/>
      <c r="N1717" s="121" t="str">
        <f>IFERROR(VLOOKUP($G1717,Basisblatt!$A$10:$B$17,2,FALSE),"")</f>
        <v/>
      </c>
      <c r="O1717" s="95"/>
      <c r="P1717" s="138" t="str">
        <f>IF($K1717="x1",IF(OR($F1717&lt;&gt;Basisblatt!$A$2,'EMob_Segmente 3.2.5_3.2.6'!H1717=Basisblatt!$A$64)=TRUE,5,VLOOKUP('EMob_Segmente 3.2.5_3.2.6'!$E1717,Basisblatt!$A$22:$B$35,2,FALSE)),"")</f>
        <v/>
      </c>
    </row>
    <row r="1718" spans="1:16" ht="15.75" thickBot="1" x14ac:dyDescent="0.3">
      <c r="A1718" s="121" t="str">
        <f t="shared" si="54"/>
        <v/>
      </c>
      <c r="B1718" s="95"/>
      <c r="C1718" s="148"/>
      <c r="D1718" s="149"/>
      <c r="E1718" s="149"/>
      <c r="F1718" s="149"/>
      <c r="G1718" s="149"/>
      <c r="H1718" s="149"/>
      <c r="I1718" s="153"/>
      <c r="J1718" s="95"/>
      <c r="K1718" s="108" t="str">
        <f t="shared" si="55"/>
        <v>x2</v>
      </c>
      <c r="L1718" s="113"/>
      <c r="M1718" s="95"/>
      <c r="N1718" s="121" t="str">
        <f>IFERROR(VLOOKUP($G1718,Basisblatt!$A$10:$B$17,2,FALSE),"")</f>
        <v/>
      </c>
      <c r="O1718" s="95"/>
      <c r="P1718" s="138" t="str">
        <f>IF($K1718="x1",IF(OR($F1718&lt;&gt;Basisblatt!$A$2,'EMob_Segmente 3.2.5_3.2.6'!H1718=Basisblatt!$A$64)=TRUE,5,VLOOKUP('EMob_Segmente 3.2.5_3.2.6'!$E1718,Basisblatt!$A$22:$B$35,2,FALSE)),"")</f>
        <v/>
      </c>
    </row>
    <row r="1719" spans="1:16" ht="15.75" thickBot="1" x14ac:dyDescent="0.3">
      <c r="A1719" s="121" t="str">
        <f t="shared" si="54"/>
        <v/>
      </c>
      <c r="B1719" s="95"/>
      <c r="C1719" s="148"/>
      <c r="D1719" s="149"/>
      <c r="E1719" s="149"/>
      <c r="F1719" s="149"/>
      <c r="G1719" s="149"/>
      <c r="H1719" s="149"/>
      <c r="I1719" s="153"/>
      <c r="J1719" s="95"/>
      <c r="K1719" s="108" t="str">
        <f t="shared" si="55"/>
        <v>x2</v>
      </c>
      <c r="L1719" s="113"/>
      <c r="M1719" s="95"/>
      <c r="N1719" s="121" t="str">
        <f>IFERROR(VLOOKUP($G1719,Basisblatt!$A$10:$B$17,2,FALSE),"")</f>
        <v/>
      </c>
      <c r="O1719" s="95"/>
      <c r="P1719" s="138" t="str">
        <f>IF($K1719="x1",IF(OR($F1719&lt;&gt;Basisblatt!$A$2,'EMob_Segmente 3.2.5_3.2.6'!H1719=Basisblatt!$A$64)=TRUE,5,VLOOKUP('EMob_Segmente 3.2.5_3.2.6'!$E1719,Basisblatt!$A$22:$B$35,2,FALSE)),"")</f>
        <v/>
      </c>
    </row>
    <row r="1720" spans="1:16" ht="15.75" thickBot="1" x14ac:dyDescent="0.3">
      <c r="A1720" s="121" t="str">
        <f t="shared" si="54"/>
        <v/>
      </c>
      <c r="B1720" s="95"/>
      <c r="C1720" s="148"/>
      <c r="D1720" s="149"/>
      <c r="E1720" s="149"/>
      <c r="F1720" s="149"/>
      <c r="G1720" s="149"/>
      <c r="H1720" s="149"/>
      <c r="I1720" s="153"/>
      <c r="J1720" s="95"/>
      <c r="K1720" s="108" t="str">
        <f t="shared" si="55"/>
        <v>x2</v>
      </c>
      <c r="L1720" s="113"/>
      <c r="M1720" s="95"/>
      <c r="N1720" s="121" t="str">
        <f>IFERROR(VLOOKUP($G1720,Basisblatt!$A$10:$B$17,2,FALSE),"")</f>
        <v/>
      </c>
      <c r="O1720" s="95"/>
      <c r="P1720" s="138" t="str">
        <f>IF($K1720="x1",IF(OR($F1720&lt;&gt;Basisblatt!$A$2,'EMob_Segmente 3.2.5_3.2.6'!H1720=Basisblatt!$A$64)=TRUE,5,VLOOKUP('EMob_Segmente 3.2.5_3.2.6'!$E1720,Basisblatt!$A$22:$B$35,2,FALSE)),"")</f>
        <v/>
      </c>
    </row>
    <row r="1721" spans="1:16" ht="15.75" thickBot="1" x14ac:dyDescent="0.3">
      <c r="A1721" s="121" t="str">
        <f t="shared" si="54"/>
        <v/>
      </c>
      <c r="B1721" s="95"/>
      <c r="C1721" s="148"/>
      <c r="D1721" s="149"/>
      <c r="E1721" s="149"/>
      <c r="F1721" s="149"/>
      <c r="G1721" s="149"/>
      <c r="H1721" s="149"/>
      <c r="I1721" s="153"/>
      <c r="J1721" s="95"/>
      <c r="K1721" s="108" t="str">
        <f t="shared" si="55"/>
        <v>x2</v>
      </c>
      <c r="L1721" s="113"/>
      <c r="M1721" s="95"/>
      <c r="N1721" s="121" t="str">
        <f>IFERROR(VLOOKUP($G1721,Basisblatt!$A$10:$B$17,2,FALSE),"")</f>
        <v/>
      </c>
      <c r="O1721" s="95"/>
      <c r="P1721" s="138" t="str">
        <f>IF($K1721="x1",IF(OR($F1721&lt;&gt;Basisblatt!$A$2,'EMob_Segmente 3.2.5_3.2.6'!H1721=Basisblatt!$A$64)=TRUE,5,VLOOKUP('EMob_Segmente 3.2.5_3.2.6'!$E1721,Basisblatt!$A$22:$B$35,2,FALSE)),"")</f>
        <v/>
      </c>
    </row>
    <row r="1722" spans="1:16" ht="15.75" thickBot="1" x14ac:dyDescent="0.3">
      <c r="A1722" s="121" t="str">
        <f t="shared" si="54"/>
        <v/>
      </c>
      <c r="B1722" s="95"/>
      <c r="C1722" s="148"/>
      <c r="D1722" s="149"/>
      <c r="E1722" s="149"/>
      <c r="F1722" s="149"/>
      <c r="G1722" s="149"/>
      <c r="H1722" s="149"/>
      <c r="I1722" s="153"/>
      <c r="J1722" s="95"/>
      <c r="K1722" s="108" t="str">
        <f t="shared" si="55"/>
        <v>x2</v>
      </c>
      <c r="L1722" s="113"/>
      <c r="M1722" s="95"/>
      <c r="N1722" s="121" t="str">
        <f>IFERROR(VLOOKUP($G1722,Basisblatt!$A$10:$B$17,2,FALSE),"")</f>
        <v/>
      </c>
      <c r="O1722" s="95"/>
      <c r="P1722" s="138" t="str">
        <f>IF($K1722="x1",IF(OR($F1722&lt;&gt;Basisblatt!$A$2,'EMob_Segmente 3.2.5_3.2.6'!H1722=Basisblatt!$A$64)=TRUE,5,VLOOKUP('EMob_Segmente 3.2.5_3.2.6'!$E1722,Basisblatt!$A$22:$B$35,2,FALSE)),"")</f>
        <v/>
      </c>
    </row>
    <row r="1723" spans="1:16" ht="15.75" thickBot="1" x14ac:dyDescent="0.3">
      <c r="A1723" s="121" t="str">
        <f t="shared" si="54"/>
        <v/>
      </c>
      <c r="B1723" s="95"/>
      <c r="C1723" s="148"/>
      <c r="D1723" s="149"/>
      <c r="E1723" s="149"/>
      <c r="F1723" s="149"/>
      <c r="G1723" s="149"/>
      <c r="H1723" s="149"/>
      <c r="I1723" s="153"/>
      <c r="J1723" s="95"/>
      <c r="K1723" s="108" t="str">
        <f t="shared" si="55"/>
        <v>x2</v>
      </c>
      <c r="L1723" s="113"/>
      <c r="M1723" s="95"/>
      <c r="N1723" s="121" t="str">
        <f>IFERROR(VLOOKUP($G1723,Basisblatt!$A$10:$B$17,2,FALSE),"")</f>
        <v/>
      </c>
      <c r="O1723" s="95"/>
      <c r="P1723" s="138" t="str">
        <f>IF($K1723="x1",IF(OR($F1723&lt;&gt;Basisblatt!$A$2,'EMob_Segmente 3.2.5_3.2.6'!H1723=Basisblatt!$A$64)=TRUE,5,VLOOKUP('EMob_Segmente 3.2.5_3.2.6'!$E1723,Basisblatt!$A$22:$B$35,2,FALSE)),"")</f>
        <v/>
      </c>
    </row>
    <row r="1724" spans="1:16" ht="15.75" thickBot="1" x14ac:dyDescent="0.3">
      <c r="A1724" s="121" t="str">
        <f t="shared" si="54"/>
        <v/>
      </c>
      <c r="B1724" s="95"/>
      <c r="C1724" s="148"/>
      <c r="D1724" s="149"/>
      <c r="E1724" s="149"/>
      <c r="F1724" s="149"/>
      <c r="G1724" s="149"/>
      <c r="H1724" s="149"/>
      <c r="I1724" s="153"/>
      <c r="J1724" s="95"/>
      <c r="K1724" s="108" t="str">
        <f t="shared" si="55"/>
        <v>x2</v>
      </c>
      <c r="L1724" s="113"/>
      <c r="M1724" s="95"/>
      <c r="N1724" s="121" t="str">
        <f>IFERROR(VLOOKUP($G1724,Basisblatt!$A$10:$B$17,2,FALSE),"")</f>
        <v/>
      </c>
      <c r="O1724" s="95"/>
      <c r="P1724" s="138" t="str">
        <f>IF($K1724="x1",IF(OR($F1724&lt;&gt;Basisblatt!$A$2,'EMob_Segmente 3.2.5_3.2.6'!H1724=Basisblatt!$A$64)=TRUE,5,VLOOKUP('EMob_Segmente 3.2.5_3.2.6'!$E1724,Basisblatt!$A$22:$B$35,2,FALSE)),"")</f>
        <v/>
      </c>
    </row>
    <row r="1725" spans="1:16" ht="15.75" thickBot="1" x14ac:dyDescent="0.3">
      <c r="A1725" s="121" t="str">
        <f t="shared" si="54"/>
        <v/>
      </c>
      <c r="B1725" s="95"/>
      <c r="C1725" s="148"/>
      <c r="D1725" s="149"/>
      <c r="E1725" s="149"/>
      <c r="F1725" s="149"/>
      <c r="G1725" s="149"/>
      <c r="H1725" s="149"/>
      <c r="I1725" s="153"/>
      <c r="J1725" s="95"/>
      <c r="K1725" s="108" t="str">
        <f t="shared" si="55"/>
        <v>x2</v>
      </c>
      <c r="L1725" s="113"/>
      <c r="M1725" s="95"/>
      <c r="N1725" s="121" t="str">
        <f>IFERROR(VLOOKUP($G1725,Basisblatt!$A$10:$B$17,2,FALSE),"")</f>
        <v/>
      </c>
      <c r="O1725" s="95"/>
      <c r="P1725" s="138" t="str">
        <f>IF($K1725="x1",IF(OR($F1725&lt;&gt;Basisblatt!$A$2,'EMob_Segmente 3.2.5_3.2.6'!H1725=Basisblatt!$A$64)=TRUE,5,VLOOKUP('EMob_Segmente 3.2.5_3.2.6'!$E1725,Basisblatt!$A$22:$B$35,2,FALSE)),"")</f>
        <v/>
      </c>
    </row>
    <row r="1726" spans="1:16" ht="15.75" thickBot="1" x14ac:dyDescent="0.3">
      <c r="A1726" s="121" t="str">
        <f t="shared" si="54"/>
        <v/>
      </c>
      <c r="B1726" s="95"/>
      <c r="C1726" s="148"/>
      <c r="D1726" s="149"/>
      <c r="E1726" s="149"/>
      <c r="F1726" s="149"/>
      <c r="G1726" s="149"/>
      <c r="H1726" s="149"/>
      <c r="I1726" s="153"/>
      <c r="J1726" s="95"/>
      <c r="K1726" s="108" t="str">
        <f t="shared" si="55"/>
        <v>x2</v>
      </c>
      <c r="L1726" s="113"/>
      <c r="M1726" s="95"/>
      <c r="N1726" s="121" t="str">
        <f>IFERROR(VLOOKUP($G1726,Basisblatt!$A$10:$B$17,2,FALSE),"")</f>
        <v/>
      </c>
      <c r="O1726" s="95"/>
      <c r="P1726" s="138" t="str">
        <f>IF($K1726="x1",IF(OR($F1726&lt;&gt;Basisblatt!$A$2,'EMob_Segmente 3.2.5_3.2.6'!H1726=Basisblatt!$A$64)=TRUE,5,VLOOKUP('EMob_Segmente 3.2.5_3.2.6'!$E1726,Basisblatt!$A$22:$B$35,2,FALSE)),"")</f>
        <v/>
      </c>
    </row>
    <row r="1727" spans="1:16" ht="15.75" thickBot="1" x14ac:dyDescent="0.3">
      <c r="A1727" s="121" t="str">
        <f t="shared" si="54"/>
        <v/>
      </c>
      <c r="B1727" s="95"/>
      <c r="C1727" s="148"/>
      <c r="D1727" s="149"/>
      <c r="E1727" s="149"/>
      <c r="F1727" s="149"/>
      <c r="G1727" s="149"/>
      <c r="H1727" s="149"/>
      <c r="I1727" s="153"/>
      <c r="J1727" s="95"/>
      <c r="K1727" s="108" t="str">
        <f t="shared" si="55"/>
        <v>x2</v>
      </c>
      <c r="L1727" s="113"/>
      <c r="M1727" s="95"/>
      <c r="N1727" s="121" t="str">
        <f>IFERROR(VLOOKUP($G1727,Basisblatt!$A$10:$B$17,2,FALSE),"")</f>
        <v/>
      </c>
      <c r="O1727" s="95"/>
      <c r="P1727" s="138" t="str">
        <f>IF($K1727="x1",IF(OR($F1727&lt;&gt;Basisblatt!$A$2,'EMob_Segmente 3.2.5_3.2.6'!H1727=Basisblatt!$A$64)=TRUE,5,VLOOKUP('EMob_Segmente 3.2.5_3.2.6'!$E1727,Basisblatt!$A$22:$B$35,2,FALSE)),"")</f>
        <v/>
      </c>
    </row>
    <row r="1728" spans="1:16" ht="15.75" thickBot="1" x14ac:dyDescent="0.3">
      <c r="A1728" s="121" t="str">
        <f t="shared" si="54"/>
        <v/>
      </c>
      <c r="B1728" s="95"/>
      <c r="C1728" s="148"/>
      <c r="D1728" s="149"/>
      <c r="E1728" s="149"/>
      <c r="F1728" s="149"/>
      <c r="G1728" s="149"/>
      <c r="H1728" s="149"/>
      <c r="I1728" s="153"/>
      <c r="J1728" s="95"/>
      <c r="K1728" s="108" t="str">
        <f t="shared" si="55"/>
        <v>x2</v>
      </c>
      <c r="L1728" s="113"/>
      <c r="M1728" s="95"/>
      <c r="N1728" s="121" t="str">
        <f>IFERROR(VLOOKUP($G1728,Basisblatt!$A$10:$B$17,2,FALSE),"")</f>
        <v/>
      </c>
      <c r="O1728" s="95"/>
      <c r="P1728" s="138" t="str">
        <f>IF($K1728="x1",IF(OR($F1728&lt;&gt;Basisblatt!$A$2,'EMob_Segmente 3.2.5_3.2.6'!H1728=Basisblatt!$A$64)=TRUE,5,VLOOKUP('EMob_Segmente 3.2.5_3.2.6'!$E1728,Basisblatt!$A$22:$B$35,2,FALSE)),"")</f>
        <v/>
      </c>
    </row>
    <row r="1729" spans="1:16" ht="15.75" thickBot="1" x14ac:dyDescent="0.3">
      <c r="A1729" s="121" t="str">
        <f t="shared" si="54"/>
        <v/>
      </c>
      <c r="B1729" s="95"/>
      <c r="C1729" s="148"/>
      <c r="D1729" s="149"/>
      <c r="E1729" s="149"/>
      <c r="F1729" s="149"/>
      <c r="G1729" s="149"/>
      <c r="H1729" s="149"/>
      <c r="I1729" s="153"/>
      <c r="J1729" s="95"/>
      <c r="K1729" s="108" t="str">
        <f t="shared" si="55"/>
        <v>x2</v>
      </c>
      <c r="L1729" s="113"/>
      <c r="M1729" s="95"/>
      <c r="N1729" s="121" t="str">
        <f>IFERROR(VLOOKUP($G1729,Basisblatt!$A$10:$B$17,2,FALSE),"")</f>
        <v/>
      </c>
      <c r="O1729" s="95"/>
      <c r="P1729" s="138" t="str">
        <f>IF($K1729="x1",IF(OR($F1729&lt;&gt;Basisblatt!$A$2,'EMob_Segmente 3.2.5_3.2.6'!H1729=Basisblatt!$A$64)=TRUE,5,VLOOKUP('EMob_Segmente 3.2.5_3.2.6'!$E1729,Basisblatt!$A$22:$B$35,2,FALSE)),"")</f>
        <v/>
      </c>
    </row>
    <row r="1730" spans="1:16" ht="15.75" thickBot="1" x14ac:dyDescent="0.3">
      <c r="A1730" s="121" t="str">
        <f t="shared" si="54"/>
        <v/>
      </c>
      <c r="B1730" s="95"/>
      <c r="C1730" s="148"/>
      <c r="D1730" s="149"/>
      <c r="E1730" s="149"/>
      <c r="F1730" s="149"/>
      <c r="G1730" s="149"/>
      <c r="H1730" s="149"/>
      <c r="I1730" s="153"/>
      <c r="J1730" s="95"/>
      <c r="K1730" s="108" t="str">
        <f t="shared" si="55"/>
        <v>x2</v>
      </c>
      <c r="L1730" s="113"/>
      <c r="M1730" s="95"/>
      <c r="N1730" s="121" t="str">
        <f>IFERROR(VLOOKUP($G1730,Basisblatt!$A$10:$B$17,2,FALSE),"")</f>
        <v/>
      </c>
      <c r="O1730" s="95"/>
      <c r="P1730" s="138" t="str">
        <f>IF($K1730="x1",IF(OR($F1730&lt;&gt;Basisblatt!$A$2,'EMob_Segmente 3.2.5_3.2.6'!H1730=Basisblatt!$A$64)=TRUE,5,VLOOKUP('EMob_Segmente 3.2.5_3.2.6'!$E1730,Basisblatt!$A$22:$B$35,2,FALSE)),"")</f>
        <v/>
      </c>
    </row>
    <row r="1731" spans="1:16" ht="15.75" thickBot="1" x14ac:dyDescent="0.3">
      <c r="A1731" s="121" t="str">
        <f t="shared" si="54"/>
        <v/>
      </c>
      <c r="B1731" s="95"/>
      <c r="C1731" s="148"/>
      <c r="D1731" s="149"/>
      <c r="E1731" s="149"/>
      <c r="F1731" s="149"/>
      <c r="G1731" s="149"/>
      <c r="H1731" s="149"/>
      <c r="I1731" s="153"/>
      <c r="J1731" s="95"/>
      <c r="K1731" s="108" t="str">
        <f t="shared" si="55"/>
        <v>x2</v>
      </c>
      <c r="L1731" s="113"/>
      <c r="M1731" s="95"/>
      <c r="N1731" s="121" t="str">
        <f>IFERROR(VLOOKUP($G1731,Basisblatt!$A$10:$B$17,2,FALSE),"")</f>
        <v/>
      </c>
      <c r="O1731" s="95"/>
      <c r="P1731" s="138" t="str">
        <f>IF($K1731="x1",IF(OR($F1731&lt;&gt;Basisblatt!$A$2,'EMob_Segmente 3.2.5_3.2.6'!H1731=Basisblatt!$A$64)=TRUE,5,VLOOKUP('EMob_Segmente 3.2.5_3.2.6'!$E1731,Basisblatt!$A$22:$B$35,2,FALSE)),"")</f>
        <v/>
      </c>
    </row>
    <row r="1732" spans="1:16" ht="15.75" thickBot="1" x14ac:dyDescent="0.3">
      <c r="A1732" s="121" t="str">
        <f t="shared" si="54"/>
        <v/>
      </c>
      <c r="B1732" s="95"/>
      <c r="C1732" s="148"/>
      <c r="D1732" s="149"/>
      <c r="E1732" s="149"/>
      <c r="F1732" s="149"/>
      <c r="G1732" s="149"/>
      <c r="H1732" s="149"/>
      <c r="I1732" s="153"/>
      <c r="J1732" s="95"/>
      <c r="K1732" s="108" t="str">
        <f t="shared" si="55"/>
        <v>x2</v>
      </c>
      <c r="L1732" s="113"/>
      <c r="M1732" s="95"/>
      <c r="N1732" s="121" t="str">
        <f>IFERROR(VLOOKUP($G1732,Basisblatt!$A$10:$B$17,2,FALSE),"")</f>
        <v/>
      </c>
      <c r="O1732" s="95"/>
      <c r="P1732" s="138" t="str">
        <f>IF($K1732="x1",IF(OR($F1732&lt;&gt;Basisblatt!$A$2,'EMob_Segmente 3.2.5_3.2.6'!H1732=Basisblatt!$A$64)=TRUE,5,VLOOKUP('EMob_Segmente 3.2.5_3.2.6'!$E1732,Basisblatt!$A$22:$B$35,2,FALSE)),"")</f>
        <v/>
      </c>
    </row>
    <row r="1733" spans="1:16" ht="15.75" thickBot="1" x14ac:dyDescent="0.3">
      <c r="A1733" s="121" t="str">
        <f t="shared" si="54"/>
        <v/>
      </c>
      <c r="B1733" s="95"/>
      <c r="C1733" s="148"/>
      <c r="D1733" s="149"/>
      <c r="E1733" s="149"/>
      <c r="F1733" s="149"/>
      <c r="G1733" s="149"/>
      <c r="H1733" s="149"/>
      <c r="I1733" s="153"/>
      <c r="J1733" s="95"/>
      <c r="K1733" s="108" t="str">
        <f t="shared" si="55"/>
        <v>x2</v>
      </c>
      <c r="L1733" s="113"/>
      <c r="M1733" s="95"/>
      <c r="N1733" s="121" t="str">
        <f>IFERROR(VLOOKUP($G1733,Basisblatt!$A$10:$B$17,2,FALSE),"")</f>
        <v/>
      </c>
      <c r="O1733" s="95"/>
      <c r="P1733" s="138" t="str">
        <f>IF($K1733="x1",IF(OR($F1733&lt;&gt;Basisblatt!$A$2,'EMob_Segmente 3.2.5_3.2.6'!H1733=Basisblatt!$A$64)=TRUE,5,VLOOKUP('EMob_Segmente 3.2.5_3.2.6'!$E1733,Basisblatt!$A$22:$B$35,2,FALSE)),"")</f>
        <v/>
      </c>
    </row>
    <row r="1734" spans="1:16" ht="15.75" thickBot="1" x14ac:dyDescent="0.3">
      <c r="A1734" s="121" t="str">
        <f t="shared" si="54"/>
        <v/>
      </c>
      <c r="B1734" s="95"/>
      <c r="C1734" s="148"/>
      <c r="D1734" s="149"/>
      <c r="E1734" s="149"/>
      <c r="F1734" s="149"/>
      <c r="G1734" s="149"/>
      <c r="H1734" s="149"/>
      <c r="I1734" s="153"/>
      <c r="J1734" s="95"/>
      <c r="K1734" s="108" t="str">
        <f t="shared" si="55"/>
        <v>x2</v>
      </c>
      <c r="L1734" s="113"/>
      <c r="M1734" s="95"/>
      <c r="N1734" s="121" t="str">
        <f>IFERROR(VLOOKUP($G1734,Basisblatt!$A$10:$B$17,2,FALSE),"")</f>
        <v/>
      </c>
      <c r="O1734" s="95"/>
      <c r="P1734" s="138" t="str">
        <f>IF($K1734="x1",IF(OR($F1734&lt;&gt;Basisblatt!$A$2,'EMob_Segmente 3.2.5_3.2.6'!H1734=Basisblatt!$A$64)=TRUE,5,VLOOKUP('EMob_Segmente 3.2.5_3.2.6'!$E1734,Basisblatt!$A$22:$B$35,2,FALSE)),"")</f>
        <v/>
      </c>
    </row>
    <row r="1735" spans="1:16" ht="15.75" thickBot="1" x14ac:dyDescent="0.3">
      <c r="A1735" s="121" t="str">
        <f t="shared" si="54"/>
        <v/>
      </c>
      <c r="B1735" s="95"/>
      <c r="C1735" s="148"/>
      <c r="D1735" s="149"/>
      <c r="E1735" s="149"/>
      <c r="F1735" s="149"/>
      <c r="G1735" s="149"/>
      <c r="H1735" s="149"/>
      <c r="I1735" s="153"/>
      <c r="J1735" s="95"/>
      <c r="K1735" s="108" t="str">
        <f t="shared" si="55"/>
        <v>x2</v>
      </c>
      <c r="L1735" s="113"/>
      <c r="M1735" s="95"/>
      <c r="N1735" s="121" t="str">
        <f>IFERROR(VLOOKUP($G1735,Basisblatt!$A$10:$B$17,2,FALSE),"")</f>
        <v/>
      </c>
      <c r="O1735" s="95"/>
      <c r="P1735" s="138" t="str">
        <f>IF($K1735="x1",IF(OR($F1735&lt;&gt;Basisblatt!$A$2,'EMob_Segmente 3.2.5_3.2.6'!H1735=Basisblatt!$A$64)=TRUE,5,VLOOKUP('EMob_Segmente 3.2.5_3.2.6'!$E1735,Basisblatt!$A$22:$B$35,2,FALSE)),"")</f>
        <v/>
      </c>
    </row>
    <row r="1736" spans="1:16" ht="15.75" thickBot="1" x14ac:dyDescent="0.3">
      <c r="A1736" s="121" t="str">
        <f t="shared" si="54"/>
        <v/>
      </c>
      <c r="B1736" s="95"/>
      <c r="C1736" s="148"/>
      <c r="D1736" s="149"/>
      <c r="E1736" s="149"/>
      <c r="F1736" s="149"/>
      <c r="G1736" s="149"/>
      <c r="H1736" s="149"/>
      <c r="I1736" s="153"/>
      <c r="J1736" s="95"/>
      <c r="K1736" s="108" t="str">
        <f t="shared" si="55"/>
        <v>x2</v>
      </c>
      <c r="L1736" s="113"/>
      <c r="M1736" s="95"/>
      <c r="N1736" s="121" t="str">
        <f>IFERROR(VLOOKUP($G1736,Basisblatt!$A$10:$B$17,2,FALSE),"")</f>
        <v/>
      </c>
      <c r="O1736" s="95"/>
      <c r="P1736" s="138" t="str">
        <f>IF($K1736="x1",IF(OR($F1736&lt;&gt;Basisblatt!$A$2,'EMob_Segmente 3.2.5_3.2.6'!H1736=Basisblatt!$A$64)=TRUE,5,VLOOKUP('EMob_Segmente 3.2.5_3.2.6'!$E1736,Basisblatt!$A$22:$B$35,2,FALSE)),"")</f>
        <v/>
      </c>
    </row>
    <row r="1737" spans="1:16" ht="15.75" thickBot="1" x14ac:dyDescent="0.3">
      <c r="A1737" s="121" t="str">
        <f t="shared" si="54"/>
        <v/>
      </c>
      <c r="B1737" s="95"/>
      <c r="C1737" s="148"/>
      <c r="D1737" s="149"/>
      <c r="E1737" s="149"/>
      <c r="F1737" s="149"/>
      <c r="G1737" s="149"/>
      <c r="H1737" s="149"/>
      <c r="I1737" s="153"/>
      <c r="J1737" s="95"/>
      <c r="K1737" s="108" t="str">
        <f t="shared" si="55"/>
        <v>x2</v>
      </c>
      <c r="L1737" s="113"/>
      <c r="M1737" s="95"/>
      <c r="N1737" s="121" t="str">
        <f>IFERROR(VLOOKUP($G1737,Basisblatt!$A$10:$B$17,2,FALSE),"")</f>
        <v/>
      </c>
      <c r="O1737" s="95"/>
      <c r="P1737" s="138" t="str">
        <f>IF($K1737="x1",IF(OR($F1737&lt;&gt;Basisblatt!$A$2,'EMob_Segmente 3.2.5_3.2.6'!H1737=Basisblatt!$A$64)=TRUE,5,VLOOKUP('EMob_Segmente 3.2.5_3.2.6'!$E1737,Basisblatt!$A$22:$B$35,2,FALSE)),"")</f>
        <v/>
      </c>
    </row>
    <row r="1738" spans="1:16" ht="15.75" thickBot="1" x14ac:dyDescent="0.3">
      <c r="A1738" s="121" t="str">
        <f t="shared" si="54"/>
        <v/>
      </c>
      <c r="B1738" s="95"/>
      <c r="C1738" s="148"/>
      <c r="D1738" s="149"/>
      <c r="E1738" s="149"/>
      <c r="F1738" s="149"/>
      <c r="G1738" s="149"/>
      <c r="H1738" s="149"/>
      <c r="I1738" s="153"/>
      <c r="J1738" s="95"/>
      <c r="K1738" s="108" t="str">
        <f t="shared" si="55"/>
        <v>x2</v>
      </c>
      <c r="L1738" s="113"/>
      <c r="M1738" s="95"/>
      <c r="N1738" s="121" t="str">
        <f>IFERROR(VLOOKUP($G1738,Basisblatt!$A$10:$B$17,2,FALSE),"")</f>
        <v/>
      </c>
      <c r="O1738" s="95"/>
      <c r="P1738" s="138" t="str">
        <f>IF($K1738="x1",IF(OR($F1738&lt;&gt;Basisblatt!$A$2,'EMob_Segmente 3.2.5_3.2.6'!H1738=Basisblatt!$A$64)=TRUE,5,VLOOKUP('EMob_Segmente 3.2.5_3.2.6'!$E1738,Basisblatt!$A$22:$B$35,2,FALSE)),"")</f>
        <v/>
      </c>
    </row>
    <row r="1739" spans="1:16" ht="15.75" thickBot="1" x14ac:dyDescent="0.3">
      <c r="A1739" s="121" t="str">
        <f t="shared" si="54"/>
        <v/>
      </c>
      <c r="B1739" s="95"/>
      <c r="C1739" s="148"/>
      <c r="D1739" s="149"/>
      <c r="E1739" s="149"/>
      <c r="F1739" s="149"/>
      <c r="G1739" s="149"/>
      <c r="H1739" s="149"/>
      <c r="I1739" s="153"/>
      <c r="J1739" s="95"/>
      <c r="K1739" s="108" t="str">
        <f t="shared" si="55"/>
        <v>x2</v>
      </c>
      <c r="L1739" s="113"/>
      <c r="M1739" s="95"/>
      <c r="N1739" s="121" t="str">
        <f>IFERROR(VLOOKUP($G1739,Basisblatt!$A$10:$B$17,2,FALSE),"")</f>
        <v/>
      </c>
      <c r="O1739" s="95"/>
      <c r="P1739" s="138" t="str">
        <f>IF($K1739="x1",IF(OR($F1739&lt;&gt;Basisblatt!$A$2,'EMob_Segmente 3.2.5_3.2.6'!H1739=Basisblatt!$A$64)=TRUE,5,VLOOKUP('EMob_Segmente 3.2.5_3.2.6'!$E1739,Basisblatt!$A$22:$B$35,2,FALSE)),"")</f>
        <v/>
      </c>
    </row>
    <row r="1740" spans="1:16" ht="15.75" thickBot="1" x14ac:dyDescent="0.3">
      <c r="A1740" s="121" t="str">
        <f t="shared" si="54"/>
        <v/>
      </c>
      <c r="B1740" s="95"/>
      <c r="C1740" s="148"/>
      <c r="D1740" s="149"/>
      <c r="E1740" s="149"/>
      <c r="F1740" s="149"/>
      <c r="G1740" s="149"/>
      <c r="H1740" s="149"/>
      <c r="I1740" s="153"/>
      <c r="J1740" s="95"/>
      <c r="K1740" s="108" t="str">
        <f t="shared" si="55"/>
        <v>x2</v>
      </c>
      <c r="L1740" s="113"/>
      <c r="M1740" s="95"/>
      <c r="N1740" s="121" t="str">
        <f>IFERROR(VLOOKUP($G1740,Basisblatt!$A$10:$B$17,2,FALSE),"")</f>
        <v/>
      </c>
      <c r="O1740" s="95"/>
      <c r="P1740" s="138" t="str">
        <f>IF($K1740="x1",IF(OR($F1740&lt;&gt;Basisblatt!$A$2,'EMob_Segmente 3.2.5_3.2.6'!H1740=Basisblatt!$A$64)=TRUE,5,VLOOKUP('EMob_Segmente 3.2.5_3.2.6'!$E1740,Basisblatt!$A$22:$B$35,2,FALSE)),"")</f>
        <v/>
      </c>
    </row>
    <row r="1741" spans="1:16" ht="15.75" thickBot="1" x14ac:dyDescent="0.3">
      <c r="A1741" s="121" t="str">
        <f t="shared" si="54"/>
        <v/>
      </c>
      <c r="B1741" s="95"/>
      <c r="C1741" s="148"/>
      <c r="D1741" s="149"/>
      <c r="E1741" s="149"/>
      <c r="F1741" s="149"/>
      <c r="G1741" s="149"/>
      <c r="H1741" s="149"/>
      <c r="I1741" s="153"/>
      <c r="J1741" s="95"/>
      <c r="K1741" s="108" t="str">
        <f t="shared" si="55"/>
        <v>x2</v>
      </c>
      <c r="L1741" s="113"/>
      <c r="M1741" s="95"/>
      <c r="N1741" s="121" t="str">
        <f>IFERROR(VLOOKUP($G1741,Basisblatt!$A$10:$B$17,2,FALSE),"")</f>
        <v/>
      </c>
      <c r="O1741" s="95"/>
      <c r="P1741" s="138" t="str">
        <f>IF($K1741="x1",IF(OR($F1741&lt;&gt;Basisblatt!$A$2,'EMob_Segmente 3.2.5_3.2.6'!H1741=Basisblatt!$A$64)=TRUE,5,VLOOKUP('EMob_Segmente 3.2.5_3.2.6'!$E1741,Basisblatt!$A$22:$B$35,2,FALSE)),"")</f>
        <v/>
      </c>
    </row>
    <row r="1742" spans="1:16" ht="15.75" thickBot="1" x14ac:dyDescent="0.3">
      <c r="A1742" s="121" t="str">
        <f t="shared" si="54"/>
        <v/>
      </c>
      <c r="B1742" s="95"/>
      <c r="C1742" s="148"/>
      <c r="D1742" s="149"/>
      <c r="E1742" s="149"/>
      <c r="F1742" s="149"/>
      <c r="G1742" s="149"/>
      <c r="H1742" s="149"/>
      <c r="I1742" s="153"/>
      <c r="J1742" s="95"/>
      <c r="K1742" s="108" t="str">
        <f t="shared" si="55"/>
        <v>x2</v>
      </c>
      <c r="L1742" s="113"/>
      <c r="M1742" s="95"/>
      <c r="N1742" s="121" t="str">
        <f>IFERROR(VLOOKUP($G1742,Basisblatt!$A$10:$B$17,2,FALSE),"")</f>
        <v/>
      </c>
      <c r="O1742" s="95"/>
      <c r="P1742" s="138" t="str">
        <f>IF($K1742="x1",IF(OR($F1742&lt;&gt;Basisblatt!$A$2,'EMob_Segmente 3.2.5_3.2.6'!H1742=Basisblatt!$A$64)=TRUE,5,VLOOKUP('EMob_Segmente 3.2.5_3.2.6'!$E1742,Basisblatt!$A$22:$B$35,2,FALSE)),"")</f>
        <v/>
      </c>
    </row>
    <row r="1743" spans="1:16" ht="15.75" thickBot="1" x14ac:dyDescent="0.3">
      <c r="A1743" s="121" t="str">
        <f t="shared" si="54"/>
        <v/>
      </c>
      <c r="B1743" s="95"/>
      <c r="C1743" s="148"/>
      <c r="D1743" s="149"/>
      <c r="E1743" s="149"/>
      <c r="F1743" s="149"/>
      <c r="G1743" s="149"/>
      <c r="H1743" s="149"/>
      <c r="I1743" s="153"/>
      <c r="J1743" s="95"/>
      <c r="K1743" s="108" t="str">
        <f t="shared" si="55"/>
        <v>x2</v>
      </c>
      <c r="L1743" s="113"/>
      <c r="M1743" s="95"/>
      <c r="N1743" s="121" t="str">
        <f>IFERROR(VLOOKUP($G1743,Basisblatt!$A$10:$B$17,2,FALSE),"")</f>
        <v/>
      </c>
      <c r="O1743" s="95"/>
      <c r="P1743" s="138" t="str">
        <f>IF($K1743="x1",IF(OR($F1743&lt;&gt;Basisblatt!$A$2,'EMob_Segmente 3.2.5_3.2.6'!H1743=Basisblatt!$A$64)=TRUE,5,VLOOKUP('EMob_Segmente 3.2.5_3.2.6'!$E1743,Basisblatt!$A$22:$B$35,2,FALSE)),"")</f>
        <v/>
      </c>
    </row>
    <row r="1744" spans="1:16" ht="15.75" thickBot="1" x14ac:dyDescent="0.3">
      <c r="A1744" s="121" t="str">
        <f t="shared" si="54"/>
        <v/>
      </c>
      <c r="B1744" s="95"/>
      <c r="C1744" s="148"/>
      <c r="D1744" s="149"/>
      <c r="E1744" s="149"/>
      <c r="F1744" s="149"/>
      <c r="G1744" s="149"/>
      <c r="H1744" s="149"/>
      <c r="I1744" s="153"/>
      <c r="J1744" s="95"/>
      <c r="K1744" s="108" t="str">
        <f t="shared" si="55"/>
        <v>x2</v>
      </c>
      <c r="L1744" s="113"/>
      <c r="M1744" s="95"/>
      <c r="N1744" s="121" t="str">
        <f>IFERROR(VLOOKUP($G1744,Basisblatt!$A$10:$B$17,2,FALSE),"")</f>
        <v/>
      </c>
      <c r="O1744" s="95"/>
      <c r="P1744" s="138" t="str">
        <f>IF($K1744="x1",IF(OR($F1744&lt;&gt;Basisblatt!$A$2,'EMob_Segmente 3.2.5_3.2.6'!H1744=Basisblatt!$A$64)=TRUE,5,VLOOKUP('EMob_Segmente 3.2.5_3.2.6'!$E1744,Basisblatt!$A$22:$B$35,2,FALSE)),"")</f>
        <v/>
      </c>
    </row>
    <row r="1745" spans="1:16" ht="15.75" thickBot="1" x14ac:dyDescent="0.3">
      <c r="A1745" s="121" t="str">
        <f t="shared" si="54"/>
        <v/>
      </c>
      <c r="B1745" s="95"/>
      <c r="C1745" s="148"/>
      <c r="D1745" s="149"/>
      <c r="E1745" s="149"/>
      <c r="F1745" s="149"/>
      <c r="G1745" s="149"/>
      <c r="H1745" s="149"/>
      <c r="I1745" s="153"/>
      <c r="J1745" s="95"/>
      <c r="K1745" s="108" t="str">
        <f t="shared" si="55"/>
        <v>x2</v>
      </c>
      <c r="L1745" s="113"/>
      <c r="M1745" s="95"/>
      <c r="N1745" s="121" t="str">
        <f>IFERROR(VLOOKUP($G1745,Basisblatt!$A$10:$B$17,2,FALSE),"")</f>
        <v/>
      </c>
      <c r="O1745" s="95"/>
      <c r="P1745" s="138" t="str">
        <f>IF($K1745="x1",IF(OR($F1745&lt;&gt;Basisblatt!$A$2,'EMob_Segmente 3.2.5_3.2.6'!H1745=Basisblatt!$A$64)=TRUE,5,VLOOKUP('EMob_Segmente 3.2.5_3.2.6'!$E1745,Basisblatt!$A$22:$B$35,2,FALSE)),"")</f>
        <v/>
      </c>
    </row>
    <row r="1746" spans="1:16" ht="15.75" thickBot="1" x14ac:dyDescent="0.3">
      <c r="A1746" s="121" t="str">
        <f t="shared" si="54"/>
        <v/>
      </c>
      <c r="B1746" s="95"/>
      <c r="C1746" s="148"/>
      <c r="D1746" s="149"/>
      <c r="E1746" s="149"/>
      <c r="F1746" s="149"/>
      <c r="G1746" s="149"/>
      <c r="H1746" s="149"/>
      <c r="I1746" s="153"/>
      <c r="J1746" s="95"/>
      <c r="K1746" s="108" t="str">
        <f t="shared" si="55"/>
        <v>x2</v>
      </c>
      <c r="L1746" s="113"/>
      <c r="M1746" s="95"/>
      <c r="N1746" s="121" t="str">
        <f>IFERROR(VLOOKUP($G1746,Basisblatt!$A$10:$B$17,2,FALSE),"")</f>
        <v/>
      </c>
      <c r="O1746" s="95"/>
      <c r="P1746" s="138" t="str">
        <f>IF($K1746="x1",IF(OR($F1746&lt;&gt;Basisblatt!$A$2,'EMob_Segmente 3.2.5_3.2.6'!H1746=Basisblatt!$A$64)=TRUE,5,VLOOKUP('EMob_Segmente 3.2.5_3.2.6'!$E1746,Basisblatt!$A$22:$B$35,2,FALSE)),"")</f>
        <v/>
      </c>
    </row>
    <row r="1747" spans="1:16" ht="15.75" thickBot="1" x14ac:dyDescent="0.3">
      <c r="A1747" s="121" t="str">
        <f t="shared" si="54"/>
        <v/>
      </c>
      <c r="B1747" s="95"/>
      <c r="C1747" s="148"/>
      <c r="D1747" s="149"/>
      <c r="E1747" s="149"/>
      <c r="F1747" s="149"/>
      <c r="G1747" s="149"/>
      <c r="H1747" s="149"/>
      <c r="I1747" s="153"/>
      <c r="J1747" s="95"/>
      <c r="K1747" s="108" t="str">
        <f t="shared" si="55"/>
        <v>x2</v>
      </c>
      <c r="L1747" s="113"/>
      <c r="M1747" s="95"/>
      <c r="N1747" s="121" t="str">
        <f>IFERROR(VLOOKUP($G1747,Basisblatt!$A$10:$B$17,2,FALSE),"")</f>
        <v/>
      </c>
      <c r="O1747" s="95"/>
      <c r="P1747" s="138" t="str">
        <f>IF($K1747="x1",IF(OR($F1747&lt;&gt;Basisblatt!$A$2,'EMob_Segmente 3.2.5_3.2.6'!H1747=Basisblatt!$A$64)=TRUE,5,VLOOKUP('EMob_Segmente 3.2.5_3.2.6'!$E1747,Basisblatt!$A$22:$B$35,2,FALSE)),"")</f>
        <v/>
      </c>
    </row>
    <row r="1748" spans="1:16" ht="15.75" thickBot="1" x14ac:dyDescent="0.3">
      <c r="A1748" s="121" t="str">
        <f t="shared" si="54"/>
        <v/>
      </c>
      <c r="B1748" s="95"/>
      <c r="C1748" s="148"/>
      <c r="D1748" s="149"/>
      <c r="E1748" s="149"/>
      <c r="F1748" s="149"/>
      <c r="G1748" s="149"/>
      <c r="H1748" s="149"/>
      <c r="I1748" s="153"/>
      <c r="J1748" s="95"/>
      <c r="K1748" s="108" t="str">
        <f t="shared" si="55"/>
        <v>x2</v>
      </c>
      <c r="L1748" s="113"/>
      <c r="M1748" s="95"/>
      <c r="N1748" s="121" t="str">
        <f>IFERROR(VLOOKUP($G1748,Basisblatt!$A$10:$B$17,2,FALSE),"")</f>
        <v/>
      </c>
      <c r="O1748" s="95"/>
      <c r="P1748" s="138" t="str">
        <f>IF($K1748="x1",IF(OR($F1748&lt;&gt;Basisblatt!$A$2,'EMob_Segmente 3.2.5_3.2.6'!H1748=Basisblatt!$A$64)=TRUE,5,VLOOKUP('EMob_Segmente 3.2.5_3.2.6'!$E1748,Basisblatt!$A$22:$B$35,2,FALSE)),"")</f>
        <v/>
      </c>
    </row>
    <row r="1749" spans="1:16" ht="15.75" thickBot="1" x14ac:dyDescent="0.3">
      <c r="A1749" s="121" t="str">
        <f t="shared" si="54"/>
        <v/>
      </c>
      <c r="B1749" s="95"/>
      <c r="C1749" s="148"/>
      <c r="D1749" s="149"/>
      <c r="E1749" s="149"/>
      <c r="F1749" s="149"/>
      <c r="G1749" s="149"/>
      <c r="H1749" s="149"/>
      <c r="I1749" s="153"/>
      <c r="J1749" s="95"/>
      <c r="K1749" s="108" t="str">
        <f t="shared" si="55"/>
        <v>x2</v>
      </c>
      <c r="L1749" s="113"/>
      <c r="M1749" s="95"/>
      <c r="N1749" s="121" t="str">
        <f>IFERROR(VLOOKUP($G1749,Basisblatt!$A$10:$B$17,2,FALSE),"")</f>
        <v/>
      </c>
      <c r="O1749" s="95"/>
      <c r="P1749" s="138" t="str">
        <f>IF($K1749="x1",IF(OR($F1749&lt;&gt;Basisblatt!$A$2,'EMob_Segmente 3.2.5_3.2.6'!H1749=Basisblatt!$A$64)=TRUE,5,VLOOKUP('EMob_Segmente 3.2.5_3.2.6'!$E1749,Basisblatt!$A$22:$B$35,2,FALSE)),"")</f>
        <v/>
      </c>
    </row>
    <row r="1750" spans="1:16" ht="15.75" thickBot="1" x14ac:dyDescent="0.3">
      <c r="A1750" s="121" t="str">
        <f t="shared" si="54"/>
        <v/>
      </c>
      <c r="B1750" s="95"/>
      <c r="C1750" s="148"/>
      <c r="D1750" s="149"/>
      <c r="E1750" s="149"/>
      <c r="F1750" s="149"/>
      <c r="G1750" s="149"/>
      <c r="H1750" s="149"/>
      <c r="I1750" s="153"/>
      <c r="J1750" s="95"/>
      <c r="K1750" s="108" t="str">
        <f t="shared" si="55"/>
        <v>x2</v>
      </c>
      <c r="L1750" s="113"/>
      <c r="M1750" s="95"/>
      <c r="N1750" s="121" t="str">
        <f>IFERROR(VLOOKUP($G1750,Basisblatt!$A$10:$B$17,2,FALSE),"")</f>
        <v/>
      </c>
      <c r="O1750" s="95"/>
      <c r="P1750" s="138" t="str">
        <f>IF($K1750="x1",IF(OR($F1750&lt;&gt;Basisblatt!$A$2,'EMob_Segmente 3.2.5_3.2.6'!H1750=Basisblatt!$A$64)=TRUE,5,VLOOKUP('EMob_Segmente 3.2.5_3.2.6'!$E1750,Basisblatt!$A$22:$B$35,2,FALSE)),"")</f>
        <v/>
      </c>
    </row>
    <row r="1751" spans="1:16" ht="15.75" thickBot="1" x14ac:dyDescent="0.3">
      <c r="A1751" s="121" t="str">
        <f t="shared" si="54"/>
        <v/>
      </c>
      <c r="B1751" s="95"/>
      <c r="C1751" s="148"/>
      <c r="D1751" s="149"/>
      <c r="E1751" s="149"/>
      <c r="F1751" s="149"/>
      <c r="G1751" s="149"/>
      <c r="H1751" s="149"/>
      <c r="I1751" s="153"/>
      <c r="J1751" s="95"/>
      <c r="K1751" s="108" t="str">
        <f t="shared" si="55"/>
        <v>x2</v>
      </c>
      <c r="L1751" s="113"/>
      <c r="M1751" s="95"/>
      <c r="N1751" s="121" t="str">
        <f>IFERROR(VLOOKUP($G1751,Basisblatt!$A$10:$B$17,2,FALSE),"")</f>
        <v/>
      </c>
      <c r="O1751" s="95"/>
      <c r="P1751" s="138" t="str">
        <f>IF($K1751="x1",IF(OR($F1751&lt;&gt;Basisblatt!$A$2,'EMob_Segmente 3.2.5_3.2.6'!H1751=Basisblatt!$A$64)=TRUE,5,VLOOKUP('EMob_Segmente 3.2.5_3.2.6'!$E1751,Basisblatt!$A$22:$B$35,2,FALSE)),"")</f>
        <v/>
      </c>
    </row>
    <row r="1752" spans="1:16" ht="15.75" thickBot="1" x14ac:dyDescent="0.3">
      <c r="A1752" s="121" t="str">
        <f t="shared" si="54"/>
        <v/>
      </c>
      <c r="B1752" s="95"/>
      <c r="C1752" s="148"/>
      <c r="D1752" s="149"/>
      <c r="E1752" s="149"/>
      <c r="F1752" s="149"/>
      <c r="G1752" s="149"/>
      <c r="H1752" s="149"/>
      <c r="I1752" s="153"/>
      <c r="J1752" s="95"/>
      <c r="K1752" s="108" t="str">
        <f t="shared" si="55"/>
        <v>x2</v>
      </c>
      <c r="L1752" s="113"/>
      <c r="M1752" s="95"/>
      <c r="N1752" s="121" t="str">
        <f>IFERROR(VLOOKUP($G1752,Basisblatt!$A$10:$B$17,2,FALSE),"")</f>
        <v/>
      </c>
      <c r="O1752" s="95"/>
      <c r="P1752" s="138" t="str">
        <f>IF($K1752="x1",IF(OR($F1752&lt;&gt;Basisblatt!$A$2,'EMob_Segmente 3.2.5_3.2.6'!H1752=Basisblatt!$A$64)=TRUE,5,VLOOKUP('EMob_Segmente 3.2.5_3.2.6'!$E1752,Basisblatt!$A$22:$B$35,2,FALSE)),"")</f>
        <v/>
      </c>
    </row>
    <row r="1753" spans="1:16" ht="15.75" thickBot="1" x14ac:dyDescent="0.3">
      <c r="A1753" s="121" t="str">
        <f t="shared" si="54"/>
        <v/>
      </c>
      <c r="B1753" s="95"/>
      <c r="C1753" s="148"/>
      <c r="D1753" s="149"/>
      <c r="E1753" s="149"/>
      <c r="F1753" s="149"/>
      <c r="G1753" s="149"/>
      <c r="H1753" s="149"/>
      <c r="I1753" s="153"/>
      <c r="J1753" s="95"/>
      <c r="K1753" s="108" t="str">
        <f t="shared" si="55"/>
        <v>x2</v>
      </c>
      <c r="L1753" s="113"/>
      <c r="M1753" s="95"/>
      <c r="N1753" s="121" t="str">
        <f>IFERROR(VLOOKUP($G1753,Basisblatt!$A$10:$B$17,2,FALSE),"")</f>
        <v/>
      </c>
      <c r="O1753" s="95"/>
      <c r="P1753" s="138" t="str">
        <f>IF($K1753="x1",IF(OR($F1753&lt;&gt;Basisblatt!$A$2,'EMob_Segmente 3.2.5_3.2.6'!H1753=Basisblatt!$A$64)=TRUE,5,VLOOKUP('EMob_Segmente 3.2.5_3.2.6'!$E1753,Basisblatt!$A$22:$B$35,2,FALSE)),"")</f>
        <v/>
      </c>
    </row>
    <row r="1754" spans="1:16" ht="15.75" thickBot="1" x14ac:dyDescent="0.3">
      <c r="A1754" s="121" t="str">
        <f t="shared" ref="A1754:A1817" si="56">IF($K1754="x2","",IF($K1754="x1","ja","N/A"))</f>
        <v/>
      </c>
      <c r="B1754" s="95"/>
      <c r="C1754" s="148"/>
      <c r="D1754" s="149"/>
      <c r="E1754" s="149"/>
      <c r="F1754" s="149"/>
      <c r="G1754" s="149"/>
      <c r="H1754" s="149"/>
      <c r="I1754" s="153"/>
      <c r="J1754" s="95"/>
      <c r="K1754" s="108" t="str">
        <f t="shared" si="55"/>
        <v>x2</v>
      </c>
      <c r="L1754" s="113"/>
      <c r="M1754" s="95"/>
      <c r="N1754" s="121" t="str">
        <f>IFERROR(VLOOKUP($G1754,Basisblatt!$A$10:$B$17,2,FALSE),"")</f>
        <v/>
      </c>
      <c r="O1754" s="95"/>
      <c r="P1754" s="138" t="str">
        <f>IF($K1754="x1",IF(OR($F1754&lt;&gt;Basisblatt!$A$2,'EMob_Segmente 3.2.5_3.2.6'!H1754=Basisblatt!$A$64)=TRUE,5,VLOOKUP('EMob_Segmente 3.2.5_3.2.6'!$E1754,Basisblatt!$A$22:$B$35,2,FALSE)),"")</f>
        <v/>
      </c>
    </row>
    <row r="1755" spans="1:16" ht="15.75" thickBot="1" x14ac:dyDescent="0.3">
      <c r="A1755" s="121" t="str">
        <f t="shared" si="56"/>
        <v/>
      </c>
      <c r="B1755" s="95"/>
      <c r="C1755" s="148"/>
      <c r="D1755" s="149"/>
      <c r="E1755" s="149"/>
      <c r="F1755" s="149"/>
      <c r="G1755" s="149"/>
      <c r="H1755" s="149"/>
      <c r="I1755" s="153"/>
      <c r="J1755" s="95"/>
      <c r="K1755" s="108" t="str">
        <f t="shared" ref="K1755:K1818" si="57">IF(COUNTA($C1755:$I1755)=7,"x1",IF(COUNTA($C1755:$I1755)=0,"x2","o"))</f>
        <v>x2</v>
      </c>
      <c r="L1755" s="113"/>
      <c r="M1755" s="95"/>
      <c r="N1755" s="121" t="str">
        <f>IFERROR(VLOOKUP($G1755,Basisblatt!$A$10:$B$17,2,FALSE),"")</f>
        <v/>
      </c>
      <c r="O1755" s="95"/>
      <c r="P1755" s="138" t="str">
        <f>IF($K1755="x1",IF(OR($F1755&lt;&gt;Basisblatt!$A$2,'EMob_Segmente 3.2.5_3.2.6'!H1755=Basisblatt!$A$64)=TRUE,5,VLOOKUP('EMob_Segmente 3.2.5_3.2.6'!$E1755,Basisblatt!$A$22:$B$35,2,FALSE)),"")</f>
        <v/>
      </c>
    </row>
    <row r="1756" spans="1:16" ht="15.75" thickBot="1" x14ac:dyDescent="0.3">
      <c r="A1756" s="121" t="str">
        <f t="shared" si="56"/>
        <v/>
      </c>
      <c r="B1756" s="95"/>
      <c r="C1756" s="148"/>
      <c r="D1756" s="149"/>
      <c r="E1756" s="149"/>
      <c r="F1756" s="149"/>
      <c r="G1756" s="149"/>
      <c r="H1756" s="149"/>
      <c r="I1756" s="153"/>
      <c r="J1756" s="95"/>
      <c r="K1756" s="108" t="str">
        <f t="shared" si="57"/>
        <v>x2</v>
      </c>
      <c r="L1756" s="113"/>
      <c r="M1756" s="95"/>
      <c r="N1756" s="121" t="str">
        <f>IFERROR(VLOOKUP($G1756,Basisblatt!$A$10:$B$17,2,FALSE),"")</f>
        <v/>
      </c>
      <c r="O1756" s="95"/>
      <c r="P1756" s="138" t="str">
        <f>IF($K1756="x1",IF(OR($F1756&lt;&gt;Basisblatt!$A$2,'EMob_Segmente 3.2.5_3.2.6'!H1756=Basisblatt!$A$64)=TRUE,5,VLOOKUP('EMob_Segmente 3.2.5_3.2.6'!$E1756,Basisblatt!$A$22:$B$35,2,FALSE)),"")</f>
        <v/>
      </c>
    </row>
    <row r="1757" spans="1:16" ht="15.75" thickBot="1" x14ac:dyDescent="0.3">
      <c r="A1757" s="121" t="str">
        <f t="shared" si="56"/>
        <v/>
      </c>
      <c r="B1757" s="95"/>
      <c r="C1757" s="148"/>
      <c r="D1757" s="149"/>
      <c r="E1757" s="149"/>
      <c r="F1757" s="149"/>
      <c r="G1757" s="149"/>
      <c r="H1757" s="149"/>
      <c r="I1757" s="153"/>
      <c r="J1757" s="95"/>
      <c r="K1757" s="108" t="str">
        <f t="shared" si="57"/>
        <v>x2</v>
      </c>
      <c r="L1757" s="113"/>
      <c r="M1757" s="95"/>
      <c r="N1757" s="121" t="str">
        <f>IFERROR(VLOOKUP($G1757,Basisblatt!$A$10:$B$17,2,FALSE),"")</f>
        <v/>
      </c>
      <c r="O1757" s="95"/>
      <c r="P1757" s="138" t="str">
        <f>IF($K1757="x1",IF(OR($F1757&lt;&gt;Basisblatt!$A$2,'EMob_Segmente 3.2.5_3.2.6'!H1757=Basisblatt!$A$64)=TRUE,5,VLOOKUP('EMob_Segmente 3.2.5_3.2.6'!$E1757,Basisblatt!$A$22:$B$35,2,FALSE)),"")</f>
        <v/>
      </c>
    </row>
    <row r="1758" spans="1:16" ht="15.75" thickBot="1" x14ac:dyDescent="0.3">
      <c r="A1758" s="121" t="str">
        <f t="shared" si="56"/>
        <v/>
      </c>
      <c r="B1758" s="95"/>
      <c r="C1758" s="148"/>
      <c r="D1758" s="149"/>
      <c r="E1758" s="149"/>
      <c r="F1758" s="149"/>
      <c r="G1758" s="149"/>
      <c r="H1758" s="149"/>
      <c r="I1758" s="153"/>
      <c r="J1758" s="95"/>
      <c r="K1758" s="108" t="str">
        <f t="shared" si="57"/>
        <v>x2</v>
      </c>
      <c r="L1758" s="113"/>
      <c r="M1758" s="95"/>
      <c r="N1758" s="121" t="str">
        <f>IFERROR(VLOOKUP($G1758,Basisblatt!$A$10:$B$17,2,FALSE),"")</f>
        <v/>
      </c>
      <c r="O1758" s="95"/>
      <c r="P1758" s="138" t="str">
        <f>IF($K1758="x1",IF(OR($F1758&lt;&gt;Basisblatt!$A$2,'EMob_Segmente 3.2.5_3.2.6'!H1758=Basisblatt!$A$64)=TRUE,5,VLOOKUP('EMob_Segmente 3.2.5_3.2.6'!$E1758,Basisblatt!$A$22:$B$35,2,FALSE)),"")</f>
        <v/>
      </c>
    </row>
    <row r="1759" spans="1:16" ht="15.75" thickBot="1" x14ac:dyDescent="0.3">
      <c r="A1759" s="121" t="str">
        <f t="shared" si="56"/>
        <v/>
      </c>
      <c r="B1759" s="95"/>
      <c r="C1759" s="148"/>
      <c r="D1759" s="149"/>
      <c r="E1759" s="149"/>
      <c r="F1759" s="149"/>
      <c r="G1759" s="149"/>
      <c r="H1759" s="149"/>
      <c r="I1759" s="153"/>
      <c r="J1759" s="95"/>
      <c r="K1759" s="108" t="str">
        <f t="shared" si="57"/>
        <v>x2</v>
      </c>
      <c r="L1759" s="113"/>
      <c r="M1759" s="95"/>
      <c r="N1759" s="121" t="str">
        <f>IFERROR(VLOOKUP($G1759,Basisblatt!$A$10:$B$17,2,FALSE),"")</f>
        <v/>
      </c>
      <c r="O1759" s="95"/>
      <c r="P1759" s="138" t="str">
        <f>IF($K1759="x1",IF(OR($F1759&lt;&gt;Basisblatt!$A$2,'EMob_Segmente 3.2.5_3.2.6'!H1759=Basisblatt!$A$64)=TRUE,5,VLOOKUP('EMob_Segmente 3.2.5_3.2.6'!$E1759,Basisblatt!$A$22:$B$35,2,FALSE)),"")</f>
        <v/>
      </c>
    </row>
    <row r="1760" spans="1:16" ht="15.75" thickBot="1" x14ac:dyDescent="0.3">
      <c r="A1760" s="121" t="str">
        <f t="shared" si="56"/>
        <v/>
      </c>
      <c r="B1760" s="95"/>
      <c r="C1760" s="148"/>
      <c r="D1760" s="149"/>
      <c r="E1760" s="149"/>
      <c r="F1760" s="149"/>
      <c r="G1760" s="149"/>
      <c r="H1760" s="149"/>
      <c r="I1760" s="153"/>
      <c r="J1760" s="95"/>
      <c r="K1760" s="108" t="str">
        <f t="shared" si="57"/>
        <v>x2</v>
      </c>
      <c r="L1760" s="113"/>
      <c r="M1760" s="95"/>
      <c r="N1760" s="121" t="str">
        <f>IFERROR(VLOOKUP($G1760,Basisblatt!$A$10:$B$17,2,FALSE),"")</f>
        <v/>
      </c>
      <c r="O1760" s="95"/>
      <c r="P1760" s="138" t="str">
        <f>IF($K1760="x1",IF(OR($F1760&lt;&gt;Basisblatt!$A$2,'EMob_Segmente 3.2.5_3.2.6'!H1760=Basisblatt!$A$64)=TRUE,5,VLOOKUP('EMob_Segmente 3.2.5_3.2.6'!$E1760,Basisblatt!$A$22:$B$35,2,FALSE)),"")</f>
        <v/>
      </c>
    </row>
    <row r="1761" spans="1:16" ht="15.75" thickBot="1" x14ac:dyDescent="0.3">
      <c r="A1761" s="121" t="str">
        <f t="shared" si="56"/>
        <v/>
      </c>
      <c r="B1761" s="95"/>
      <c r="C1761" s="148"/>
      <c r="D1761" s="149"/>
      <c r="E1761" s="149"/>
      <c r="F1761" s="149"/>
      <c r="G1761" s="149"/>
      <c r="H1761" s="149"/>
      <c r="I1761" s="153"/>
      <c r="J1761" s="95"/>
      <c r="K1761" s="108" t="str">
        <f t="shared" si="57"/>
        <v>x2</v>
      </c>
      <c r="L1761" s="113"/>
      <c r="M1761" s="95"/>
      <c r="N1761" s="121" t="str">
        <f>IFERROR(VLOOKUP($G1761,Basisblatt!$A$10:$B$17,2,FALSE),"")</f>
        <v/>
      </c>
      <c r="O1761" s="95"/>
      <c r="P1761" s="138" t="str">
        <f>IF($K1761="x1",IF(OR($F1761&lt;&gt;Basisblatt!$A$2,'EMob_Segmente 3.2.5_3.2.6'!H1761=Basisblatt!$A$64)=TRUE,5,VLOOKUP('EMob_Segmente 3.2.5_3.2.6'!$E1761,Basisblatt!$A$22:$B$35,2,FALSE)),"")</f>
        <v/>
      </c>
    </row>
    <row r="1762" spans="1:16" ht="15.75" thickBot="1" x14ac:dyDescent="0.3">
      <c r="A1762" s="121" t="str">
        <f t="shared" si="56"/>
        <v/>
      </c>
      <c r="B1762" s="95"/>
      <c r="C1762" s="148"/>
      <c r="D1762" s="149"/>
      <c r="E1762" s="149"/>
      <c r="F1762" s="149"/>
      <c r="G1762" s="149"/>
      <c r="H1762" s="149"/>
      <c r="I1762" s="153"/>
      <c r="J1762" s="95"/>
      <c r="K1762" s="108" t="str">
        <f t="shared" si="57"/>
        <v>x2</v>
      </c>
      <c r="L1762" s="113"/>
      <c r="M1762" s="95"/>
      <c r="N1762" s="121" t="str">
        <f>IFERROR(VLOOKUP($G1762,Basisblatt!$A$10:$B$17,2,FALSE),"")</f>
        <v/>
      </c>
      <c r="O1762" s="95"/>
      <c r="P1762" s="138" t="str">
        <f>IF($K1762="x1",IF(OR($F1762&lt;&gt;Basisblatt!$A$2,'EMob_Segmente 3.2.5_3.2.6'!H1762=Basisblatt!$A$64)=TRUE,5,VLOOKUP('EMob_Segmente 3.2.5_3.2.6'!$E1762,Basisblatt!$A$22:$B$35,2,FALSE)),"")</f>
        <v/>
      </c>
    </row>
    <row r="1763" spans="1:16" ht="15.75" thickBot="1" x14ac:dyDescent="0.3">
      <c r="A1763" s="121" t="str">
        <f t="shared" si="56"/>
        <v/>
      </c>
      <c r="B1763" s="95"/>
      <c r="C1763" s="148"/>
      <c r="D1763" s="149"/>
      <c r="E1763" s="149"/>
      <c r="F1763" s="149"/>
      <c r="G1763" s="149"/>
      <c r="H1763" s="149"/>
      <c r="I1763" s="153"/>
      <c r="J1763" s="95"/>
      <c r="K1763" s="108" t="str">
        <f t="shared" si="57"/>
        <v>x2</v>
      </c>
      <c r="L1763" s="113"/>
      <c r="M1763" s="95"/>
      <c r="N1763" s="121" t="str">
        <f>IFERROR(VLOOKUP($G1763,Basisblatt!$A$10:$B$17,2,FALSE),"")</f>
        <v/>
      </c>
      <c r="O1763" s="95"/>
      <c r="P1763" s="138" t="str">
        <f>IF($K1763="x1",IF(OR($F1763&lt;&gt;Basisblatt!$A$2,'EMob_Segmente 3.2.5_3.2.6'!H1763=Basisblatt!$A$64)=TRUE,5,VLOOKUP('EMob_Segmente 3.2.5_3.2.6'!$E1763,Basisblatt!$A$22:$B$35,2,FALSE)),"")</f>
        <v/>
      </c>
    </row>
    <row r="1764" spans="1:16" ht="15.75" thickBot="1" x14ac:dyDescent="0.3">
      <c r="A1764" s="121" t="str">
        <f t="shared" si="56"/>
        <v/>
      </c>
      <c r="B1764" s="95"/>
      <c r="C1764" s="148"/>
      <c r="D1764" s="149"/>
      <c r="E1764" s="149"/>
      <c r="F1764" s="149"/>
      <c r="G1764" s="149"/>
      <c r="H1764" s="149"/>
      <c r="I1764" s="153"/>
      <c r="J1764" s="95"/>
      <c r="K1764" s="108" t="str">
        <f t="shared" si="57"/>
        <v>x2</v>
      </c>
      <c r="L1764" s="113"/>
      <c r="M1764" s="95"/>
      <c r="N1764" s="121" t="str">
        <f>IFERROR(VLOOKUP($G1764,Basisblatt!$A$10:$B$17,2,FALSE),"")</f>
        <v/>
      </c>
      <c r="O1764" s="95"/>
      <c r="P1764" s="138" t="str">
        <f>IF($K1764="x1",IF(OR($F1764&lt;&gt;Basisblatt!$A$2,'EMob_Segmente 3.2.5_3.2.6'!H1764=Basisblatt!$A$64)=TRUE,5,VLOOKUP('EMob_Segmente 3.2.5_3.2.6'!$E1764,Basisblatt!$A$22:$B$35,2,FALSE)),"")</f>
        <v/>
      </c>
    </row>
    <row r="1765" spans="1:16" ht="15.75" thickBot="1" x14ac:dyDescent="0.3">
      <c r="A1765" s="121" t="str">
        <f t="shared" si="56"/>
        <v/>
      </c>
      <c r="B1765" s="95"/>
      <c r="C1765" s="148"/>
      <c r="D1765" s="149"/>
      <c r="E1765" s="149"/>
      <c r="F1765" s="149"/>
      <c r="G1765" s="149"/>
      <c r="H1765" s="149"/>
      <c r="I1765" s="153"/>
      <c r="J1765" s="95"/>
      <c r="K1765" s="108" t="str">
        <f t="shared" si="57"/>
        <v>x2</v>
      </c>
      <c r="L1765" s="113"/>
      <c r="M1765" s="95"/>
      <c r="N1765" s="121" t="str">
        <f>IFERROR(VLOOKUP($G1765,Basisblatt!$A$10:$B$17,2,FALSE),"")</f>
        <v/>
      </c>
      <c r="O1765" s="95"/>
      <c r="P1765" s="138" t="str">
        <f>IF($K1765="x1",IF(OR($F1765&lt;&gt;Basisblatt!$A$2,'EMob_Segmente 3.2.5_3.2.6'!H1765=Basisblatt!$A$64)=TRUE,5,VLOOKUP('EMob_Segmente 3.2.5_3.2.6'!$E1765,Basisblatt!$A$22:$B$35,2,FALSE)),"")</f>
        <v/>
      </c>
    </row>
    <row r="1766" spans="1:16" ht="15.75" thickBot="1" x14ac:dyDescent="0.3">
      <c r="A1766" s="121" t="str">
        <f t="shared" si="56"/>
        <v/>
      </c>
      <c r="B1766" s="95"/>
      <c r="C1766" s="148"/>
      <c r="D1766" s="149"/>
      <c r="E1766" s="149"/>
      <c r="F1766" s="149"/>
      <c r="G1766" s="149"/>
      <c r="H1766" s="149"/>
      <c r="I1766" s="153"/>
      <c r="J1766" s="95"/>
      <c r="K1766" s="108" t="str">
        <f t="shared" si="57"/>
        <v>x2</v>
      </c>
      <c r="L1766" s="113"/>
      <c r="M1766" s="95"/>
      <c r="N1766" s="121" t="str">
        <f>IFERROR(VLOOKUP($G1766,Basisblatt!$A$10:$B$17,2,FALSE),"")</f>
        <v/>
      </c>
      <c r="O1766" s="95"/>
      <c r="P1766" s="138" t="str">
        <f>IF($K1766="x1",IF(OR($F1766&lt;&gt;Basisblatt!$A$2,'EMob_Segmente 3.2.5_3.2.6'!H1766=Basisblatt!$A$64)=TRUE,5,VLOOKUP('EMob_Segmente 3.2.5_3.2.6'!$E1766,Basisblatt!$A$22:$B$35,2,FALSE)),"")</f>
        <v/>
      </c>
    </row>
    <row r="1767" spans="1:16" ht="15.75" thickBot="1" x14ac:dyDescent="0.3">
      <c r="A1767" s="121" t="str">
        <f t="shared" si="56"/>
        <v/>
      </c>
      <c r="B1767" s="95"/>
      <c r="C1767" s="148"/>
      <c r="D1767" s="149"/>
      <c r="E1767" s="149"/>
      <c r="F1767" s="149"/>
      <c r="G1767" s="149"/>
      <c r="H1767" s="149"/>
      <c r="I1767" s="153"/>
      <c r="J1767" s="95"/>
      <c r="K1767" s="108" t="str">
        <f t="shared" si="57"/>
        <v>x2</v>
      </c>
      <c r="L1767" s="113"/>
      <c r="M1767" s="95"/>
      <c r="N1767" s="121" t="str">
        <f>IFERROR(VLOOKUP($G1767,Basisblatt!$A$10:$B$17,2,FALSE),"")</f>
        <v/>
      </c>
      <c r="O1767" s="95"/>
      <c r="P1767" s="138" t="str">
        <f>IF($K1767="x1",IF(OR($F1767&lt;&gt;Basisblatt!$A$2,'EMob_Segmente 3.2.5_3.2.6'!H1767=Basisblatt!$A$64)=TRUE,5,VLOOKUP('EMob_Segmente 3.2.5_3.2.6'!$E1767,Basisblatt!$A$22:$B$35,2,FALSE)),"")</f>
        <v/>
      </c>
    </row>
    <row r="1768" spans="1:16" ht="15.75" thickBot="1" x14ac:dyDescent="0.3">
      <c r="A1768" s="121" t="str">
        <f t="shared" si="56"/>
        <v/>
      </c>
      <c r="B1768" s="95"/>
      <c r="C1768" s="148"/>
      <c r="D1768" s="149"/>
      <c r="E1768" s="149"/>
      <c r="F1768" s="149"/>
      <c r="G1768" s="149"/>
      <c r="H1768" s="149"/>
      <c r="I1768" s="153"/>
      <c r="J1768" s="95"/>
      <c r="K1768" s="108" t="str">
        <f t="shared" si="57"/>
        <v>x2</v>
      </c>
      <c r="L1768" s="113"/>
      <c r="M1768" s="95"/>
      <c r="N1768" s="121" t="str">
        <f>IFERROR(VLOOKUP($G1768,Basisblatt!$A$10:$B$17,2,FALSE),"")</f>
        <v/>
      </c>
      <c r="O1768" s="95"/>
      <c r="P1768" s="138" t="str">
        <f>IF($K1768="x1",IF(OR($F1768&lt;&gt;Basisblatt!$A$2,'EMob_Segmente 3.2.5_3.2.6'!H1768=Basisblatt!$A$64)=TRUE,5,VLOOKUP('EMob_Segmente 3.2.5_3.2.6'!$E1768,Basisblatt!$A$22:$B$35,2,FALSE)),"")</f>
        <v/>
      </c>
    </row>
    <row r="1769" spans="1:16" ht="15.75" thickBot="1" x14ac:dyDescent="0.3">
      <c r="A1769" s="121" t="str">
        <f t="shared" si="56"/>
        <v/>
      </c>
      <c r="B1769" s="95"/>
      <c r="C1769" s="148"/>
      <c r="D1769" s="149"/>
      <c r="E1769" s="149"/>
      <c r="F1769" s="149"/>
      <c r="G1769" s="149"/>
      <c r="H1769" s="149"/>
      <c r="I1769" s="153"/>
      <c r="J1769" s="95"/>
      <c r="K1769" s="108" t="str">
        <f t="shared" si="57"/>
        <v>x2</v>
      </c>
      <c r="L1769" s="113"/>
      <c r="M1769" s="95"/>
      <c r="N1769" s="121" t="str">
        <f>IFERROR(VLOOKUP($G1769,Basisblatt!$A$10:$B$17,2,FALSE),"")</f>
        <v/>
      </c>
      <c r="O1769" s="95"/>
      <c r="P1769" s="138" t="str">
        <f>IF($K1769="x1",IF(OR($F1769&lt;&gt;Basisblatt!$A$2,'EMob_Segmente 3.2.5_3.2.6'!H1769=Basisblatt!$A$64)=TRUE,5,VLOOKUP('EMob_Segmente 3.2.5_3.2.6'!$E1769,Basisblatt!$A$22:$B$35,2,FALSE)),"")</f>
        <v/>
      </c>
    </row>
    <row r="1770" spans="1:16" ht="15.75" thickBot="1" x14ac:dyDescent="0.3">
      <c r="A1770" s="121" t="str">
        <f t="shared" si="56"/>
        <v/>
      </c>
      <c r="B1770" s="95"/>
      <c r="C1770" s="148"/>
      <c r="D1770" s="149"/>
      <c r="E1770" s="149"/>
      <c r="F1770" s="149"/>
      <c r="G1770" s="149"/>
      <c r="H1770" s="149"/>
      <c r="I1770" s="153"/>
      <c r="J1770" s="95"/>
      <c r="K1770" s="108" t="str">
        <f t="shared" si="57"/>
        <v>x2</v>
      </c>
      <c r="L1770" s="113"/>
      <c r="M1770" s="95"/>
      <c r="N1770" s="121" t="str">
        <f>IFERROR(VLOOKUP($G1770,Basisblatt!$A$10:$B$17,2,FALSE),"")</f>
        <v/>
      </c>
      <c r="O1770" s="95"/>
      <c r="P1770" s="138" t="str">
        <f>IF($K1770="x1",IF(OR($F1770&lt;&gt;Basisblatt!$A$2,'EMob_Segmente 3.2.5_3.2.6'!H1770=Basisblatt!$A$64)=TRUE,5,VLOOKUP('EMob_Segmente 3.2.5_3.2.6'!$E1770,Basisblatt!$A$22:$B$35,2,FALSE)),"")</f>
        <v/>
      </c>
    </row>
    <row r="1771" spans="1:16" ht="15.75" thickBot="1" x14ac:dyDescent="0.3">
      <c r="A1771" s="121" t="str">
        <f t="shared" si="56"/>
        <v/>
      </c>
      <c r="B1771" s="95"/>
      <c r="C1771" s="148"/>
      <c r="D1771" s="149"/>
      <c r="E1771" s="149"/>
      <c r="F1771" s="149"/>
      <c r="G1771" s="149"/>
      <c r="H1771" s="149"/>
      <c r="I1771" s="153"/>
      <c r="J1771" s="95"/>
      <c r="K1771" s="108" t="str">
        <f t="shared" si="57"/>
        <v>x2</v>
      </c>
      <c r="L1771" s="113"/>
      <c r="M1771" s="95"/>
      <c r="N1771" s="121" t="str">
        <f>IFERROR(VLOOKUP($G1771,Basisblatt!$A$10:$B$17,2,FALSE),"")</f>
        <v/>
      </c>
      <c r="O1771" s="95"/>
      <c r="P1771" s="138" t="str">
        <f>IF($K1771="x1",IF(OR($F1771&lt;&gt;Basisblatt!$A$2,'EMob_Segmente 3.2.5_3.2.6'!H1771=Basisblatt!$A$64)=TRUE,5,VLOOKUP('EMob_Segmente 3.2.5_3.2.6'!$E1771,Basisblatt!$A$22:$B$35,2,FALSE)),"")</f>
        <v/>
      </c>
    </row>
    <row r="1772" spans="1:16" ht="15.75" thickBot="1" x14ac:dyDescent="0.3">
      <c r="A1772" s="121" t="str">
        <f t="shared" si="56"/>
        <v/>
      </c>
      <c r="B1772" s="95"/>
      <c r="C1772" s="148"/>
      <c r="D1772" s="149"/>
      <c r="E1772" s="149"/>
      <c r="F1772" s="149"/>
      <c r="G1772" s="149"/>
      <c r="H1772" s="149"/>
      <c r="I1772" s="153"/>
      <c r="J1772" s="95"/>
      <c r="K1772" s="108" t="str">
        <f t="shared" si="57"/>
        <v>x2</v>
      </c>
      <c r="L1772" s="113"/>
      <c r="M1772" s="95"/>
      <c r="N1772" s="121" t="str">
        <f>IFERROR(VLOOKUP($G1772,Basisblatt!$A$10:$B$17,2,FALSE),"")</f>
        <v/>
      </c>
      <c r="O1772" s="95"/>
      <c r="P1772" s="138" t="str">
        <f>IF($K1772="x1",IF(OR($F1772&lt;&gt;Basisblatt!$A$2,'EMob_Segmente 3.2.5_3.2.6'!H1772=Basisblatt!$A$64)=TRUE,5,VLOOKUP('EMob_Segmente 3.2.5_3.2.6'!$E1772,Basisblatt!$A$22:$B$35,2,FALSE)),"")</f>
        <v/>
      </c>
    </row>
    <row r="1773" spans="1:16" ht="15.75" thickBot="1" x14ac:dyDescent="0.3">
      <c r="A1773" s="121" t="str">
        <f t="shared" si="56"/>
        <v/>
      </c>
      <c r="B1773" s="95"/>
      <c r="C1773" s="148"/>
      <c r="D1773" s="149"/>
      <c r="E1773" s="149"/>
      <c r="F1773" s="149"/>
      <c r="G1773" s="149"/>
      <c r="H1773" s="149"/>
      <c r="I1773" s="153"/>
      <c r="J1773" s="95"/>
      <c r="K1773" s="108" t="str">
        <f t="shared" si="57"/>
        <v>x2</v>
      </c>
      <c r="L1773" s="113"/>
      <c r="M1773" s="95"/>
      <c r="N1773" s="121" t="str">
        <f>IFERROR(VLOOKUP($G1773,Basisblatt!$A$10:$B$17,2,FALSE),"")</f>
        <v/>
      </c>
      <c r="O1773" s="95"/>
      <c r="P1773" s="138" t="str">
        <f>IF($K1773="x1",IF(OR($F1773&lt;&gt;Basisblatt!$A$2,'EMob_Segmente 3.2.5_3.2.6'!H1773=Basisblatt!$A$64)=TRUE,5,VLOOKUP('EMob_Segmente 3.2.5_3.2.6'!$E1773,Basisblatt!$A$22:$B$35,2,FALSE)),"")</f>
        <v/>
      </c>
    </row>
    <row r="1774" spans="1:16" ht="15.75" thickBot="1" x14ac:dyDescent="0.3">
      <c r="A1774" s="121" t="str">
        <f t="shared" si="56"/>
        <v/>
      </c>
      <c r="B1774" s="95"/>
      <c r="C1774" s="148"/>
      <c r="D1774" s="149"/>
      <c r="E1774" s="149"/>
      <c r="F1774" s="149"/>
      <c r="G1774" s="149"/>
      <c r="H1774" s="149"/>
      <c r="I1774" s="153"/>
      <c r="J1774" s="95"/>
      <c r="K1774" s="108" t="str">
        <f t="shared" si="57"/>
        <v>x2</v>
      </c>
      <c r="L1774" s="113"/>
      <c r="M1774" s="95"/>
      <c r="N1774" s="121" t="str">
        <f>IFERROR(VLOOKUP($G1774,Basisblatt!$A$10:$B$17,2,FALSE),"")</f>
        <v/>
      </c>
      <c r="O1774" s="95"/>
      <c r="P1774" s="138" t="str">
        <f>IF($K1774="x1",IF(OR($F1774&lt;&gt;Basisblatt!$A$2,'EMob_Segmente 3.2.5_3.2.6'!H1774=Basisblatt!$A$64)=TRUE,5,VLOOKUP('EMob_Segmente 3.2.5_3.2.6'!$E1774,Basisblatt!$A$22:$B$35,2,FALSE)),"")</f>
        <v/>
      </c>
    </row>
    <row r="1775" spans="1:16" ht="15.75" thickBot="1" x14ac:dyDescent="0.3">
      <c r="A1775" s="121" t="str">
        <f t="shared" si="56"/>
        <v/>
      </c>
      <c r="B1775" s="95"/>
      <c r="C1775" s="148"/>
      <c r="D1775" s="149"/>
      <c r="E1775" s="149"/>
      <c r="F1775" s="149"/>
      <c r="G1775" s="149"/>
      <c r="H1775" s="149"/>
      <c r="I1775" s="153"/>
      <c r="J1775" s="95"/>
      <c r="K1775" s="108" t="str">
        <f t="shared" si="57"/>
        <v>x2</v>
      </c>
      <c r="L1775" s="113"/>
      <c r="M1775" s="95"/>
      <c r="N1775" s="121" t="str">
        <f>IFERROR(VLOOKUP($G1775,Basisblatt!$A$10:$B$17,2,FALSE),"")</f>
        <v/>
      </c>
      <c r="O1775" s="95"/>
      <c r="P1775" s="138" t="str">
        <f>IF($K1775="x1",IF(OR($F1775&lt;&gt;Basisblatt!$A$2,'EMob_Segmente 3.2.5_3.2.6'!H1775=Basisblatt!$A$64)=TRUE,5,VLOOKUP('EMob_Segmente 3.2.5_3.2.6'!$E1775,Basisblatt!$A$22:$B$35,2,FALSE)),"")</f>
        <v/>
      </c>
    </row>
    <row r="1776" spans="1:16" ht="15.75" thickBot="1" x14ac:dyDescent="0.3">
      <c r="A1776" s="121" t="str">
        <f t="shared" si="56"/>
        <v/>
      </c>
      <c r="B1776" s="95"/>
      <c r="C1776" s="148"/>
      <c r="D1776" s="149"/>
      <c r="E1776" s="149"/>
      <c r="F1776" s="149"/>
      <c r="G1776" s="149"/>
      <c r="H1776" s="149"/>
      <c r="I1776" s="153"/>
      <c r="J1776" s="95"/>
      <c r="K1776" s="108" t="str">
        <f t="shared" si="57"/>
        <v>x2</v>
      </c>
      <c r="L1776" s="113"/>
      <c r="M1776" s="95"/>
      <c r="N1776" s="121" t="str">
        <f>IFERROR(VLOOKUP($G1776,Basisblatt!$A$10:$B$17,2,FALSE),"")</f>
        <v/>
      </c>
      <c r="O1776" s="95"/>
      <c r="P1776" s="138" t="str">
        <f>IF($K1776="x1",IF(OR($F1776&lt;&gt;Basisblatt!$A$2,'EMob_Segmente 3.2.5_3.2.6'!H1776=Basisblatt!$A$64)=TRUE,5,VLOOKUP('EMob_Segmente 3.2.5_3.2.6'!$E1776,Basisblatt!$A$22:$B$35,2,FALSE)),"")</f>
        <v/>
      </c>
    </row>
    <row r="1777" spans="1:16" ht="15.75" thickBot="1" x14ac:dyDescent="0.3">
      <c r="A1777" s="121" t="str">
        <f t="shared" si="56"/>
        <v/>
      </c>
      <c r="B1777" s="95"/>
      <c r="C1777" s="148"/>
      <c r="D1777" s="149"/>
      <c r="E1777" s="149"/>
      <c r="F1777" s="149"/>
      <c r="G1777" s="149"/>
      <c r="H1777" s="149"/>
      <c r="I1777" s="153"/>
      <c r="J1777" s="95"/>
      <c r="K1777" s="108" t="str">
        <f t="shared" si="57"/>
        <v>x2</v>
      </c>
      <c r="L1777" s="113"/>
      <c r="M1777" s="95"/>
      <c r="N1777" s="121" t="str">
        <f>IFERROR(VLOOKUP($G1777,Basisblatt!$A$10:$B$17,2,FALSE),"")</f>
        <v/>
      </c>
      <c r="O1777" s="95"/>
      <c r="P1777" s="138" t="str">
        <f>IF($K1777="x1",IF(OR($F1777&lt;&gt;Basisblatt!$A$2,'EMob_Segmente 3.2.5_3.2.6'!H1777=Basisblatt!$A$64)=TRUE,5,VLOOKUP('EMob_Segmente 3.2.5_3.2.6'!$E1777,Basisblatt!$A$22:$B$35,2,FALSE)),"")</f>
        <v/>
      </c>
    </row>
    <row r="1778" spans="1:16" ht="15.75" thickBot="1" x14ac:dyDescent="0.3">
      <c r="A1778" s="121" t="str">
        <f t="shared" si="56"/>
        <v/>
      </c>
      <c r="B1778" s="95"/>
      <c r="C1778" s="148"/>
      <c r="D1778" s="149"/>
      <c r="E1778" s="149"/>
      <c r="F1778" s="149"/>
      <c r="G1778" s="149"/>
      <c r="H1778" s="149"/>
      <c r="I1778" s="153"/>
      <c r="J1778" s="95"/>
      <c r="K1778" s="108" t="str">
        <f t="shared" si="57"/>
        <v>x2</v>
      </c>
      <c r="L1778" s="113"/>
      <c r="M1778" s="95"/>
      <c r="N1778" s="121" t="str">
        <f>IFERROR(VLOOKUP($G1778,Basisblatt!$A$10:$B$17,2,FALSE),"")</f>
        <v/>
      </c>
      <c r="O1778" s="95"/>
      <c r="P1778" s="138" t="str">
        <f>IF($K1778="x1",IF(OR($F1778&lt;&gt;Basisblatt!$A$2,'EMob_Segmente 3.2.5_3.2.6'!H1778=Basisblatt!$A$64)=TRUE,5,VLOOKUP('EMob_Segmente 3.2.5_3.2.6'!$E1778,Basisblatt!$A$22:$B$35,2,FALSE)),"")</f>
        <v/>
      </c>
    </row>
    <row r="1779" spans="1:16" ht="15.75" thickBot="1" x14ac:dyDescent="0.3">
      <c r="A1779" s="121" t="str">
        <f t="shared" si="56"/>
        <v/>
      </c>
      <c r="B1779" s="95"/>
      <c r="C1779" s="148"/>
      <c r="D1779" s="149"/>
      <c r="E1779" s="149"/>
      <c r="F1779" s="149"/>
      <c r="G1779" s="149"/>
      <c r="H1779" s="149"/>
      <c r="I1779" s="153"/>
      <c r="J1779" s="95"/>
      <c r="K1779" s="108" t="str">
        <f t="shared" si="57"/>
        <v>x2</v>
      </c>
      <c r="L1779" s="113"/>
      <c r="M1779" s="95"/>
      <c r="N1779" s="121" t="str">
        <f>IFERROR(VLOOKUP($G1779,Basisblatt!$A$10:$B$17,2,FALSE),"")</f>
        <v/>
      </c>
      <c r="O1779" s="95"/>
      <c r="P1779" s="138" t="str">
        <f>IF($K1779="x1",IF(OR($F1779&lt;&gt;Basisblatt!$A$2,'EMob_Segmente 3.2.5_3.2.6'!H1779=Basisblatt!$A$64)=TRUE,5,VLOOKUP('EMob_Segmente 3.2.5_3.2.6'!$E1779,Basisblatt!$A$22:$B$35,2,FALSE)),"")</f>
        <v/>
      </c>
    </row>
    <row r="1780" spans="1:16" ht="15.75" thickBot="1" x14ac:dyDescent="0.3">
      <c r="A1780" s="121" t="str">
        <f t="shared" si="56"/>
        <v/>
      </c>
      <c r="B1780" s="95"/>
      <c r="C1780" s="148"/>
      <c r="D1780" s="149"/>
      <c r="E1780" s="149"/>
      <c r="F1780" s="149"/>
      <c r="G1780" s="149"/>
      <c r="H1780" s="149"/>
      <c r="I1780" s="153"/>
      <c r="J1780" s="95"/>
      <c r="K1780" s="108" t="str">
        <f t="shared" si="57"/>
        <v>x2</v>
      </c>
      <c r="L1780" s="113"/>
      <c r="M1780" s="95"/>
      <c r="N1780" s="121" t="str">
        <f>IFERROR(VLOOKUP($G1780,Basisblatt!$A$10:$B$17,2,FALSE),"")</f>
        <v/>
      </c>
      <c r="O1780" s="95"/>
      <c r="P1780" s="138" t="str">
        <f>IF($K1780="x1",IF(OR($F1780&lt;&gt;Basisblatt!$A$2,'EMob_Segmente 3.2.5_3.2.6'!H1780=Basisblatt!$A$64)=TRUE,5,VLOOKUP('EMob_Segmente 3.2.5_3.2.6'!$E1780,Basisblatt!$A$22:$B$35,2,FALSE)),"")</f>
        <v/>
      </c>
    </row>
    <row r="1781" spans="1:16" ht="15.75" thickBot="1" x14ac:dyDescent="0.3">
      <c r="A1781" s="121" t="str">
        <f t="shared" si="56"/>
        <v/>
      </c>
      <c r="B1781" s="95"/>
      <c r="C1781" s="148"/>
      <c r="D1781" s="149"/>
      <c r="E1781" s="149"/>
      <c r="F1781" s="149"/>
      <c r="G1781" s="149"/>
      <c r="H1781" s="149"/>
      <c r="I1781" s="153"/>
      <c r="J1781" s="95"/>
      <c r="K1781" s="108" t="str">
        <f t="shared" si="57"/>
        <v>x2</v>
      </c>
      <c r="L1781" s="113"/>
      <c r="M1781" s="95"/>
      <c r="N1781" s="121" t="str">
        <f>IFERROR(VLOOKUP($G1781,Basisblatt!$A$10:$B$17,2,FALSE),"")</f>
        <v/>
      </c>
      <c r="O1781" s="95"/>
      <c r="P1781" s="138" t="str">
        <f>IF($K1781="x1",IF(OR($F1781&lt;&gt;Basisblatt!$A$2,'EMob_Segmente 3.2.5_3.2.6'!H1781=Basisblatt!$A$64)=TRUE,5,VLOOKUP('EMob_Segmente 3.2.5_3.2.6'!$E1781,Basisblatt!$A$22:$B$35,2,FALSE)),"")</f>
        <v/>
      </c>
    </row>
    <row r="1782" spans="1:16" ht="15.75" thickBot="1" x14ac:dyDescent="0.3">
      <c r="A1782" s="121" t="str">
        <f t="shared" si="56"/>
        <v/>
      </c>
      <c r="B1782" s="95"/>
      <c r="C1782" s="148"/>
      <c r="D1782" s="149"/>
      <c r="E1782" s="149"/>
      <c r="F1782" s="149"/>
      <c r="G1782" s="149"/>
      <c r="H1782" s="149"/>
      <c r="I1782" s="153"/>
      <c r="J1782" s="95"/>
      <c r="K1782" s="108" t="str">
        <f t="shared" si="57"/>
        <v>x2</v>
      </c>
      <c r="L1782" s="113"/>
      <c r="M1782" s="95"/>
      <c r="N1782" s="121" t="str">
        <f>IFERROR(VLOOKUP($G1782,Basisblatt!$A$10:$B$17,2,FALSE),"")</f>
        <v/>
      </c>
      <c r="O1782" s="95"/>
      <c r="P1782" s="138" t="str">
        <f>IF($K1782="x1",IF(OR($F1782&lt;&gt;Basisblatt!$A$2,'EMob_Segmente 3.2.5_3.2.6'!H1782=Basisblatt!$A$64)=TRUE,5,VLOOKUP('EMob_Segmente 3.2.5_3.2.6'!$E1782,Basisblatt!$A$22:$B$35,2,FALSE)),"")</f>
        <v/>
      </c>
    </row>
    <row r="1783" spans="1:16" ht="15.75" thickBot="1" x14ac:dyDescent="0.3">
      <c r="A1783" s="121" t="str">
        <f t="shared" si="56"/>
        <v/>
      </c>
      <c r="B1783" s="95"/>
      <c r="C1783" s="148"/>
      <c r="D1783" s="149"/>
      <c r="E1783" s="149"/>
      <c r="F1783" s="149"/>
      <c r="G1783" s="149"/>
      <c r="H1783" s="149"/>
      <c r="I1783" s="153"/>
      <c r="J1783" s="95"/>
      <c r="K1783" s="108" t="str">
        <f t="shared" si="57"/>
        <v>x2</v>
      </c>
      <c r="L1783" s="113"/>
      <c r="M1783" s="95"/>
      <c r="N1783" s="121" t="str">
        <f>IFERROR(VLOOKUP($G1783,Basisblatt!$A$10:$B$17,2,FALSE),"")</f>
        <v/>
      </c>
      <c r="O1783" s="95"/>
      <c r="P1783" s="138" t="str">
        <f>IF($K1783="x1",IF(OR($F1783&lt;&gt;Basisblatt!$A$2,'EMob_Segmente 3.2.5_3.2.6'!H1783=Basisblatt!$A$64)=TRUE,5,VLOOKUP('EMob_Segmente 3.2.5_3.2.6'!$E1783,Basisblatt!$A$22:$B$35,2,FALSE)),"")</f>
        <v/>
      </c>
    </row>
    <row r="1784" spans="1:16" ht="15.75" thickBot="1" x14ac:dyDescent="0.3">
      <c r="A1784" s="121" t="str">
        <f t="shared" si="56"/>
        <v/>
      </c>
      <c r="B1784" s="95"/>
      <c r="C1784" s="148"/>
      <c r="D1784" s="149"/>
      <c r="E1784" s="149"/>
      <c r="F1784" s="149"/>
      <c r="G1784" s="149"/>
      <c r="H1784" s="149"/>
      <c r="I1784" s="153"/>
      <c r="J1784" s="95"/>
      <c r="K1784" s="108" t="str">
        <f t="shared" si="57"/>
        <v>x2</v>
      </c>
      <c r="L1784" s="113"/>
      <c r="M1784" s="95"/>
      <c r="N1784" s="121" t="str">
        <f>IFERROR(VLOOKUP($G1784,Basisblatt!$A$10:$B$17,2,FALSE),"")</f>
        <v/>
      </c>
      <c r="O1784" s="95"/>
      <c r="P1784" s="138" t="str">
        <f>IF($K1784="x1",IF(OR($F1784&lt;&gt;Basisblatt!$A$2,'EMob_Segmente 3.2.5_3.2.6'!H1784=Basisblatt!$A$64)=TRUE,5,VLOOKUP('EMob_Segmente 3.2.5_3.2.6'!$E1784,Basisblatt!$A$22:$B$35,2,FALSE)),"")</f>
        <v/>
      </c>
    </row>
    <row r="1785" spans="1:16" ht="15.75" thickBot="1" x14ac:dyDescent="0.3">
      <c r="A1785" s="121" t="str">
        <f t="shared" si="56"/>
        <v/>
      </c>
      <c r="B1785" s="95"/>
      <c r="C1785" s="148"/>
      <c r="D1785" s="149"/>
      <c r="E1785" s="149"/>
      <c r="F1785" s="149"/>
      <c r="G1785" s="149"/>
      <c r="H1785" s="149"/>
      <c r="I1785" s="153"/>
      <c r="J1785" s="95"/>
      <c r="K1785" s="108" t="str">
        <f t="shared" si="57"/>
        <v>x2</v>
      </c>
      <c r="L1785" s="113"/>
      <c r="M1785" s="95"/>
      <c r="N1785" s="121" t="str">
        <f>IFERROR(VLOOKUP($G1785,Basisblatt!$A$10:$B$17,2,FALSE),"")</f>
        <v/>
      </c>
      <c r="O1785" s="95"/>
      <c r="P1785" s="138" t="str">
        <f>IF($K1785="x1",IF(OR($F1785&lt;&gt;Basisblatt!$A$2,'EMob_Segmente 3.2.5_3.2.6'!H1785=Basisblatt!$A$64)=TRUE,5,VLOOKUP('EMob_Segmente 3.2.5_3.2.6'!$E1785,Basisblatt!$A$22:$B$35,2,FALSE)),"")</f>
        <v/>
      </c>
    </row>
    <row r="1786" spans="1:16" ht="15.75" thickBot="1" x14ac:dyDescent="0.3">
      <c r="A1786" s="121" t="str">
        <f t="shared" si="56"/>
        <v/>
      </c>
      <c r="B1786" s="95"/>
      <c r="C1786" s="148"/>
      <c r="D1786" s="149"/>
      <c r="E1786" s="149"/>
      <c r="F1786" s="149"/>
      <c r="G1786" s="149"/>
      <c r="H1786" s="149"/>
      <c r="I1786" s="153"/>
      <c r="J1786" s="95"/>
      <c r="K1786" s="108" t="str">
        <f t="shared" si="57"/>
        <v>x2</v>
      </c>
      <c r="L1786" s="113"/>
      <c r="M1786" s="95"/>
      <c r="N1786" s="121" t="str">
        <f>IFERROR(VLOOKUP($G1786,Basisblatt!$A$10:$B$17,2,FALSE),"")</f>
        <v/>
      </c>
      <c r="O1786" s="95"/>
      <c r="P1786" s="138" t="str">
        <f>IF($K1786="x1",IF(OR($F1786&lt;&gt;Basisblatt!$A$2,'EMob_Segmente 3.2.5_3.2.6'!H1786=Basisblatt!$A$64)=TRUE,5,VLOOKUP('EMob_Segmente 3.2.5_3.2.6'!$E1786,Basisblatt!$A$22:$B$35,2,FALSE)),"")</f>
        <v/>
      </c>
    </row>
    <row r="1787" spans="1:16" ht="15.75" thickBot="1" x14ac:dyDescent="0.3">
      <c r="A1787" s="121" t="str">
        <f t="shared" si="56"/>
        <v/>
      </c>
      <c r="B1787" s="95"/>
      <c r="C1787" s="148"/>
      <c r="D1787" s="149"/>
      <c r="E1787" s="149"/>
      <c r="F1787" s="149"/>
      <c r="G1787" s="149"/>
      <c r="H1787" s="149"/>
      <c r="I1787" s="153"/>
      <c r="J1787" s="95"/>
      <c r="K1787" s="108" t="str">
        <f t="shared" si="57"/>
        <v>x2</v>
      </c>
      <c r="L1787" s="113"/>
      <c r="M1787" s="95"/>
      <c r="N1787" s="121" t="str">
        <f>IFERROR(VLOOKUP($G1787,Basisblatt!$A$10:$B$17,2,FALSE),"")</f>
        <v/>
      </c>
      <c r="O1787" s="95"/>
      <c r="P1787" s="138" t="str">
        <f>IF($K1787="x1",IF(OR($F1787&lt;&gt;Basisblatt!$A$2,'EMob_Segmente 3.2.5_3.2.6'!H1787=Basisblatt!$A$64)=TRUE,5,VLOOKUP('EMob_Segmente 3.2.5_3.2.6'!$E1787,Basisblatt!$A$22:$B$35,2,FALSE)),"")</f>
        <v/>
      </c>
    </row>
    <row r="1788" spans="1:16" ht="15.75" thickBot="1" x14ac:dyDescent="0.3">
      <c r="A1788" s="121" t="str">
        <f t="shared" si="56"/>
        <v/>
      </c>
      <c r="B1788" s="95"/>
      <c r="C1788" s="148"/>
      <c r="D1788" s="149"/>
      <c r="E1788" s="149"/>
      <c r="F1788" s="149"/>
      <c r="G1788" s="149"/>
      <c r="H1788" s="149"/>
      <c r="I1788" s="153"/>
      <c r="J1788" s="95"/>
      <c r="K1788" s="108" t="str">
        <f t="shared" si="57"/>
        <v>x2</v>
      </c>
      <c r="L1788" s="113"/>
      <c r="M1788" s="95"/>
      <c r="N1788" s="121" t="str">
        <f>IFERROR(VLOOKUP($G1788,Basisblatt!$A$10:$B$17,2,FALSE),"")</f>
        <v/>
      </c>
      <c r="O1788" s="95"/>
      <c r="P1788" s="138" t="str">
        <f>IF($K1788="x1",IF(OR($F1788&lt;&gt;Basisblatt!$A$2,'EMob_Segmente 3.2.5_3.2.6'!H1788=Basisblatt!$A$64)=TRUE,5,VLOOKUP('EMob_Segmente 3.2.5_3.2.6'!$E1788,Basisblatt!$A$22:$B$35,2,FALSE)),"")</f>
        <v/>
      </c>
    </row>
    <row r="1789" spans="1:16" ht="15.75" thickBot="1" x14ac:dyDescent="0.3">
      <c r="A1789" s="121" t="str">
        <f t="shared" si="56"/>
        <v/>
      </c>
      <c r="B1789" s="95"/>
      <c r="C1789" s="148"/>
      <c r="D1789" s="149"/>
      <c r="E1789" s="149"/>
      <c r="F1789" s="149"/>
      <c r="G1789" s="149"/>
      <c r="H1789" s="149"/>
      <c r="I1789" s="153"/>
      <c r="J1789" s="95"/>
      <c r="K1789" s="108" t="str">
        <f t="shared" si="57"/>
        <v>x2</v>
      </c>
      <c r="L1789" s="113"/>
      <c r="M1789" s="95"/>
      <c r="N1789" s="121" t="str">
        <f>IFERROR(VLOOKUP($G1789,Basisblatt!$A$10:$B$17,2,FALSE),"")</f>
        <v/>
      </c>
      <c r="O1789" s="95"/>
      <c r="P1789" s="138" t="str">
        <f>IF($K1789="x1",IF(OR($F1789&lt;&gt;Basisblatt!$A$2,'EMob_Segmente 3.2.5_3.2.6'!H1789=Basisblatt!$A$64)=TRUE,5,VLOOKUP('EMob_Segmente 3.2.5_3.2.6'!$E1789,Basisblatt!$A$22:$B$35,2,FALSE)),"")</f>
        <v/>
      </c>
    </row>
    <row r="1790" spans="1:16" ht="15.75" thickBot="1" x14ac:dyDescent="0.3">
      <c r="A1790" s="121" t="str">
        <f t="shared" si="56"/>
        <v/>
      </c>
      <c r="B1790" s="95"/>
      <c r="C1790" s="148"/>
      <c r="D1790" s="149"/>
      <c r="E1790" s="149"/>
      <c r="F1790" s="149"/>
      <c r="G1790" s="149"/>
      <c r="H1790" s="149"/>
      <c r="I1790" s="153"/>
      <c r="J1790" s="95"/>
      <c r="K1790" s="108" t="str">
        <f t="shared" si="57"/>
        <v>x2</v>
      </c>
      <c r="L1790" s="113"/>
      <c r="M1790" s="95"/>
      <c r="N1790" s="121" t="str">
        <f>IFERROR(VLOOKUP($G1790,Basisblatt!$A$10:$B$17,2,FALSE),"")</f>
        <v/>
      </c>
      <c r="O1790" s="95"/>
      <c r="P1790" s="138" t="str">
        <f>IF($K1790="x1",IF(OR($F1790&lt;&gt;Basisblatt!$A$2,'EMob_Segmente 3.2.5_3.2.6'!H1790=Basisblatt!$A$64)=TRUE,5,VLOOKUP('EMob_Segmente 3.2.5_3.2.6'!$E1790,Basisblatt!$A$22:$B$35,2,FALSE)),"")</f>
        <v/>
      </c>
    </row>
    <row r="1791" spans="1:16" ht="15.75" thickBot="1" x14ac:dyDescent="0.3">
      <c r="A1791" s="121" t="str">
        <f t="shared" si="56"/>
        <v/>
      </c>
      <c r="B1791" s="95"/>
      <c r="C1791" s="148"/>
      <c r="D1791" s="149"/>
      <c r="E1791" s="149"/>
      <c r="F1791" s="149"/>
      <c r="G1791" s="149"/>
      <c r="H1791" s="149"/>
      <c r="I1791" s="153"/>
      <c r="J1791" s="95"/>
      <c r="K1791" s="108" t="str">
        <f t="shared" si="57"/>
        <v>x2</v>
      </c>
      <c r="L1791" s="113"/>
      <c r="M1791" s="95"/>
      <c r="N1791" s="121" t="str">
        <f>IFERROR(VLOOKUP($G1791,Basisblatt!$A$10:$B$17,2,FALSE),"")</f>
        <v/>
      </c>
      <c r="O1791" s="95"/>
      <c r="P1791" s="138" t="str">
        <f>IF($K1791="x1",IF(OR($F1791&lt;&gt;Basisblatt!$A$2,'EMob_Segmente 3.2.5_3.2.6'!H1791=Basisblatt!$A$64)=TRUE,5,VLOOKUP('EMob_Segmente 3.2.5_3.2.6'!$E1791,Basisblatt!$A$22:$B$35,2,FALSE)),"")</f>
        <v/>
      </c>
    </row>
    <row r="1792" spans="1:16" ht="15.75" thickBot="1" x14ac:dyDescent="0.3">
      <c r="A1792" s="121" t="str">
        <f t="shared" si="56"/>
        <v/>
      </c>
      <c r="B1792" s="95"/>
      <c r="C1792" s="148"/>
      <c r="D1792" s="149"/>
      <c r="E1792" s="149"/>
      <c r="F1792" s="149"/>
      <c r="G1792" s="149"/>
      <c r="H1792" s="149"/>
      <c r="I1792" s="153"/>
      <c r="J1792" s="95"/>
      <c r="K1792" s="108" t="str">
        <f t="shared" si="57"/>
        <v>x2</v>
      </c>
      <c r="L1792" s="113"/>
      <c r="M1792" s="95"/>
      <c r="N1792" s="121" t="str">
        <f>IFERROR(VLOOKUP($G1792,Basisblatt!$A$10:$B$17,2,FALSE),"")</f>
        <v/>
      </c>
      <c r="O1792" s="95"/>
      <c r="P1792" s="138" t="str">
        <f>IF($K1792="x1",IF(OR($F1792&lt;&gt;Basisblatt!$A$2,'EMob_Segmente 3.2.5_3.2.6'!H1792=Basisblatt!$A$64)=TRUE,5,VLOOKUP('EMob_Segmente 3.2.5_3.2.6'!$E1792,Basisblatt!$A$22:$B$35,2,FALSE)),"")</f>
        <v/>
      </c>
    </row>
    <row r="1793" spans="1:16" ht="15.75" thickBot="1" x14ac:dyDescent="0.3">
      <c r="A1793" s="121" t="str">
        <f t="shared" si="56"/>
        <v/>
      </c>
      <c r="B1793" s="95"/>
      <c r="C1793" s="148"/>
      <c r="D1793" s="149"/>
      <c r="E1793" s="149"/>
      <c r="F1793" s="149"/>
      <c r="G1793" s="149"/>
      <c r="H1793" s="149"/>
      <c r="I1793" s="153"/>
      <c r="J1793" s="95"/>
      <c r="K1793" s="108" t="str">
        <f t="shared" si="57"/>
        <v>x2</v>
      </c>
      <c r="L1793" s="113"/>
      <c r="M1793" s="95"/>
      <c r="N1793" s="121" t="str">
        <f>IFERROR(VLOOKUP($G1793,Basisblatt!$A$10:$B$17,2,FALSE),"")</f>
        <v/>
      </c>
      <c r="O1793" s="95"/>
      <c r="P1793" s="138" t="str">
        <f>IF($K1793="x1",IF(OR($F1793&lt;&gt;Basisblatt!$A$2,'EMob_Segmente 3.2.5_3.2.6'!H1793=Basisblatt!$A$64)=TRUE,5,VLOOKUP('EMob_Segmente 3.2.5_3.2.6'!$E1793,Basisblatt!$A$22:$B$35,2,FALSE)),"")</f>
        <v/>
      </c>
    </row>
    <row r="1794" spans="1:16" ht="15.75" thickBot="1" x14ac:dyDescent="0.3">
      <c r="A1794" s="121" t="str">
        <f t="shared" si="56"/>
        <v/>
      </c>
      <c r="B1794" s="95"/>
      <c r="C1794" s="148"/>
      <c r="D1794" s="149"/>
      <c r="E1794" s="149"/>
      <c r="F1794" s="149"/>
      <c r="G1794" s="149"/>
      <c r="H1794" s="149"/>
      <c r="I1794" s="153"/>
      <c r="J1794" s="95"/>
      <c r="K1794" s="108" t="str">
        <f t="shared" si="57"/>
        <v>x2</v>
      </c>
      <c r="L1794" s="113"/>
      <c r="M1794" s="95"/>
      <c r="N1794" s="121" t="str">
        <f>IFERROR(VLOOKUP($G1794,Basisblatt!$A$10:$B$17,2,FALSE),"")</f>
        <v/>
      </c>
      <c r="O1794" s="95"/>
      <c r="P1794" s="138" t="str">
        <f>IF($K1794="x1",IF(OR($F1794&lt;&gt;Basisblatt!$A$2,'EMob_Segmente 3.2.5_3.2.6'!H1794=Basisblatt!$A$64)=TRUE,5,VLOOKUP('EMob_Segmente 3.2.5_3.2.6'!$E1794,Basisblatt!$A$22:$B$35,2,FALSE)),"")</f>
        <v/>
      </c>
    </row>
    <row r="1795" spans="1:16" ht="15.75" thickBot="1" x14ac:dyDescent="0.3">
      <c r="A1795" s="121" t="str">
        <f t="shared" si="56"/>
        <v/>
      </c>
      <c r="B1795" s="95"/>
      <c r="C1795" s="148"/>
      <c r="D1795" s="149"/>
      <c r="E1795" s="149"/>
      <c r="F1795" s="149"/>
      <c r="G1795" s="149"/>
      <c r="H1795" s="149"/>
      <c r="I1795" s="153"/>
      <c r="J1795" s="95"/>
      <c r="K1795" s="108" t="str">
        <f t="shared" si="57"/>
        <v>x2</v>
      </c>
      <c r="L1795" s="113"/>
      <c r="M1795" s="95"/>
      <c r="N1795" s="121" t="str">
        <f>IFERROR(VLOOKUP($G1795,Basisblatt!$A$10:$B$17,2,FALSE),"")</f>
        <v/>
      </c>
      <c r="O1795" s="95"/>
      <c r="P1795" s="138" t="str">
        <f>IF($K1795="x1",IF(OR($F1795&lt;&gt;Basisblatt!$A$2,'EMob_Segmente 3.2.5_3.2.6'!H1795=Basisblatt!$A$64)=TRUE,5,VLOOKUP('EMob_Segmente 3.2.5_3.2.6'!$E1795,Basisblatt!$A$22:$B$35,2,FALSE)),"")</f>
        <v/>
      </c>
    </row>
    <row r="1796" spans="1:16" ht="15.75" thickBot="1" x14ac:dyDescent="0.3">
      <c r="A1796" s="121" t="str">
        <f t="shared" si="56"/>
        <v/>
      </c>
      <c r="B1796" s="95"/>
      <c r="C1796" s="148"/>
      <c r="D1796" s="149"/>
      <c r="E1796" s="149"/>
      <c r="F1796" s="149"/>
      <c r="G1796" s="149"/>
      <c r="H1796" s="149"/>
      <c r="I1796" s="153"/>
      <c r="J1796" s="95"/>
      <c r="K1796" s="108" t="str">
        <f t="shared" si="57"/>
        <v>x2</v>
      </c>
      <c r="L1796" s="113"/>
      <c r="M1796" s="95"/>
      <c r="N1796" s="121" t="str">
        <f>IFERROR(VLOOKUP($G1796,Basisblatt!$A$10:$B$17,2,FALSE),"")</f>
        <v/>
      </c>
      <c r="O1796" s="95"/>
      <c r="P1796" s="138" t="str">
        <f>IF($K1796="x1",IF(OR($F1796&lt;&gt;Basisblatt!$A$2,'EMob_Segmente 3.2.5_3.2.6'!H1796=Basisblatt!$A$64)=TRUE,5,VLOOKUP('EMob_Segmente 3.2.5_3.2.6'!$E1796,Basisblatt!$A$22:$B$35,2,FALSE)),"")</f>
        <v/>
      </c>
    </row>
    <row r="1797" spans="1:16" ht="15.75" thickBot="1" x14ac:dyDescent="0.3">
      <c r="A1797" s="121" t="str">
        <f t="shared" si="56"/>
        <v/>
      </c>
      <c r="B1797" s="95"/>
      <c r="C1797" s="148"/>
      <c r="D1797" s="149"/>
      <c r="E1797" s="149"/>
      <c r="F1797" s="149"/>
      <c r="G1797" s="149"/>
      <c r="H1797" s="149"/>
      <c r="I1797" s="153"/>
      <c r="J1797" s="95"/>
      <c r="K1797" s="108" t="str">
        <f t="shared" si="57"/>
        <v>x2</v>
      </c>
      <c r="L1797" s="113"/>
      <c r="M1797" s="95"/>
      <c r="N1797" s="121" t="str">
        <f>IFERROR(VLOOKUP($G1797,Basisblatt!$A$10:$B$17,2,FALSE),"")</f>
        <v/>
      </c>
      <c r="O1797" s="95"/>
      <c r="P1797" s="138" t="str">
        <f>IF($K1797="x1",IF(OR($F1797&lt;&gt;Basisblatt!$A$2,'EMob_Segmente 3.2.5_3.2.6'!H1797=Basisblatt!$A$64)=TRUE,5,VLOOKUP('EMob_Segmente 3.2.5_3.2.6'!$E1797,Basisblatt!$A$22:$B$35,2,FALSE)),"")</f>
        <v/>
      </c>
    </row>
    <row r="1798" spans="1:16" ht="15.75" thickBot="1" x14ac:dyDescent="0.3">
      <c r="A1798" s="121" t="str">
        <f t="shared" si="56"/>
        <v/>
      </c>
      <c r="B1798" s="95"/>
      <c r="C1798" s="148"/>
      <c r="D1798" s="149"/>
      <c r="E1798" s="149"/>
      <c r="F1798" s="149"/>
      <c r="G1798" s="149"/>
      <c r="H1798" s="149"/>
      <c r="I1798" s="153"/>
      <c r="J1798" s="95"/>
      <c r="K1798" s="108" t="str">
        <f t="shared" si="57"/>
        <v>x2</v>
      </c>
      <c r="L1798" s="113"/>
      <c r="M1798" s="95"/>
      <c r="N1798" s="121" t="str">
        <f>IFERROR(VLOOKUP($G1798,Basisblatt!$A$10:$B$17,2,FALSE),"")</f>
        <v/>
      </c>
      <c r="O1798" s="95"/>
      <c r="P1798" s="138" t="str">
        <f>IF($K1798="x1",IF(OR($F1798&lt;&gt;Basisblatt!$A$2,'EMob_Segmente 3.2.5_3.2.6'!H1798=Basisblatt!$A$64)=TRUE,5,VLOOKUP('EMob_Segmente 3.2.5_3.2.6'!$E1798,Basisblatt!$A$22:$B$35,2,FALSE)),"")</f>
        <v/>
      </c>
    </row>
    <row r="1799" spans="1:16" ht="15.75" thickBot="1" x14ac:dyDescent="0.3">
      <c r="A1799" s="121" t="str">
        <f t="shared" si="56"/>
        <v/>
      </c>
      <c r="B1799" s="95"/>
      <c r="C1799" s="148"/>
      <c r="D1799" s="149"/>
      <c r="E1799" s="149"/>
      <c r="F1799" s="149"/>
      <c r="G1799" s="149"/>
      <c r="H1799" s="149"/>
      <c r="I1799" s="153"/>
      <c r="J1799" s="95"/>
      <c r="K1799" s="108" t="str">
        <f t="shared" si="57"/>
        <v>x2</v>
      </c>
      <c r="L1799" s="113"/>
      <c r="M1799" s="95"/>
      <c r="N1799" s="121" t="str">
        <f>IFERROR(VLOOKUP($G1799,Basisblatt!$A$10:$B$17,2,FALSE),"")</f>
        <v/>
      </c>
      <c r="O1799" s="95"/>
      <c r="P1799" s="138" t="str">
        <f>IF($K1799="x1",IF(OR($F1799&lt;&gt;Basisblatt!$A$2,'EMob_Segmente 3.2.5_3.2.6'!H1799=Basisblatt!$A$64)=TRUE,5,VLOOKUP('EMob_Segmente 3.2.5_3.2.6'!$E1799,Basisblatt!$A$22:$B$35,2,FALSE)),"")</f>
        <v/>
      </c>
    </row>
    <row r="1800" spans="1:16" ht="15.75" thickBot="1" x14ac:dyDescent="0.3">
      <c r="A1800" s="121" t="str">
        <f t="shared" si="56"/>
        <v/>
      </c>
      <c r="B1800" s="95"/>
      <c r="C1800" s="148"/>
      <c r="D1800" s="149"/>
      <c r="E1800" s="149"/>
      <c r="F1800" s="149"/>
      <c r="G1800" s="149"/>
      <c r="H1800" s="149"/>
      <c r="I1800" s="153"/>
      <c r="J1800" s="95"/>
      <c r="K1800" s="108" t="str">
        <f t="shared" si="57"/>
        <v>x2</v>
      </c>
      <c r="L1800" s="113"/>
      <c r="M1800" s="95"/>
      <c r="N1800" s="121" t="str">
        <f>IFERROR(VLOOKUP($G1800,Basisblatt!$A$10:$B$17,2,FALSE),"")</f>
        <v/>
      </c>
      <c r="O1800" s="95"/>
      <c r="P1800" s="138" t="str">
        <f>IF($K1800="x1",IF(OR($F1800&lt;&gt;Basisblatt!$A$2,'EMob_Segmente 3.2.5_3.2.6'!H1800=Basisblatt!$A$64)=TRUE,5,VLOOKUP('EMob_Segmente 3.2.5_3.2.6'!$E1800,Basisblatt!$A$22:$B$35,2,FALSE)),"")</f>
        <v/>
      </c>
    </row>
    <row r="1801" spans="1:16" ht="15.75" thickBot="1" x14ac:dyDescent="0.3">
      <c r="A1801" s="121" t="str">
        <f t="shared" si="56"/>
        <v/>
      </c>
      <c r="B1801" s="95"/>
      <c r="C1801" s="148"/>
      <c r="D1801" s="149"/>
      <c r="E1801" s="149"/>
      <c r="F1801" s="149"/>
      <c r="G1801" s="149"/>
      <c r="H1801" s="149"/>
      <c r="I1801" s="153"/>
      <c r="J1801" s="95"/>
      <c r="K1801" s="108" t="str">
        <f t="shared" si="57"/>
        <v>x2</v>
      </c>
      <c r="L1801" s="113"/>
      <c r="M1801" s="95"/>
      <c r="N1801" s="121" t="str">
        <f>IFERROR(VLOOKUP($G1801,Basisblatt!$A$10:$B$17,2,FALSE),"")</f>
        <v/>
      </c>
      <c r="O1801" s="95"/>
      <c r="P1801" s="138" t="str">
        <f>IF($K1801="x1",IF(OR($F1801&lt;&gt;Basisblatt!$A$2,'EMob_Segmente 3.2.5_3.2.6'!H1801=Basisblatt!$A$64)=TRUE,5,VLOOKUP('EMob_Segmente 3.2.5_3.2.6'!$E1801,Basisblatt!$A$22:$B$35,2,FALSE)),"")</f>
        <v/>
      </c>
    </row>
    <row r="1802" spans="1:16" ht="15.75" thickBot="1" x14ac:dyDescent="0.3">
      <c r="A1802" s="121" t="str">
        <f t="shared" si="56"/>
        <v/>
      </c>
      <c r="B1802" s="95"/>
      <c r="C1802" s="148"/>
      <c r="D1802" s="149"/>
      <c r="E1802" s="149"/>
      <c r="F1802" s="149"/>
      <c r="G1802" s="149"/>
      <c r="H1802" s="149"/>
      <c r="I1802" s="153"/>
      <c r="J1802" s="95"/>
      <c r="K1802" s="108" t="str">
        <f t="shared" si="57"/>
        <v>x2</v>
      </c>
      <c r="L1802" s="113"/>
      <c r="M1802" s="95"/>
      <c r="N1802" s="121" t="str">
        <f>IFERROR(VLOOKUP($G1802,Basisblatt!$A$10:$B$17,2,FALSE),"")</f>
        <v/>
      </c>
      <c r="O1802" s="95"/>
      <c r="P1802" s="138" t="str">
        <f>IF($K1802="x1",IF(OR($F1802&lt;&gt;Basisblatt!$A$2,'EMob_Segmente 3.2.5_3.2.6'!H1802=Basisblatt!$A$64)=TRUE,5,VLOOKUP('EMob_Segmente 3.2.5_3.2.6'!$E1802,Basisblatt!$A$22:$B$35,2,FALSE)),"")</f>
        <v/>
      </c>
    </row>
    <row r="1803" spans="1:16" ht="15.75" thickBot="1" x14ac:dyDescent="0.3">
      <c r="A1803" s="121" t="str">
        <f t="shared" si="56"/>
        <v/>
      </c>
      <c r="B1803" s="95"/>
      <c r="C1803" s="148"/>
      <c r="D1803" s="149"/>
      <c r="E1803" s="149"/>
      <c r="F1803" s="149"/>
      <c r="G1803" s="149"/>
      <c r="H1803" s="149"/>
      <c r="I1803" s="153"/>
      <c r="J1803" s="95"/>
      <c r="K1803" s="108" t="str">
        <f t="shared" si="57"/>
        <v>x2</v>
      </c>
      <c r="L1803" s="113"/>
      <c r="M1803" s="95"/>
      <c r="N1803" s="121" t="str">
        <f>IFERROR(VLOOKUP($G1803,Basisblatt!$A$10:$B$17,2,FALSE),"")</f>
        <v/>
      </c>
      <c r="O1803" s="95"/>
      <c r="P1803" s="138" t="str">
        <f>IF($K1803="x1",IF(OR($F1803&lt;&gt;Basisblatt!$A$2,'EMob_Segmente 3.2.5_3.2.6'!H1803=Basisblatt!$A$64)=TRUE,5,VLOOKUP('EMob_Segmente 3.2.5_3.2.6'!$E1803,Basisblatt!$A$22:$B$35,2,FALSE)),"")</f>
        <v/>
      </c>
    </row>
    <row r="1804" spans="1:16" ht="15.75" thickBot="1" x14ac:dyDescent="0.3">
      <c r="A1804" s="121" t="str">
        <f t="shared" si="56"/>
        <v/>
      </c>
      <c r="B1804" s="95"/>
      <c r="C1804" s="148"/>
      <c r="D1804" s="149"/>
      <c r="E1804" s="149"/>
      <c r="F1804" s="149"/>
      <c r="G1804" s="149"/>
      <c r="H1804" s="149"/>
      <c r="I1804" s="153"/>
      <c r="J1804" s="95"/>
      <c r="K1804" s="108" t="str">
        <f t="shared" si="57"/>
        <v>x2</v>
      </c>
      <c r="L1804" s="113"/>
      <c r="M1804" s="95"/>
      <c r="N1804" s="121" t="str">
        <f>IFERROR(VLOOKUP($G1804,Basisblatt!$A$10:$B$17,2,FALSE),"")</f>
        <v/>
      </c>
      <c r="O1804" s="95"/>
      <c r="P1804" s="138" t="str">
        <f>IF($K1804="x1",IF(OR($F1804&lt;&gt;Basisblatt!$A$2,'EMob_Segmente 3.2.5_3.2.6'!H1804=Basisblatt!$A$64)=TRUE,5,VLOOKUP('EMob_Segmente 3.2.5_3.2.6'!$E1804,Basisblatt!$A$22:$B$35,2,FALSE)),"")</f>
        <v/>
      </c>
    </row>
    <row r="1805" spans="1:16" ht="15.75" thickBot="1" x14ac:dyDescent="0.3">
      <c r="A1805" s="121" t="str">
        <f t="shared" si="56"/>
        <v/>
      </c>
      <c r="B1805" s="95"/>
      <c r="C1805" s="148"/>
      <c r="D1805" s="149"/>
      <c r="E1805" s="149"/>
      <c r="F1805" s="149"/>
      <c r="G1805" s="149"/>
      <c r="H1805" s="149"/>
      <c r="I1805" s="153"/>
      <c r="J1805" s="95"/>
      <c r="K1805" s="108" t="str">
        <f t="shared" si="57"/>
        <v>x2</v>
      </c>
      <c r="L1805" s="113"/>
      <c r="M1805" s="95"/>
      <c r="N1805" s="121" t="str">
        <f>IFERROR(VLOOKUP($G1805,Basisblatt!$A$10:$B$17,2,FALSE),"")</f>
        <v/>
      </c>
      <c r="O1805" s="95"/>
      <c r="P1805" s="138" t="str">
        <f>IF($K1805="x1",IF(OR($F1805&lt;&gt;Basisblatt!$A$2,'EMob_Segmente 3.2.5_3.2.6'!H1805=Basisblatt!$A$64)=TRUE,5,VLOOKUP('EMob_Segmente 3.2.5_3.2.6'!$E1805,Basisblatt!$A$22:$B$35,2,FALSE)),"")</f>
        <v/>
      </c>
    </row>
    <row r="1806" spans="1:16" ht="15.75" thickBot="1" x14ac:dyDescent="0.3">
      <c r="A1806" s="121" t="str">
        <f t="shared" si="56"/>
        <v/>
      </c>
      <c r="B1806" s="95"/>
      <c r="C1806" s="148"/>
      <c r="D1806" s="149"/>
      <c r="E1806" s="149"/>
      <c r="F1806" s="149"/>
      <c r="G1806" s="149"/>
      <c r="H1806" s="149"/>
      <c r="I1806" s="153"/>
      <c r="J1806" s="95"/>
      <c r="K1806" s="108" t="str">
        <f t="shared" si="57"/>
        <v>x2</v>
      </c>
      <c r="L1806" s="113"/>
      <c r="M1806" s="95"/>
      <c r="N1806" s="121" t="str">
        <f>IFERROR(VLOOKUP($G1806,Basisblatt!$A$10:$B$17,2,FALSE),"")</f>
        <v/>
      </c>
      <c r="O1806" s="95"/>
      <c r="P1806" s="138" t="str">
        <f>IF($K1806="x1",IF(OR($F1806&lt;&gt;Basisblatt!$A$2,'EMob_Segmente 3.2.5_3.2.6'!H1806=Basisblatt!$A$64)=TRUE,5,VLOOKUP('EMob_Segmente 3.2.5_3.2.6'!$E1806,Basisblatt!$A$22:$B$35,2,FALSE)),"")</f>
        <v/>
      </c>
    </row>
    <row r="1807" spans="1:16" ht="15.75" thickBot="1" x14ac:dyDescent="0.3">
      <c r="A1807" s="121" t="str">
        <f t="shared" si="56"/>
        <v/>
      </c>
      <c r="B1807" s="95"/>
      <c r="C1807" s="148"/>
      <c r="D1807" s="149"/>
      <c r="E1807" s="149"/>
      <c r="F1807" s="149"/>
      <c r="G1807" s="149"/>
      <c r="H1807" s="149"/>
      <c r="I1807" s="153"/>
      <c r="J1807" s="95"/>
      <c r="K1807" s="108" t="str">
        <f t="shared" si="57"/>
        <v>x2</v>
      </c>
      <c r="L1807" s="113"/>
      <c r="M1807" s="95"/>
      <c r="N1807" s="121" t="str">
        <f>IFERROR(VLOOKUP($G1807,Basisblatt!$A$10:$B$17,2,FALSE),"")</f>
        <v/>
      </c>
      <c r="O1807" s="95"/>
      <c r="P1807" s="138" t="str">
        <f>IF($K1807="x1",IF(OR($F1807&lt;&gt;Basisblatt!$A$2,'EMob_Segmente 3.2.5_3.2.6'!H1807=Basisblatt!$A$64)=TRUE,5,VLOOKUP('EMob_Segmente 3.2.5_3.2.6'!$E1807,Basisblatt!$A$22:$B$35,2,FALSE)),"")</f>
        <v/>
      </c>
    </row>
    <row r="1808" spans="1:16" ht="15.75" thickBot="1" x14ac:dyDescent="0.3">
      <c r="A1808" s="121" t="str">
        <f t="shared" si="56"/>
        <v/>
      </c>
      <c r="B1808" s="95"/>
      <c r="C1808" s="148"/>
      <c r="D1808" s="149"/>
      <c r="E1808" s="149"/>
      <c r="F1808" s="149"/>
      <c r="G1808" s="149"/>
      <c r="H1808" s="149"/>
      <c r="I1808" s="153"/>
      <c r="J1808" s="95"/>
      <c r="K1808" s="108" t="str">
        <f t="shared" si="57"/>
        <v>x2</v>
      </c>
      <c r="L1808" s="113"/>
      <c r="M1808" s="95"/>
      <c r="N1808" s="121" t="str">
        <f>IFERROR(VLOOKUP($G1808,Basisblatt!$A$10:$B$17,2,FALSE),"")</f>
        <v/>
      </c>
      <c r="O1808" s="95"/>
      <c r="P1808" s="138" t="str">
        <f>IF($K1808="x1",IF(OR($F1808&lt;&gt;Basisblatt!$A$2,'EMob_Segmente 3.2.5_3.2.6'!H1808=Basisblatt!$A$64)=TRUE,5,VLOOKUP('EMob_Segmente 3.2.5_3.2.6'!$E1808,Basisblatt!$A$22:$B$35,2,FALSE)),"")</f>
        <v/>
      </c>
    </row>
    <row r="1809" spans="1:16" ht="15.75" thickBot="1" x14ac:dyDescent="0.3">
      <c r="A1809" s="121" t="str">
        <f t="shared" si="56"/>
        <v/>
      </c>
      <c r="B1809" s="95"/>
      <c r="C1809" s="148"/>
      <c r="D1809" s="149"/>
      <c r="E1809" s="149"/>
      <c r="F1809" s="149"/>
      <c r="G1809" s="149"/>
      <c r="H1809" s="149"/>
      <c r="I1809" s="153"/>
      <c r="J1809" s="95"/>
      <c r="K1809" s="108" t="str">
        <f t="shared" si="57"/>
        <v>x2</v>
      </c>
      <c r="L1809" s="113"/>
      <c r="M1809" s="95"/>
      <c r="N1809" s="121" t="str">
        <f>IFERROR(VLOOKUP($G1809,Basisblatt!$A$10:$B$17,2,FALSE),"")</f>
        <v/>
      </c>
      <c r="O1809" s="95"/>
      <c r="P1809" s="138" t="str">
        <f>IF($K1809="x1",IF(OR($F1809&lt;&gt;Basisblatt!$A$2,'EMob_Segmente 3.2.5_3.2.6'!H1809=Basisblatt!$A$64)=TRUE,5,VLOOKUP('EMob_Segmente 3.2.5_3.2.6'!$E1809,Basisblatt!$A$22:$B$35,2,FALSE)),"")</f>
        <v/>
      </c>
    </row>
    <row r="1810" spans="1:16" ht="15.75" thickBot="1" x14ac:dyDescent="0.3">
      <c r="A1810" s="121" t="str">
        <f t="shared" si="56"/>
        <v/>
      </c>
      <c r="B1810" s="95"/>
      <c r="C1810" s="148"/>
      <c r="D1810" s="149"/>
      <c r="E1810" s="149"/>
      <c r="F1810" s="149"/>
      <c r="G1810" s="149"/>
      <c r="H1810" s="149"/>
      <c r="I1810" s="153"/>
      <c r="J1810" s="95"/>
      <c r="K1810" s="108" t="str">
        <f t="shared" si="57"/>
        <v>x2</v>
      </c>
      <c r="L1810" s="113"/>
      <c r="M1810" s="95"/>
      <c r="N1810" s="121" t="str">
        <f>IFERROR(VLOOKUP($G1810,Basisblatt!$A$10:$B$17,2,FALSE),"")</f>
        <v/>
      </c>
      <c r="O1810" s="95"/>
      <c r="P1810" s="138" t="str">
        <f>IF($K1810="x1",IF(OR($F1810&lt;&gt;Basisblatt!$A$2,'EMob_Segmente 3.2.5_3.2.6'!H1810=Basisblatt!$A$64)=TRUE,5,VLOOKUP('EMob_Segmente 3.2.5_3.2.6'!$E1810,Basisblatt!$A$22:$B$35,2,FALSE)),"")</f>
        <v/>
      </c>
    </row>
    <row r="1811" spans="1:16" ht="15.75" thickBot="1" x14ac:dyDescent="0.3">
      <c r="A1811" s="121" t="str">
        <f t="shared" si="56"/>
        <v/>
      </c>
      <c r="B1811" s="95"/>
      <c r="C1811" s="148"/>
      <c r="D1811" s="149"/>
      <c r="E1811" s="149"/>
      <c r="F1811" s="149"/>
      <c r="G1811" s="149"/>
      <c r="H1811" s="149"/>
      <c r="I1811" s="153"/>
      <c r="J1811" s="95"/>
      <c r="K1811" s="108" t="str">
        <f t="shared" si="57"/>
        <v>x2</v>
      </c>
      <c r="L1811" s="113"/>
      <c r="M1811" s="95"/>
      <c r="N1811" s="121" t="str">
        <f>IFERROR(VLOOKUP($G1811,Basisblatt!$A$10:$B$17,2,FALSE),"")</f>
        <v/>
      </c>
      <c r="O1811" s="95"/>
      <c r="P1811" s="138" t="str">
        <f>IF($K1811="x1",IF(OR($F1811&lt;&gt;Basisblatt!$A$2,'EMob_Segmente 3.2.5_3.2.6'!H1811=Basisblatt!$A$64)=TRUE,5,VLOOKUP('EMob_Segmente 3.2.5_3.2.6'!$E1811,Basisblatt!$A$22:$B$35,2,FALSE)),"")</f>
        <v/>
      </c>
    </row>
    <row r="1812" spans="1:16" ht="15.75" thickBot="1" x14ac:dyDescent="0.3">
      <c r="A1812" s="121" t="str">
        <f t="shared" si="56"/>
        <v/>
      </c>
      <c r="B1812" s="95"/>
      <c r="C1812" s="148"/>
      <c r="D1812" s="149"/>
      <c r="E1812" s="149"/>
      <c r="F1812" s="149"/>
      <c r="G1812" s="149"/>
      <c r="H1812" s="149"/>
      <c r="I1812" s="153"/>
      <c r="J1812" s="95"/>
      <c r="K1812" s="108" t="str">
        <f t="shared" si="57"/>
        <v>x2</v>
      </c>
      <c r="L1812" s="113"/>
      <c r="M1812" s="95"/>
      <c r="N1812" s="121" t="str">
        <f>IFERROR(VLOOKUP($G1812,Basisblatt!$A$10:$B$17,2,FALSE),"")</f>
        <v/>
      </c>
      <c r="O1812" s="95"/>
      <c r="P1812" s="138" t="str">
        <f>IF($K1812="x1",IF(OR($F1812&lt;&gt;Basisblatt!$A$2,'EMob_Segmente 3.2.5_3.2.6'!H1812=Basisblatt!$A$64)=TRUE,5,VLOOKUP('EMob_Segmente 3.2.5_3.2.6'!$E1812,Basisblatt!$A$22:$B$35,2,FALSE)),"")</f>
        <v/>
      </c>
    </row>
    <row r="1813" spans="1:16" ht="15.75" thickBot="1" x14ac:dyDescent="0.3">
      <c r="A1813" s="121" t="str">
        <f t="shared" si="56"/>
        <v/>
      </c>
      <c r="B1813" s="95"/>
      <c r="C1813" s="148"/>
      <c r="D1813" s="149"/>
      <c r="E1813" s="149"/>
      <c r="F1813" s="149"/>
      <c r="G1813" s="149"/>
      <c r="H1813" s="149"/>
      <c r="I1813" s="153"/>
      <c r="J1813" s="95"/>
      <c r="K1813" s="108" t="str">
        <f t="shared" si="57"/>
        <v>x2</v>
      </c>
      <c r="L1813" s="113"/>
      <c r="M1813" s="95"/>
      <c r="N1813" s="121" t="str">
        <f>IFERROR(VLOOKUP($G1813,Basisblatt!$A$10:$B$17,2,FALSE),"")</f>
        <v/>
      </c>
      <c r="O1813" s="95"/>
      <c r="P1813" s="138" t="str">
        <f>IF($K1813="x1",IF(OR($F1813&lt;&gt;Basisblatt!$A$2,'EMob_Segmente 3.2.5_3.2.6'!H1813=Basisblatt!$A$64)=TRUE,5,VLOOKUP('EMob_Segmente 3.2.5_3.2.6'!$E1813,Basisblatt!$A$22:$B$35,2,FALSE)),"")</f>
        <v/>
      </c>
    </row>
    <row r="1814" spans="1:16" ht="15.75" thickBot="1" x14ac:dyDescent="0.3">
      <c r="A1814" s="121" t="str">
        <f t="shared" si="56"/>
        <v/>
      </c>
      <c r="B1814" s="95"/>
      <c r="C1814" s="148"/>
      <c r="D1814" s="149"/>
      <c r="E1814" s="149"/>
      <c r="F1814" s="149"/>
      <c r="G1814" s="149"/>
      <c r="H1814" s="149"/>
      <c r="I1814" s="153"/>
      <c r="J1814" s="95"/>
      <c r="K1814" s="108" t="str">
        <f t="shared" si="57"/>
        <v>x2</v>
      </c>
      <c r="L1814" s="113"/>
      <c r="M1814" s="95"/>
      <c r="N1814" s="121" t="str">
        <f>IFERROR(VLOOKUP($G1814,Basisblatt!$A$10:$B$17,2,FALSE),"")</f>
        <v/>
      </c>
      <c r="O1814" s="95"/>
      <c r="P1814" s="138" t="str">
        <f>IF($K1814="x1",IF(OR($F1814&lt;&gt;Basisblatt!$A$2,'EMob_Segmente 3.2.5_3.2.6'!H1814=Basisblatt!$A$64)=TRUE,5,VLOOKUP('EMob_Segmente 3.2.5_3.2.6'!$E1814,Basisblatt!$A$22:$B$35,2,FALSE)),"")</f>
        <v/>
      </c>
    </row>
    <row r="1815" spans="1:16" ht="15.75" thickBot="1" x14ac:dyDescent="0.3">
      <c r="A1815" s="121" t="str">
        <f t="shared" si="56"/>
        <v/>
      </c>
      <c r="B1815" s="95"/>
      <c r="C1815" s="148"/>
      <c r="D1815" s="149"/>
      <c r="E1815" s="149"/>
      <c r="F1815" s="149"/>
      <c r="G1815" s="149"/>
      <c r="H1815" s="149"/>
      <c r="I1815" s="153"/>
      <c r="J1815" s="95"/>
      <c r="K1815" s="108" t="str">
        <f t="shared" si="57"/>
        <v>x2</v>
      </c>
      <c r="L1815" s="113"/>
      <c r="M1815" s="95"/>
      <c r="N1815" s="121" t="str">
        <f>IFERROR(VLOOKUP($G1815,Basisblatt!$A$10:$B$17,2,FALSE),"")</f>
        <v/>
      </c>
      <c r="O1815" s="95"/>
      <c r="P1815" s="138" t="str">
        <f>IF($K1815="x1",IF(OR($F1815&lt;&gt;Basisblatt!$A$2,'EMob_Segmente 3.2.5_3.2.6'!H1815=Basisblatt!$A$64)=TRUE,5,VLOOKUP('EMob_Segmente 3.2.5_3.2.6'!$E1815,Basisblatt!$A$22:$B$35,2,FALSE)),"")</f>
        <v/>
      </c>
    </row>
    <row r="1816" spans="1:16" ht="15.75" thickBot="1" x14ac:dyDescent="0.3">
      <c r="A1816" s="121" t="str">
        <f t="shared" si="56"/>
        <v/>
      </c>
      <c r="B1816" s="95"/>
      <c r="C1816" s="148"/>
      <c r="D1816" s="149"/>
      <c r="E1816" s="149"/>
      <c r="F1816" s="149"/>
      <c r="G1816" s="149"/>
      <c r="H1816" s="149"/>
      <c r="I1816" s="153"/>
      <c r="J1816" s="95"/>
      <c r="K1816" s="108" t="str">
        <f t="shared" si="57"/>
        <v>x2</v>
      </c>
      <c r="L1816" s="113"/>
      <c r="M1816" s="95"/>
      <c r="N1816" s="121" t="str">
        <f>IFERROR(VLOOKUP($G1816,Basisblatt!$A$10:$B$17,2,FALSE),"")</f>
        <v/>
      </c>
      <c r="O1816" s="95"/>
      <c r="P1816" s="138" t="str">
        <f>IF($K1816="x1",IF(OR($F1816&lt;&gt;Basisblatt!$A$2,'EMob_Segmente 3.2.5_3.2.6'!H1816=Basisblatt!$A$64)=TRUE,5,VLOOKUP('EMob_Segmente 3.2.5_3.2.6'!$E1816,Basisblatt!$A$22:$B$35,2,FALSE)),"")</f>
        <v/>
      </c>
    </row>
    <row r="1817" spans="1:16" ht="15.75" thickBot="1" x14ac:dyDescent="0.3">
      <c r="A1817" s="121" t="str">
        <f t="shared" si="56"/>
        <v/>
      </c>
      <c r="B1817" s="95"/>
      <c r="C1817" s="148"/>
      <c r="D1817" s="149"/>
      <c r="E1817" s="149"/>
      <c r="F1817" s="149"/>
      <c r="G1817" s="149"/>
      <c r="H1817" s="149"/>
      <c r="I1817" s="153"/>
      <c r="J1817" s="95"/>
      <c r="K1817" s="108" t="str">
        <f t="shared" si="57"/>
        <v>x2</v>
      </c>
      <c r="L1817" s="113"/>
      <c r="M1817" s="95"/>
      <c r="N1817" s="121" t="str">
        <f>IFERROR(VLOOKUP($G1817,Basisblatt!$A$10:$B$17,2,FALSE),"")</f>
        <v/>
      </c>
      <c r="O1817" s="95"/>
      <c r="P1817" s="138" t="str">
        <f>IF($K1817="x1",IF(OR($F1817&lt;&gt;Basisblatt!$A$2,'EMob_Segmente 3.2.5_3.2.6'!H1817=Basisblatt!$A$64)=TRUE,5,VLOOKUP('EMob_Segmente 3.2.5_3.2.6'!$E1817,Basisblatt!$A$22:$B$35,2,FALSE)),"")</f>
        <v/>
      </c>
    </row>
    <row r="1818" spans="1:16" ht="15.75" thickBot="1" x14ac:dyDescent="0.3">
      <c r="A1818" s="121" t="str">
        <f t="shared" ref="A1818:A1881" si="58">IF($K1818="x2","",IF($K1818="x1","ja","N/A"))</f>
        <v/>
      </c>
      <c r="B1818" s="95"/>
      <c r="C1818" s="148"/>
      <c r="D1818" s="149"/>
      <c r="E1818" s="149"/>
      <c r="F1818" s="149"/>
      <c r="G1818" s="149"/>
      <c r="H1818" s="149"/>
      <c r="I1818" s="153"/>
      <c r="J1818" s="95"/>
      <c r="K1818" s="108" t="str">
        <f t="shared" si="57"/>
        <v>x2</v>
      </c>
      <c r="L1818" s="113"/>
      <c r="M1818" s="95"/>
      <c r="N1818" s="121" t="str">
        <f>IFERROR(VLOOKUP($G1818,Basisblatt!$A$10:$B$17,2,FALSE),"")</f>
        <v/>
      </c>
      <c r="O1818" s="95"/>
      <c r="P1818" s="138" t="str">
        <f>IF($K1818="x1",IF(OR($F1818&lt;&gt;Basisblatt!$A$2,'EMob_Segmente 3.2.5_3.2.6'!H1818=Basisblatt!$A$64)=TRUE,5,VLOOKUP('EMob_Segmente 3.2.5_3.2.6'!$E1818,Basisblatt!$A$22:$B$35,2,FALSE)),"")</f>
        <v/>
      </c>
    </row>
    <row r="1819" spans="1:16" ht="15.75" thickBot="1" x14ac:dyDescent="0.3">
      <c r="A1819" s="121" t="str">
        <f t="shared" si="58"/>
        <v/>
      </c>
      <c r="B1819" s="95"/>
      <c r="C1819" s="148"/>
      <c r="D1819" s="149"/>
      <c r="E1819" s="149"/>
      <c r="F1819" s="149"/>
      <c r="G1819" s="149"/>
      <c r="H1819" s="149"/>
      <c r="I1819" s="153"/>
      <c r="J1819" s="95"/>
      <c r="K1819" s="108" t="str">
        <f t="shared" ref="K1819:K1882" si="59">IF(COUNTA($C1819:$I1819)=7,"x1",IF(COUNTA($C1819:$I1819)=0,"x2","o"))</f>
        <v>x2</v>
      </c>
      <c r="L1819" s="113"/>
      <c r="M1819" s="95"/>
      <c r="N1819" s="121" t="str">
        <f>IFERROR(VLOOKUP($G1819,Basisblatt!$A$10:$B$17,2,FALSE),"")</f>
        <v/>
      </c>
      <c r="O1819" s="95"/>
      <c r="P1819" s="138" t="str">
        <f>IF($K1819="x1",IF(OR($F1819&lt;&gt;Basisblatt!$A$2,'EMob_Segmente 3.2.5_3.2.6'!H1819=Basisblatt!$A$64)=TRUE,5,VLOOKUP('EMob_Segmente 3.2.5_3.2.6'!$E1819,Basisblatt!$A$22:$B$35,2,FALSE)),"")</f>
        <v/>
      </c>
    </row>
    <row r="1820" spans="1:16" ht="15.75" thickBot="1" x14ac:dyDescent="0.3">
      <c r="A1820" s="121" t="str">
        <f t="shared" si="58"/>
        <v/>
      </c>
      <c r="B1820" s="95"/>
      <c r="C1820" s="148"/>
      <c r="D1820" s="149"/>
      <c r="E1820" s="149"/>
      <c r="F1820" s="149"/>
      <c r="G1820" s="149"/>
      <c r="H1820" s="149"/>
      <c r="I1820" s="153"/>
      <c r="J1820" s="95"/>
      <c r="K1820" s="108" t="str">
        <f t="shared" si="59"/>
        <v>x2</v>
      </c>
      <c r="L1820" s="113"/>
      <c r="M1820" s="95"/>
      <c r="N1820" s="121" t="str">
        <f>IFERROR(VLOOKUP($G1820,Basisblatt!$A$10:$B$17,2,FALSE),"")</f>
        <v/>
      </c>
      <c r="O1820" s="95"/>
      <c r="P1820" s="138" t="str">
        <f>IF($K1820="x1",IF(OR($F1820&lt;&gt;Basisblatt!$A$2,'EMob_Segmente 3.2.5_3.2.6'!H1820=Basisblatt!$A$64)=TRUE,5,VLOOKUP('EMob_Segmente 3.2.5_3.2.6'!$E1820,Basisblatt!$A$22:$B$35,2,FALSE)),"")</f>
        <v/>
      </c>
    </row>
    <row r="1821" spans="1:16" ht="15.75" thickBot="1" x14ac:dyDescent="0.3">
      <c r="A1821" s="121" t="str">
        <f t="shared" si="58"/>
        <v/>
      </c>
      <c r="B1821" s="95"/>
      <c r="C1821" s="148"/>
      <c r="D1821" s="149"/>
      <c r="E1821" s="149"/>
      <c r="F1821" s="149"/>
      <c r="G1821" s="149"/>
      <c r="H1821" s="149"/>
      <c r="I1821" s="153"/>
      <c r="J1821" s="95"/>
      <c r="K1821" s="108" t="str">
        <f t="shared" si="59"/>
        <v>x2</v>
      </c>
      <c r="L1821" s="113"/>
      <c r="M1821" s="95"/>
      <c r="N1821" s="121" t="str">
        <f>IFERROR(VLOOKUP($G1821,Basisblatt!$A$10:$B$17,2,FALSE),"")</f>
        <v/>
      </c>
      <c r="O1821" s="95"/>
      <c r="P1821" s="138" t="str">
        <f>IF($K1821="x1",IF(OR($F1821&lt;&gt;Basisblatt!$A$2,'EMob_Segmente 3.2.5_3.2.6'!H1821=Basisblatt!$A$64)=TRUE,5,VLOOKUP('EMob_Segmente 3.2.5_3.2.6'!$E1821,Basisblatt!$A$22:$B$35,2,FALSE)),"")</f>
        <v/>
      </c>
    </row>
    <row r="1822" spans="1:16" ht="15.75" thickBot="1" x14ac:dyDescent="0.3">
      <c r="A1822" s="121" t="str">
        <f t="shared" si="58"/>
        <v/>
      </c>
      <c r="B1822" s="95"/>
      <c r="C1822" s="148"/>
      <c r="D1822" s="149"/>
      <c r="E1822" s="149"/>
      <c r="F1822" s="149"/>
      <c r="G1822" s="149"/>
      <c r="H1822" s="149"/>
      <c r="I1822" s="153"/>
      <c r="J1822" s="95"/>
      <c r="K1822" s="108" t="str">
        <f t="shared" si="59"/>
        <v>x2</v>
      </c>
      <c r="L1822" s="113"/>
      <c r="M1822" s="95"/>
      <c r="N1822" s="121" t="str">
        <f>IFERROR(VLOOKUP($G1822,Basisblatt!$A$10:$B$17,2,FALSE),"")</f>
        <v/>
      </c>
      <c r="O1822" s="95"/>
      <c r="P1822" s="138" t="str">
        <f>IF($K1822="x1",IF(OR($F1822&lt;&gt;Basisblatt!$A$2,'EMob_Segmente 3.2.5_3.2.6'!H1822=Basisblatt!$A$64)=TRUE,5,VLOOKUP('EMob_Segmente 3.2.5_3.2.6'!$E1822,Basisblatt!$A$22:$B$35,2,FALSE)),"")</f>
        <v/>
      </c>
    </row>
    <row r="1823" spans="1:16" ht="15.75" thickBot="1" x14ac:dyDescent="0.3">
      <c r="A1823" s="121" t="str">
        <f t="shared" si="58"/>
        <v/>
      </c>
      <c r="B1823" s="95"/>
      <c r="C1823" s="148"/>
      <c r="D1823" s="149"/>
      <c r="E1823" s="149"/>
      <c r="F1823" s="149"/>
      <c r="G1823" s="149"/>
      <c r="H1823" s="149"/>
      <c r="I1823" s="153"/>
      <c r="J1823" s="95"/>
      <c r="K1823" s="108" t="str">
        <f t="shared" si="59"/>
        <v>x2</v>
      </c>
      <c r="L1823" s="113"/>
      <c r="M1823" s="95"/>
      <c r="N1823" s="121" t="str">
        <f>IFERROR(VLOOKUP($G1823,Basisblatt!$A$10:$B$17,2,FALSE),"")</f>
        <v/>
      </c>
      <c r="O1823" s="95"/>
      <c r="P1823" s="138" t="str">
        <f>IF($K1823="x1",IF(OR($F1823&lt;&gt;Basisblatt!$A$2,'EMob_Segmente 3.2.5_3.2.6'!H1823=Basisblatt!$A$64)=TRUE,5,VLOOKUP('EMob_Segmente 3.2.5_3.2.6'!$E1823,Basisblatt!$A$22:$B$35,2,FALSE)),"")</f>
        <v/>
      </c>
    </row>
    <row r="1824" spans="1:16" ht="15.75" thickBot="1" x14ac:dyDescent="0.3">
      <c r="A1824" s="121" t="str">
        <f t="shared" si="58"/>
        <v/>
      </c>
      <c r="B1824" s="95"/>
      <c r="C1824" s="148"/>
      <c r="D1824" s="149"/>
      <c r="E1824" s="149"/>
      <c r="F1824" s="149"/>
      <c r="G1824" s="149"/>
      <c r="H1824" s="149"/>
      <c r="I1824" s="153"/>
      <c r="J1824" s="95"/>
      <c r="K1824" s="108" t="str">
        <f t="shared" si="59"/>
        <v>x2</v>
      </c>
      <c r="L1824" s="113"/>
      <c r="M1824" s="95"/>
      <c r="N1824" s="121" t="str">
        <f>IFERROR(VLOOKUP($G1824,Basisblatt!$A$10:$B$17,2,FALSE),"")</f>
        <v/>
      </c>
      <c r="O1824" s="95"/>
      <c r="P1824" s="138" t="str">
        <f>IF($K1824="x1",IF(OR($F1824&lt;&gt;Basisblatt!$A$2,'EMob_Segmente 3.2.5_3.2.6'!H1824=Basisblatt!$A$64)=TRUE,5,VLOOKUP('EMob_Segmente 3.2.5_3.2.6'!$E1824,Basisblatt!$A$22:$B$35,2,FALSE)),"")</f>
        <v/>
      </c>
    </row>
    <row r="1825" spans="1:16" ht="15.75" thickBot="1" x14ac:dyDescent="0.3">
      <c r="A1825" s="121" t="str">
        <f t="shared" si="58"/>
        <v/>
      </c>
      <c r="B1825" s="95"/>
      <c r="C1825" s="148"/>
      <c r="D1825" s="149"/>
      <c r="E1825" s="149"/>
      <c r="F1825" s="149"/>
      <c r="G1825" s="149"/>
      <c r="H1825" s="149"/>
      <c r="I1825" s="153"/>
      <c r="J1825" s="95"/>
      <c r="K1825" s="108" t="str">
        <f t="shared" si="59"/>
        <v>x2</v>
      </c>
      <c r="L1825" s="113"/>
      <c r="M1825" s="95"/>
      <c r="N1825" s="121" t="str">
        <f>IFERROR(VLOOKUP($G1825,Basisblatt!$A$10:$B$17,2,FALSE),"")</f>
        <v/>
      </c>
      <c r="O1825" s="95"/>
      <c r="P1825" s="138" t="str">
        <f>IF($K1825="x1",IF(OR($F1825&lt;&gt;Basisblatt!$A$2,'EMob_Segmente 3.2.5_3.2.6'!H1825=Basisblatt!$A$64)=TRUE,5,VLOOKUP('EMob_Segmente 3.2.5_3.2.6'!$E1825,Basisblatt!$A$22:$B$35,2,FALSE)),"")</f>
        <v/>
      </c>
    </row>
    <row r="1826" spans="1:16" ht="15.75" thickBot="1" x14ac:dyDescent="0.3">
      <c r="A1826" s="121" t="str">
        <f t="shared" si="58"/>
        <v/>
      </c>
      <c r="B1826" s="95"/>
      <c r="C1826" s="148"/>
      <c r="D1826" s="149"/>
      <c r="E1826" s="149"/>
      <c r="F1826" s="149"/>
      <c r="G1826" s="149"/>
      <c r="H1826" s="149"/>
      <c r="I1826" s="153"/>
      <c r="J1826" s="95"/>
      <c r="K1826" s="108" t="str">
        <f t="shared" si="59"/>
        <v>x2</v>
      </c>
      <c r="L1826" s="113"/>
      <c r="M1826" s="95"/>
      <c r="N1826" s="121" t="str">
        <f>IFERROR(VLOOKUP($G1826,Basisblatt!$A$10:$B$17,2,FALSE),"")</f>
        <v/>
      </c>
      <c r="O1826" s="95"/>
      <c r="P1826" s="138" t="str">
        <f>IF($K1826="x1",IF(OR($F1826&lt;&gt;Basisblatt!$A$2,'EMob_Segmente 3.2.5_3.2.6'!H1826=Basisblatt!$A$64)=TRUE,5,VLOOKUP('EMob_Segmente 3.2.5_3.2.6'!$E1826,Basisblatt!$A$22:$B$35,2,FALSE)),"")</f>
        <v/>
      </c>
    </row>
    <row r="1827" spans="1:16" ht="15.75" thickBot="1" x14ac:dyDescent="0.3">
      <c r="A1827" s="121" t="str">
        <f t="shared" si="58"/>
        <v/>
      </c>
      <c r="B1827" s="95"/>
      <c r="C1827" s="148"/>
      <c r="D1827" s="149"/>
      <c r="E1827" s="149"/>
      <c r="F1827" s="149"/>
      <c r="G1827" s="149"/>
      <c r="H1827" s="149"/>
      <c r="I1827" s="153"/>
      <c r="J1827" s="95"/>
      <c r="K1827" s="108" t="str">
        <f t="shared" si="59"/>
        <v>x2</v>
      </c>
      <c r="L1827" s="113"/>
      <c r="M1827" s="95"/>
      <c r="N1827" s="121" t="str">
        <f>IFERROR(VLOOKUP($G1827,Basisblatt!$A$10:$B$17,2,FALSE),"")</f>
        <v/>
      </c>
      <c r="O1827" s="95"/>
      <c r="P1827" s="138" t="str">
        <f>IF($K1827="x1",IF(OR($F1827&lt;&gt;Basisblatt!$A$2,'EMob_Segmente 3.2.5_3.2.6'!H1827=Basisblatt!$A$64)=TRUE,5,VLOOKUP('EMob_Segmente 3.2.5_3.2.6'!$E1827,Basisblatt!$A$22:$B$35,2,FALSE)),"")</f>
        <v/>
      </c>
    </row>
    <row r="1828" spans="1:16" ht="15.75" thickBot="1" x14ac:dyDescent="0.3">
      <c r="A1828" s="121" t="str">
        <f t="shared" si="58"/>
        <v/>
      </c>
      <c r="B1828" s="95"/>
      <c r="C1828" s="148"/>
      <c r="D1828" s="149"/>
      <c r="E1828" s="149"/>
      <c r="F1828" s="149"/>
      <c r="G1828" s="149"/>
      <c r="H1828" s="149"/>
      <c r="I1828" s="153"/>
      <c r="J1828" s="95"/>
      <c r="K1828" s="108" t="str">
        <f t="shared" si="59"/>
        <v>x2</v>
      </c>
      <c r="L1828" s="113"/>
      <c r="M1828" s="95"/>
      <c r="N1828" s="121" t="str">
        <f>IFERROR(VLOOKUP($G1828,Basisblatt!$A$10:$B$17,2,FALSE),"")</f>
        <v/>
      </c>
      <c r="O1828" s="95"/>
      <c r="P1828" s="138" t="str">
        <f>IF($K1828="x1",IF(OR($F1828&lt;&gt;Basisblatt!$A$2,'EMob_Segmente 3.2.5_3.2.6'!H1828=Basisblatt!$A$64)=TRUE,5,VLOOKUP('EMob_Segmente 3.2.5_3.2.6'!$E1828,Basisblatt!$A$22:$B$35,2,FALSE)),"")</f>
        <v/>
      </c>
    </row>
    <row r="1829" spans="1:16" ht="15.75" thickBot="1" x14ac:dyDescent="0.3">
      <c r="A1829" s="121" t="str">
        <f t="shared" si="58"/>
        <v/>
      </c>
      <c r="B1829" s="95"/>
      <c r="C1829" s="148"/>
      <c r="D1829" s="149"/>
      <c r="E1829" s="149"/>
      <c r="F1829" s="149"/>
      <c r="G1829" s="149"/>
      <c r="H1829" s="149"/>
      <c r="I1829" s="153"/>
      <c r="J1829" s="95"/>
      <c r="K1829" s="108" t="str">
        <f t="shared" si="59"/>
        <v>x2</v>
      </c>
      <c r="L1829" s="113"/>
      <c r="M1829" s="95"/>
      <c r="N1829" s="121" t="str">
        <f>IFERROR(VLOOKUP($G1829,Basisblatt!$A$10:$B$17,2,FALSE),"")</f>
        <v/>
      </c>
      <c r="O1829" s="95"/>
      <c r="P1829" s="138" t="str">
        <f>IF($K1829="x1",IF(OR($F1829&lt;&gt;Basisblatt!$A$2,'EMob_Segmente 3.2.5_3.2.6'!H1829=Basisblatt!$A$64)=TRUE,5,VLOOKUP('EMob_Segmente 3.2.5_3.2.6'!$E1829,Basisblatt!$A$22:$B$35,2,FALSE)),"")</f>
        <v/>
      </c>
    </row>
    <row r="1830" spans="1:16" ht="15.75" thickBot="1" x14ac:dyDescent="0.3">
      <c r="A1830" s="121" t="str">
        <f t="shared" si="58"/>
        <v/>
      </c>
      <c r="B1830" s="95"/>
      <c r="C1830" s="148"/>
      <c r="D1830" s="149"/>
      <c r="E1830" s="149"/>
      <c r="F1830" s="149"/>
      <c r="G1830" s="149"/>
      <c r="H1830" s="149"/>
      <c r="I1830" s="153"/>
      <c r="J1830" s="95"/>
      <c r="K1830" s="108" t="str">
        <f t="shared" si="59"/>
        <v>x2</v>
      </c>
      <c r="L1830" s="113"/>
      <c r="M1830" s="95"/>
      <c r="N1830" s="121" t="str">
        <f>IFERROR(VLOOKUP($G1830,Basisblatt!$A$10:$B$17,2,FALSE),"")</f>
        <v/>
      </c>
      <c r="O1830" s="95"/>
      <c r="P1830" s="138" t="str">
        <f>IF($K1830="x1",IF(OR($F1830&lt;&gt;Basisblatt!$A$2,'EMob_Segmente 3.2.5_3.2.6'!H1830=Basisblatt!$A$64)=TRUE,5,VLOOKUP('EMob_Segmente 3.2.5_3.2.6'!$E1830,Basisblatt!$A$22:$B$35,2,FALSE)),"")</f>
        <v/>
      </c>
    </row>
    <row r="1831" spans="1:16" ht="15.75" thickBot="1" x14ac:dyDescent="0.3">
      <c r="A1831" s="121" t="str">
        <f t="shared" si="58"/>
        <v/>
      </c>
      <c r="B1831" s="95"/>
      <c r="C1831" s="148"/>
      <c r="D1831" s="149"/>
      <c r="E1831" s="149"/>
      <c r="F1831" s="149"/>
      <c r="G1831" s="149"/>
      <c r="H1831" s="149"/>
      <c r="I1831" s="153"/>
      <c r="J1831" s="95"/>
      <c r="K1831" s="108" t="str">
        <f t="shared" si="59"/>
        <v>x2</v>
      </c>
      <c r="L1831" s="113"/>
      <c r="M1831" s="95"/>
      <c r="N1831" s="121" t="str">
        <f>IFERROR(VLOOKUP($G1831,Basisblatt!$A$10:$B$17,2,FALSE),"")</f>
        <v/>
      </c>
      <c r="O1831" s="95"/>
      <c r="P1831" s="138" t="str">
        <f>IF($K1831="x1",IF(OR($F1831&lt;&gt;Basisblatt!$A$2,'EMob_Segmente 3.2.5_3.2.6'!H1831=Basisblatt!$A$64)=TRUE,5,VLOOKUP('EMob_Segmente 3.2.5_3.2.6'!$E1831,Basisblatt!$A$22:$B$35,2,FALSE)),"")</f>
        <v/>
      </c>
    </row>
    <row r="1832" spans="1:16" ht="15.75" thickBot="1" x14ac:dyDescent="0.3">
      <c r="A1832" s="121" t="str">
        <f t="shared" si="58"/>
        <v/>
      </c>
      <c r="B1832" s="95"/>
      <c r="C1832" s="148"/>
      <c r="D1832" s="149"/>
      <c r="E1832" s="149"/>
      <c r="F1832" s="149"/>
      <c r="G1832" s="149"/>
      <c r="H1832" s="149"/>
      <c r="I1832" s="153"/>
      <c r="J1832" s="95"/>
      <c r="K1832" s="108" t="str">
        <f t="shared" si="59"/>
        <v>x2</v>
      </c>
      <c r="L1832" s="113"/>
      <c r="M1832" s="95"/>
      <c r="N1832" s="121" t="str">
        <f>IFERROR(VLOOKUP($G1832,Basisblatt!$A$10:$B$17,2,FALSE),"")</f>
        <v/>
      </c>
      <c r="O1832" s="95"/>
      <c r="P1832" s="138" t="str">
        <f>IF($K1832="x1",IF(OR($F1832&lt;&gt;Basisblatt!$A$2,'EMob_Segmente 3.2.5_3.2.6'!H1832=Basisblatt!$A$64)=TRUE,5,VLOOKUP('EMob_Segmente 3.2.5_3.2.6'!$E1832,Basisblatt!$A$22:$B$35,2,FALSE)),"")</f>
        <v/>
      </c>
    </row>
    <row r="1833" spans="1:16" ht="15.75" thickBot="1" x14ac:dyDescent="0.3">
      <c r="A1833" s="121" t="str">
        <f t="shared" si="58"/>
        <v/>
      </c>
      <c r="B1833" s="95"/>
      <c r="C1833" s="148"/>
      <c r="D1833" s="149"/>
      <c r="E1833" s="149"/>
      <c r="F1833" s="149"/>
      <c r="G1833" s="149"/>
      <c r="H1833" s="149"/>
      <c r="I1833" s="153"/>
      <c r="J1833" s="95"/>
      <c r="K1833" s="108" t="str">
        <f t="shared" si="59"/>
        <v>x2</v>
      </c>
      <c r="L1833" s="113"/>
      <c r="M1833" s="95"/>
      <c r="N1833" s="121" t="str">
        <f>IFERROR(VLOOKUP($G1833,Basisblatt!$A$10:$B$17,2,FALSE),"")</f>
        <v/>
      </c>
      <c r="O1833" s="95"/>
      <c r="P1833" s="138" t="str">
        <f>IF($K1833="x1",IF(OR($F1833&lt;&gt;Basisblatt!$A$2,'EMob_Segmente 3.2.5_3.2.6'!H1833=Basisblatt!$A$64)=TRUE,5,VLOOKUP('EMob_Segmente 3.2.5_3.2.6'!$E1833,Basisblatt!$A$22:$B$35,2,FALSE)),"")</f>
        <v/>
      </c>
    </row>
    <row r="1834" spans="1:16" ht="15.75" thickBot="1" x14ac:dyDescent="0.3">
      <c r="A1834" s="121" t="str">
        <f t="shared" si="58"/>
        <v/>
      </c>
      <c r="B1834" s="95"/>
      <c r="C1834" s="148"/>
      <c r="D1834" s="149"/>
      <c r="E1834" s="149"/>
      <c r="F1834" s="149"/>
      <c r="G1834" s="149"/>
      <c r="H1834" s="149"/>
      <c r="I1834" s="153"/>
      <c r="J1834" s="95"/>
      <c r="K1834" s="108" t="str">
        <f t="shared" si="59"/>
        <v>x2</v>
      </c>
      <c r="L1834" s="113"/>
      <c r="M1834" s="95"/>
      <c r="N1834" s="121" t="str">
        <f>IFERROR(VLOOKUP($G1834,Basisblatt!$A$10:$B$17,2,FALSE),"")</f>
        <v/>
      </c>
      <c r="O1834" s="95"/>
      <c r="P1834" s="138" t="str">
        <f>IF($K1834="x1",IF(OR($F1834&lt;&gt;Basisblatt!$A$2,'EMob_Segmente 3.2.5_3.2.6'!H1834=Basisblatt!$A$64)=TRUE,5,VLOOKUP('EMob_Segmente 3.2.5_3.2.6'!$E1834,Basisblatt!$A$22:$B$35,2,FALSE)),"")</f>
        <v/>
      </c>
    </row>
    <row r="1835" spans="1:16" ht="15.75" thickBot="1" x14ac:dyDescent="0.3">
      <c r="A1835" s="121" t="str">
        <f t="shared" si="58"/>
        <v/>
      </c>
      <c r="B1835" s="95"/>
      <c r="C1835" s="148"/>
      <c r="D1835" s="149"/>
      <c r="E1835" s="149"/>
      <c r="F1835" s="149"/>
      <c r="G1835" s="149"/>
      <c r="H1835" s="149"/>
      <c r="I1835" s="153"/>
      <c r="J1835" s="95"/>
      <c r="K1835" s="108" t="str">
        <f t="shared" si="59"/>
        <v>x2</v>
      </c>
      <c r="L1835" s="113"/>
      <c r="M1835" s="95"/>
      <c r="N1835" s="121" t="str">
        <f>IFERROR(VLOOKUP($G1835,Basisblatt!$A$10:$B$17,2,FALSE),"")</f>
        <v/>
      </c>
      <c r="O1835" s="95"/>
      <c r="P1835" s="138" t="str">
        <f>IF($K1835="x1",IF(OR($F1835&lt;&gt;Basisblatt!$A$2,'EMob_Segmente 3.2.5_3.2.6'!H1835=Basisblatt!$A$64)=TRUE,5,VLOOKUP('EMob_Segmente 3.2.5_3.2.6'!$E1835,Basisblatt!$A$22:$B$35,2,FALSE)),"")</f>
        <v/>
      </c>
    </row>
    <row r="1836" spans="1:16" ht="15.75" thickBot="1" x14ac:dyDescent="0.3">
      <c r="A1836" s="121" t="str">
        <f t="shared" si="58"/>
        <v/>
      </c>
      <c r="B1836" s="95"/>
      <c r="C1836" s="148"/>
      <c r="D1836" s="149"/>
      <c r="E1836" s="149"/>
      <c r="F1836" s="149"/>
      <c r="G1836" s="149"/>
      <c r="H1836" s="149"/>
      <c r="I1836" s="153"/>
      <c r="J1836" s="95"/>
      <c r="K1836" s="108" t="str">
        <f t="shared" si="59"/>
        <v>x2</v>
      </c>
      <c r="L1836" s="113"/>
      <c r="M1836" s="95"/>
      <c r="N1836" s="121" t="str">
        <f>IFERROR(VLOOKUP($G1836,Basisblatt!$A$10:$B$17,2,FALSE),"")</f>
        <v/>
      </c>
      <c r="O1836" s="95"/>
      <c r="P1836" s="138" t="str">
        <f>IF($K1836="x1",IF(OR($F1836&lt;&gt;Basisblatt!$A$2,'EMob_Segmente 3.2.5_3.2.6'!H1836=Basisblatt!$A$64)=TRUE,5,VLOOKUP('EMob_Segmente 3.2.5_3.2.6'!$E1836,Basisblatt!$A$22:$B$35,2,FALSE)),"")</f>
        <v/>
      </c>
    </row>
    <row r="1837" spans="1:16" ht="15.75" thickBot="1" x14ac:dyDescent="0.3">
      <c r="A1837" s="121" t="str">
        <f t="shared" si="58"/>
        <v/>
      </c>
      <c r="B1837" s="95"/>
      <c r="C1837" s="148"/>
      <c r="D1837" s="149"/>
      <c r="E1837" s="149"/>
      <c r="F1837" s="149"/>
      <c r="G1837" s="149"/>
      <c r="H1837" s="149"/>
      <c r="I1837" s="153"/>
      <c r="J1837" s="95"/>
      <c r="K1837" s="108" t="str">
        <f t="shared" si="59"/>
        <v>x2</v>
      </c>
      <c r="L1837" s="113"/>
      <c r="M1837" s="95"/>
      <c r="N1837" s="121" t="str">
        <f>IFERROR(VLOOKUP($G1837,Basisblatt!$A$10:$B$17,2,FALSE),"")</f>
        <v/>
      </c>
      <c r="O1837" s="95"/>
      <c r="P1837" s="138" t="str">
        <f>IF($K1837="x1",IF(OR($F1837&lt;&gt;Basisblatt!$A$2,'EMob_Segmente 3.2.5_3.2.6'!H1837=Basisblatt!$A$64)=TRUE,5,VLOOKUP('EMob_Segmente 3.2.5_3.2.6'!$E1837,Basisblatt!$A$22:$B$35,2,FALSE)),"")</f>
        <v/>
      </c>
    </row>
    <row r="1838" spans="1:16" ht="15.75" thickBot="1" x14ac:dyDescent="0.3">
      <c r="A1838" s="121" t="str">
        <f t="shared" si="58"/>
        <v/>
      </c>
      <c r="B1838" s="95"/>
      <c r="C1838" s="148"/>
      <c r="D1838" s="149"/>
      <c r="E1838" s="149"/>
      <c r="F1838" s="149"/>
      <c r="G1838" s="149"/>
      <c r="H1838" s="149"/>
      <c r="I1838" s="153"/>
      <c r="J1838" s="95"/>
      <c r="K1838" s="108" t="str">
        <f t="shared" si="59"/>
        <v>x2</v>
      </c>
      <c r="L1838" s="113"/>
      <c r="M1838" s="95"/>
      <c r="N1838" s="121" t="str">
        <f>IFERROR(VLOOKUP($G1838,Basisblatt!$A$10:$B$17,2,FALSE),"")</f>
        <v/>
      </c>
      <c r="O1838" s="95"/>
      <c r="P1838" s="138" t="str">
        <f>IF($K1838="x1",IF(OR($F1838&lt;&gt;Basisblatt!$A$2,'EMob_Segmente 3.2.5_3.2.6'!H1838=Basisblatt!$A$64)=TRUE,5,VLOOKUP('EMob_Segmente 3.2.5_3.2.6'!$E1838,Basisblatt!$A$22:$B$35,2,FALSE)),"")</f>
        <v/>
      </c>
    </row>
    <row r="1839" spans="1:16" ht="15.75" thickBot="1" x14ac:dyDescent="0.3">
      <c r="A1839" s="121" t="str">
        <f t="shared" si="58"/>
        <v/>
      </c>
      <c r="B1839" s="95"/>
      <c r="C1839" s="148"/>
      <c r="D1839" s="149"/>
      <c r="E1839" s="149"/>
      <c r="F1839" s="149"/>
      <c r="G1839" s="149"/>
      <c r="H1839" s="149"/>
      <c r="I1839" s="153"/>
      <c r="J1839" s="95"/>
      <c r="K1839" s="108" t="str">
        <f t="shared" si="59"/>
        <v>x2</v>
      </c>
      <c r="L1839" s="113"/>
      <c r="M1839" s="95"/>
      <c r="N1839" s="121" t="str">
        <f>IFERROR(VLOOKUP($G1839,Basisblatt!$A$10:$B$17,2,FALSE),"")</f>
        <v/>
      </c>
      <c r="O1839" s="95"/>
      <c r="P1839" s="138" t="str">
        <f>IF($K1839="x1",IF(OR($F1839&lt;&gt;Basisblatt!$A$2,'EMob_Segmente 3.2.5_3.2.6'!H1839=Basisblatt!$A$64)=TRUE,5,VLOOKUP('EMob_Segmente 3.2.5_3.2.6'!$E1839,Basisblatt!$A$22:$B$35,2,FALSE)),"")</f>
        <v/>
      </c>
    </row>
    <row r="1840" spans="1:16" ht="15.75" thickBot="1" x14ac:dyDescent="0.3">
      <c r="A1840" s="121" t="str">
        <f t="shared" si="58"/>
        <v/>
      </c>
      <c r="B1840" s="95"/>
      <c r="C1840" s="148"/>
      <c r="D1840" s="149"/>
      <c r="E1840" s="149"/>
      <c r="F1840" s="149"/>
      <c r="G1840" s="149"/>
      <c r="H1840" s="149"/>
      <c r="I1840" s="153"/>
      <c r="J1840" s="95"/>
      <c r="K1840" s="108" t="str">
        <f t="shared" si="59"/>
        <v>x2</v>
      </c>
      <c r="L1840" s="113"/>
      <c r="M1840" s="95"/>
      <c r="N1840" s="121" t="str">
        <f>IFERROR(VLOOKUP($G1840,Basisblatt!$A$10:$B$17,2,FALSE),"")</f>
        <v/>
      </c>
      <c r="O1840" s="95"/>
      <c r="P1840" s="138" t="str">
        <f>IF($K1840="x1",IF(OR($F1840&lt;&gt;Basisblatt!$A$2,'EMob_Segmente 3.2.5_3.2.6'!H1840=Basisblatt!$A$64)=TRUE,5,VLOOKUP('EMob_Segmente 3.2.5_3.2.6'!$E1840,Basisblatt!$A$22:$B$35,2,FALSE)),"")</f>
        <v/>
      </c>
    </row>
    <row r="1841" spans="1:16" ht="15.75" thickBot="1" x14ac:dyDescent="0.3">
      <c r="A1841" s="121" t="str">
        <f t="shared" si="58"/>
        <v/>
      </c>
      <c r="B1841" s="95"/>
      <c r="C1841" s="148"/>
      <c r="D1841" s="149"/>
      <c r="E1841" s="149"/>
      <c r="F1841" s="149"/>
      <c r="G1841" s="149"/>
      <c r="H1841" s="149"/>
      <c r="I1841" s="153"/>
      <c r="J1841" s="95"/>
      <c r="K1841" s="108" t="str">
        <f t="shared" si="59"/>
        <v>x2</v>
      </c>
      <c r="L1841" s="113"/>
      <c r="M1841" s="95"/>
      <c r="N1841" s="121" t="str">
        <f>IFERROR(VLOOKUP($G1841,Basisblatt!$A$10:$B$17,2,FALSE),"")</f>
        <v/>
      </c>
      <c r="O1841" s="95"/>
      <c r="P1841" s="138" t="str">
        <f>IF($K1841="x1",IF(OR($F1841&lt;&gt;Basisblatt!$A$2,'EMob_Segmente 3.2.5_3.2.6'!H1841=Basisblatt!$A$64)=TRUE,5,VLOOKUP('EMob_Segmente 3.2.5_3.2.6'!$E1841,Basisblatt!$A$22:$B$35,2,FALSE)),"")</f>
        <v/>
      </c>
    </row>
    <row r="1842" spans="1:16" ht="15.75" thickBot="1" x14ac:dyDescent="0.3">
      <c r="A1842" s="121" t="str">
        <f t="shared" si="58"/>
        <v/>
      </c>
      <c r="B1842" s="95"/>
      <c r="C1842" s="148"/>
      <c r="D1842" s="149"/>
      <c r="E1842" s="149"/>
      <c r="F1842" s="149"/>
      <c r="G1842" s="149"/>
      <c r="H1842" s="149"/>
      <c r="I1842" s="153"/>
      <c r="J1842" s="95"/>
      <c r="K1842" s="108" t="str">
        <f t="shared" si="59"/>
        <v>x2</v>
      </c>
      <c r="L1842" s="113"/>
      <c r="M1842" s="95"/>
      <c r="N1842" s="121" t="str">
        <f>IFERROR(VLOOKUP($G1842,Basisblatt!$A$10:$B$17,2,FALSE),"")</f>
        <v/>
      </c>
      <c r="O1842" s="95"/>
      <c r="P1842" s="138" t="str">
        <f>IF($K1842="x1",IF(OR($F1842&lt;&gt;Basisblatt!$A$2,'EMob_Segmente 3.2.5_3.2.6'!H1842=Basisblatt!$A$64)=TRUE,5,VLOOKUP('EMob_Segmente 3.2.5_3.2.6'!$E1842,Basisblatt!$A$22:$B$35,2,FALSE)),"")</f>
        <v/>
      </c>
    </row>
    <row r="1843" spans="1:16" ht="15.75" thickBot="1" x14ac:dyDescent="0.3">
      <c r="A1843" s="121" t="str">
        <f t="shared" si="58"/>
        <v/>
      </c>
      <c r="B1843" s="95"/>
      <c r="C1843" s="148"/>
      <c r="D1843" s="149"/>
      <c r="E1843" s="149"/>
      <c r="F1843" s="149"/>
      <c r="G1843" s="149"/>
      <c r="H1843" s="149"/>
      <c r="I1843" s="153"/>
      <c r="J1843" s="95"/>
      <c r="K1843" s="108" t="str">
        <f t="shared" si="59"/>
        <v>x2</v>
      </c>
      <c r="L1843" s="113"/>
      <c r="M1843" s="95"/>
      <c r="N1843" s="121" t="str">
        <f>IFERROR(VLOOKUP($G1843,Basisblatt!$A$10:$B$17,2,FALSE),"")</f>
        <v/>
      </c>
      <c r="O1843" s="95"/>
      <c r="P1843" s="138" t="str">
        <f>IF($K1843="x1",IF(OR($F1843&lt;&gt;Basisblatt!$A$2,'EMob_Segmente 3.2.5_3.2.6'!H1843=Basisblatt!$A$64)=TRUE,5,VLOOKUP('EMob_Segmente 3.2.5_3.2.6'!$E1843,Basisblatt!$A$22:$B$35,2,FALSE)),"")</f>
        <v/>
      </c>
    </row>
    <row r="1844" spans="1:16" ht="15.75" thickBot="1" x14ac:dyDescent="0.3">
      <c r="A1844" s="121" t="str">
        <f t="shared" si="58"/>
        <v/>
      </c>
      <c r="B1844" s="95"/>
      <c r="C1844" s="148"/>
      <c r="D1844" s="149"/>
      <c r="E1844" s="149"/>
      <c r="F1844" s="149"/>
      <c r="G1844" s="149"/>
      <c r="H1844" s="149"/>
      <c r="I1844" s="153"/>
      <c r="J1844" s="95"/>
      <c r="K1844" s="108" t="str">
        <f t="shared" si="59"/>
        <v>x2</v>
      </c>
      <c r="L1844" s="113"/>
      <c r="M1844" s="95"/>
      <c r="N1844" s="121" t="str">
        <f>IFERROR(VLOOKUP($G1844,Basisblatt!$A$10:$B$17,2,FALSE),"")</f>
        <v/>
      </c>
      <c r="O1844" s="95"/>
      <c r="P1844" s="138" t="str">
        <f>IF($K1844="x1",IF(OR($F1844&lt;&gt;Basisblatt!$A$2,'EMob_Segmente 3.2.5_3.2.6'!H1844=Basisblatt!$A$64)=TRUE,5,VLOOKUP('EMob_Segmente 3.2.5_3.2.6'!$E1844,Basisblatt!$A$22:$B$35,2,FALSE)),"")</f>
        <v/>
      </c>
    </row>
    <row r="1845" spans="1:16" ht="15.75" thickBot="1" x14ac:dyDescent="0.3">
      <c r="A1845" s="121" t="str">
        <f t="shared" si="58"/>
        <v/>
      </c>
      <c r="B1845" s="95"/>
      <c r="C1845" s="148"/>
      <c r="D1845" s="149"/>
      <c r="E1845" s="149"/>
      <c r="F1845" s="149"/>
      <c r="G1845" s="149"/>
      <c r="H1845" s="149"/>
      <c r="I1845" s="153"/>
      <c r="J1845" s="95"/>
      <c r="K1845" s="108" t="str">
        <f t="shared" si="59"/>
        <v>x2</v>
      </c>
      <c r="L1845" s="113"/>
      <c r="M1845" s="95"/>
      <c r="N1845" s="121" t="str">
        <f>IFERROR(VLOOKUP($G1845,Basisblatt!$A$10:$B$17,2,FALSE),"")</f>
        <v/>
      </c>
      <c r="O1845" s="95"/>
      <c r="P1845" s="138" t="str">
        <f>IF($K1845="x1",IF(OR($F1845&lt;&gt;Basisblatt!$A$2,'EMob_Segmente 3.2.5_3.2.6'!H1845=Basisblatt!$A$64)=TRUE,5,VLOOKUP('EMob_Segmente 3.2.5_3.2.6'!$E1845,Basisblatt!$A$22:$B$35,2,FALSE)),"")</f>
        <v/>
      </c>
    </row>
    <row r="1846" spans="1:16" ht="15.75" thickBot="1" x14ac:dyDescent="0.3">
      <c r="A1846" s="121" t="str">
        <f t="shared" si="58"/>
        <v/>
      </c>
      <c r="B1846" s="95"/>
      <c r="C1846" s="148"/>
      <c r="D1846" s="149"/>
      <c r="E1846" s="149"/>
      <c r="F1846" s="149"/>
      <c r="G1846" s="149"/>
      <c r="H1846" s="149"/>
      <c r="I1846" s="153"/>
      <c r="J1846" s="95"/>
      <c r="K1846" s="108" t="str">
        <f t="shared" si="59"/>
        <v>x2</v>
      </c>
      <c r="L1846" s="113"/>
      <c r="M1846" s="95"/>
      <c r="N1846" s="121" t="str">
        <f>IFERROR(VLOOKUP($G1846,Basisblatt!$A$10:$B$17,2,FALSE),"")</f>
        <v/>
      </c>
      <c r="O1846" s="95"/>
      <c r="P1846" s="138" t="str">
        <f>IF($K1846="x1",IF(OR($F1846&lt;&gt;Basisblatt!$A$2,'EMob_Segmente 3.2.5_3.2.6'!H1846=Basisblatt!$A$64)=TRUE,5,VLOOKUP('EMob_Segmente 3.2.5_3.2.6'!$E1846,Basisblatt!$A$22:$B$35,2,FALSE)),"")</f>
        <v/>
      </c>
    </row>
    <row r="1847" spans="1:16" ht="15.75" thickBot="1" x14ac:dyDescent="0.3">
      <c r="A1847" s="121" t="str">
        <f t="shared" si="58"/>
        <v/>
      </c>
      <c r="B1847" s="95"/>
      <c r="C1847" s="148"/>
      <c r="D1847" s="149"/>
      <c r="E1847" s="149"/>
      <c r="F1847" s="149"/>
      <c r="G1847" s="149"/>
      <c r="H1847" s="149"/>
      <c r="I1847" s="153"/>
      <c r="J1847" s="95"/>
      <c r="K1847" s="108" t="str">
        <f t="shared" si="59"/>
        <v>x2</v>
      </c>
      <c r="L1847" s="113"/>
      <c r="M1847" s="95"/>
      <c r="N1847" s="121" t="str">
        <f>IFERROR(VLOOKUP($G1847,Basisblatt!$A$10:$B$17,2,FALSE),"")</f>
        <v/>
      </c>
      <c r="O1847" s="95"/>
      <c r="P1847" s="138" t="str">
        <f>IF($K1847="x1",IF(OR($F1847&lt;&gt;Basisblatt!$A$2,'EMob_Segmente 3.2.5_3.2.6'!H1847=Basisblatt!$A$64)=TRUE,5,VLOOKUP('EMob_Segmente 3.2.5_3.2.6'!$E1847,Basisblatt!$A$22:$B$35,2,FALSE)),"")</f>
        <v/>
      </c>
    </row>
    <row r="1848" spans="1:16" ht="15.75" thickBot="1" x14ac:dyDescent="0.3">
      <c r="A1848" s="121" t="str">
        <f t="shared" si="58"/>
        <v/>
      </c>
      <c r="B1848" s="95"/>
      <c r="C1848" s="148"/>
      <c r="D1848" s="149"/>
      <c r="E1848" s="149"/>
      <c r="F1848" s="149"/>
      <c r="G1848" s="149"/>
      <c r="H1848" s="149"/>
      <c r="I1848" s="153"/>
      <c r="J1848" s="95"/>
      <c r="K1848" s="108" t="str">
        <f t="shared" si="59"/>
        <v>x2</v>
      </c>
      <c r="L1848" s="113"/>
      <c r="M1848" s="95"/>
      <c r="N1848" s="121" t="str">
        <f>IFERROR(VLOOKUP($G1848,Basisblatt!$A$10:$B$17,2,FALSE),"")</f>
        <v/>
      </c>
      <c r="O1848" s="95"/>
      <c r="P1848" s="138" t="str">
        <f>IF($K1848="x1",IF(OR($F1848&lt;&gt;Basisblatt!$A$2,'EMob_Segmente 3.2.5_3.2.6'!H1848=Basisblatt!$A$64)=TRUE,5,VLOOKUP('EMob_Segmente 3.2.5_3.2.6'!$E1848,Basisblatt!$A$22:$B$35,2,FALSE)),"")</f>
        <v/>
      </c>
    </row>
    <row r="1849" spans="1:16" ht="15.75" thickBot="1" x14ac:dyDescent="0.3">
      <c r="A1849" s="121" t="str">
        <f t="shared" si="58"/>
        <v/>
      </c>
      <c r="B1849" s="95"/>
      <c r="C1849" s="148"/>
      <c r="D1849" s="149"/>
      <c r="E1849" s="149"/>
      <c r="F1849" s="149"/>
      <c r="G1849" s="149"/>
      <c r="H1849" s="149"/>
      <c r="I1849" s="153"/>
      <c r="J1849" s="95"/>
      <c r="K1849" s="108" t="str">
        <f t="shared" si="59"/>
        <v>x2</v>
      </c>
      <c r="L1849" s="113"/>
      <c r="M1849" s="95"/>
      <c r="N1849" s="121" t="str">
        <f>IFERROR(VLOOKUP($G1849,Basisblatt!$A$10:$B$17,2,FALSE),"")</f>
        <v/>
      </c>
      <c r="O1849" s="95"/>
      <c r="P1849" s="138" t="str">
        <f>IF($K1849="x1",IF(OR($F1849&lt;&gt;Basisblatt!$A$2,'EMob_Segmente 3.2.5_3.2.6'!H1849=Basisblatt!$A$64)=TRUE,5,VLOOKUP('EMob_Segmente 3.2.5_3.2.6'!$E1849,Basisblatt!$A$22:$B$35,2,FALSE)),"")</f>
        <v/>
      </c>
    </row>
    <row r="1850" spans="1:16" ht="15.75" thickBot="1" x14ac:dyDescent="0.3">
      <c r="A1850" s="121" t="str">
        <f t="shared" si="58"/>
        <v/>
      </c>
      <c r="B1850" s="95"/>
      <c r="C1850" s="148"/>
      <c r="D1850" s="149"/>
      <c r="E1850" s="149"/>
      <c r="F1850" s="149"/>
      <c r="G1850" s="149"/>
      <c r="H1850" s="149"/>
      <c r="I1850" s="153"/>
      <c r="J1850" s="95"/>
      <c r="K1850" s="108" t="str">
        <f t="shared" si="59"/>
        <v>x2</v>
      </c>
      <c r="L1850" s="113"/>
      <c r="M1850" s="95"/>
      <c r="N1850" s="121" t="str">
        <f>IFERROR(VLOOKUP($G1850,Basisblatt!$A$10:$B$17,2,FALSE),"")</f>
        <v/>
      </c>
      <c r="O1850" s="95"/>
      <c r="P1850" s="138" t="str">
        <f>IF($K1850="x1",IF(OR($F1850&lt;&gt;Basisblatt!$A$2,'EMob_Segmente 3.2.5_3.2.6'!H1850=Basisblatt!$A$64)=TRUE,5,VLOOKUP('EMob_Segmente 3.2.5_3.2.6'!$E1850,Basisblatt!$A$22:$B$35,2,FALSE)),"")</f>
        <v/>
      </c>
    </row>
    <row r="1851" spans="1:16" ht="15.75" thickBot="1" x14ac:dyDescent="0.3">
      <c r="A1851" s="121" t="str">
        <f t="shared" si="58"/>
        <v/>
      </c>
      <c r="B1851" s="95"/>
      <c r="C1851" s="148"/>
      <c r="D1851" s="149"/>
      <c r="E1851" s="149"/>
      <c r="F1851" s="149"/>
      <c r="G1851" s="149"/>
      <c r="H1851" s="149"/>
      <c r="I1851" s="153"/>
      <c r="J1851" s="95"/>
      <c r="K1851" s="108" t="str">
        <f t="shared" si="59"/>
        <v>x2</v>
      </c>
      <c r="L1851" s="113"/>
      <c r="M1851" s="95"/>
      <c r="N1851" s="121" t="str">
        <f>IFERROR(VLOOKUP($G1851,Basisblatt!$A$10:$B$17,2,FALSE),"")</f>
        <v/>
      </c>
      <c r="O1851" s="95"/>
      <c r="P1851" s="138" t="str">
        <f>IF($K1851="x1",IF(OR($F1851&lt;&gt;Basisblatt!$A$2,'EMob_Segmente 3.2.5_3.2.6'!H1851=Basisblatt!$A$64)=TRUE,5,VLOOKUP('EMob_Segmente 3.2.5_3.2.6'!$E1851,Basisblatt!$A$22:$B$35,2,FALSE)),"")</f>
        <v/>
      </c>
    </row>
    <row r="1852" spans="1:16" ht="15.75" thickBot="1" x14ac:dyDescent="0.3">
      <c r="A1852" s="121" t="str">
        <f t="shared" si="58"/>
        <v/>
      </c>
      <c r="B1852" s="95"/>
      <c r="C1852" s="148"/>
      <c r="D1852" s="149"/>
      <c r="E1852" s="149"/>
      <c r="F1852" s="149"/>
      <c r="G1852" s="149"/>
      <c r="H1852" s="149"/>
      <c r="I1852" s="153"/>
      <c r="J1852" s="95"/>
      <c r="K1852" s="108" t="str">
        <f t="shared" si="59"/>
        <v>x2</v>
      </c>
      <c r="L1852" s="113"/>
      <c r="M1852" s="95"/>
      <c r="N1852" s="121" t="str">
        <f>IFERROR(VLOOKUP($G1852,Basisblatt!$A$10:$B$17,2,FALSE),"")</f>
        <v/>
      </c>
      <c r="O1852" s="95"/>
      <c r="P1852" s="138" t="str">
        <f>IF($K1852="x1",IF(OR($F1852&lt;&gt;Basisblatt!$A$2,'EMob_Segmente 3.2.5_3.2.6'!H1852=Basisblatt!$A$64)=TRUE,5,VLOOKUP('EMob_Segmente 3.2.5_3.2.6'!$E1852,Basisblatt!$A$22:$B$35,2,FALSE)),"")</f>
        <v/>
      </c>
    </row>
    <row r="1853" spans="1:16" ht="15.75" thickBot="1" x14ac:dyDescent="0.3">
      <c r="A1853" s="121" t="str">
        <f t="shared" si="58"/>
        <v/>
      </c>
      <c r="B1853" s="95"/>
      <c r="C1853" s="148"/>
      <c r="D1853" s="149"/>
      <c r="E1853" s="149"/>
      <c r="F1853" s="149"/>
      <c r="G1853" s="149"/>
      <c r="H1853" s="149"/>
      <c r="I1853" s="153"/>
      <c r="J1853" s="95"/>
      <c r="K1853" s="108" t="str">
        <f t="shared" si="59"/>
        <v>x2</v>
      </c>
      <c r="L1853" s="113"/>
      <c r="M1853" s="95"/>
      <c r="N1853" s="121" t="str">
        <f>IFERROR(VLOOKUP($G1853,Basisblatt!$A$10:$B$17,2,FALSE),"")</f>
        <v/>
      </c>
      <c r="O1853" s="95"/>
      <c r="P1853" s="138" t="str">
        <f>IF($K1853="x1",IF(OR($F1853&lt;&gt;Basisblatt!$A$2,'EMob_Segmente 3.2.5_3.2.6'!H1853=Basisblatt!$A$64)=TRUE,5,VLOOKUP('EMob_Segmente 3.2.5_3.2.6'!$E1853,Basisblatt!$A$22:$B$35,2,FALSE)),"")</f>
        <v/>
      </c>
    </row>
    <row r="1854" spans="1:16" ht="15.75" thickBot="1" x14ac:dyDescent="0.3">
      <c r="A1854" s="121" t="str">
        <f t="shared" si="58"/>
        <v/>
      </c>
      <c r="B1854" s="95"/>
      <c r="C1854" s="148"/>
      <c r="D1854" s="149"/>
      <c r="E1854" s="149"/>
      <c r="F1854" s="149"/>
      <c r="G1854" s="149"/>
      <c r="H1854" s="149"/>
      <c r="I1854" s="153"/>
      <c r="J1854" s="95"/>
      <c r="K1854" s="108" t="str">
        <f t="shared" si="59"/>
        <v>x2</v>
      </c>
      <c r="L1854" s="113"/>
      <c r="M1854" s="95"/>
      <c r="N1854" s="121" t="str">
        <f>IFERROR(VLOOKUP($G1854,Basisblatt!$A$10:$B$17,2,FALSE),"")</f>
        <v/>
      </c>
      <c r="O1854" s="95"/>
      <c r="P1854" s="138" t="str">
        <f>IF($K1854="x1",IF(OR($F1854&lt;&gt;Basisblatt!$A$2,'EMob_Segmente 3.2.5_3.2.6'!H1854=Basisblatt!$A$64)=TRUE,5,VLOOKUP('EMob_Segmente 3.2.5_3.2.6'!$E1854,Basisblatt!$A$22:$B$35,2,FALSE)),"")</f>
        <v/>
      </c>
    </row>
    <row r="1855" spans="1:16" ht="15.75" thickBot="1" x14ac:dyDescent="0.3">
      <c r="A1855" s="121" t="str">
        <f t="shared" si="58"/>
        <v/>
      </c>
      <c r="B1855" s="95"/>
      <c r="C1855" s="148"/>
      <c r="D1855" s="149"/>
      <c r="E1855" s="149"/>
      <c r="F1855" s="149"/>
      <c r="G1855" s="149"/>
      <c r="H1855" s="149"/>
      <c r="I1855" s="153"/>
      <c r="J1855" s="95"/>
      <c r="K1855" s="108" t="str">
        <f t="shared" si="59"/>
        <v>x2</v>
      </c>
      <c r="L1855" s="113"/>
      <c r="M1855" s="95"/>
      <c r="N1855" s="121" t="str">
        <f>IFERROR(VLOOKUP($G1855,Basisblatt!$A$10:$B$17,2,FALSE),"")</f>
        <v/>
      </c>
      <c r="O1855" s="95"/>
      <c r="P1855" s="138" t="str">
        <f>IF($K1855="x1",IF(OR($F1855&lt;&gt;Basisblatt!$A$2,'EMob_Segmente 3.2.5_3.2.6'!H1855=Basisblatt!$A$64)=TRUE,5,VLOOKUP('EMob_Segmente 3.2.5_3.2.6'!$E1855,Basisblatt!$A$22:$B$35,2,FALSE)),"")</f>
        <v/>
      </c>
    </row>
    <row r="1856" spans="1:16" ht="15.75" thickBot="1" x14ac:dyDescent="0.3">
      <c r="A1856" s="121" t="str">
        <f t="shared" si="58"/>
        <v/>
      </c>
      <c r="B1856" s="95"/>
      <c r="C1856" s="148"/>
      <c r="D1856" s="149"/>
      <c r="E1856" s="149"/>
      <c r="F1856" s="149"/>
      <c r="G1856" s="149"/>
      <c r="H1856" s="149"/>
      <c r="I1856" s="153"/>
      <c r="J1856" s="95"/>
      <c r="K1856" s="108" t="str">
        <f t="shared" si="59"/>
        <v>x2</v>
      </c>
      <c r="L1856" s="113"/>
      <c r="M1856" s="95"/>
      <c r="N1856" s="121" t="str">
        <f>IFERROR(VLOOKUP($G1856,Basisblatt!$A$10:$B$17,2,FALSE),"")</f>
        <v/>
      </c>
      <c r="O1856" s="95"/>
      <c r="P1856" s="138" t="str">
        <f>IF($K1856="x1",IF(OR($F1856&lt;&gt;Basisblatt!$A$2,'EMob_Segmente 3.2.5_3.2.6'!H1856=Basisblatt!$A$64)=TRUE,5,VLOOKUP('EMob_Segmente 3.2.5_3.2.6'!$E1856,Basisblatt!$A$22:$B$35,2,FALSE)),"")</f>
        <v/>
      </c>
    </row>
    <row r="1857" spans="1:16" ht="15.75" thickBot="1" x14ac:dyDescent="0.3">
      <c r="A1857" s="121" t="str">
        <f t="shared" si="58"/>
        <v/>
      </c>
      <c r="B1857" s="95"/>
      <c r="C1857" s="148"/>
      <c r="D1857" s="149"/>
      <c r="E1857" s="149"/>
      <c r="F1857" s="149"/>
      <c r="G1857" s="149"/>
      <c r="H1857" s="149"/>
      <c r="I1857" s="153"/>
      <c r="J1857" s="95"/>
      <c r="K1857" s="108" t="str">
        <f t="shared" si="59"/>
        <v>x2</v>
      </c>
      <c r="L1857" s="113"/>
      <c r="M1857" s="95"/>
      <c r="N1857" s="121" t="str">
        <f>IFERROR(VLOOKUP($G1857,Basisblatt!$A$10:$B$17,2,FALSE),"")</f>
        <v/>
      </c>
      <c r="O1857" s="95"/>
      <c r="P1857" s="138" t="str">
        <f>IF($K1857="x1",IF(OR($F1857&lt;&gt;Basisblatt!$A$2,'EMob_Segmente 3.2.5_3.2.6'!H1857=Basisblatt!$A$64)=TRUE,5,VLOOKUP('EMob_Segmente 3.2.5_3.2.6'!$E1857,Basisblatt!$A$22:$B$35,2,FALSE)),"")</f>
        <v/>
      </c>
    </row>
    <row r="1858" spans="1:16" ht="15.75" thickBot="1" x14ac:dyDescent="0.3">
      <c r="A1858" s="121" t="str">
        <f t="shared" si="58"/>
        <v/>
      </c>
      <c r="B1858" s="95"/>
      <c r="C1858" s="148"/>
      <c r="D1858" s="149"/>
      <c r="E1858" s="149"/>
      <c r="F1858" s="149"/>
      <c r="G1858" s="149"/>
      <c r="H1858" s="149"/>
      <c r="I1858" s="153"/>
      <c r="J1858" s="95"/>
      <c r="K1858" s="108" t="str">
        <f t="shared" si="59"/>
        <v>x2</v>
      </c>
      <c r="L1858" s="113"/>
      <c r="M1858" s="95"/>
      <c r="N1858" s="121" t="str">
        <f>IFERROR(VLOOKUP($G1858,Basisblatt!$A$10:$B$17,2,FALSE),"")</f>
        <v/>
      </c>
      <c r="O1858" s="95"/>
      <c r="P1858" s="138" t="str">
        <f>IF($K1858="x1",IF(OR($F1858&lt;&gt;Basisblatt!$A$2,'EMob_Segmente 3.2.5_3.2.6'!H1858=Basisblatt!$A$64)=TRUE,5,VLOOKUP('EMob_Segmente 3.2.5_3.2.6'!$E1858,Basisblatt!$A$22:$B$35,2,FALSE)),"")</f>
        <v/>
      </c>
    </row>
    <row r="1859" spans="1:16" ht="15.75" thickBot="1" x14ac:dyDescent="0.3">
      <c r="A1859" s="121" t="str">
        <f t="shared" si="58"/>
        <v/>
      </c>
      <c r="B1859" s="95"/>
      <c r="C1859" s="148"/>
      <c r="D1859" s="149"/>
      <c r="E1859" s="149"/>
      <c r="F1859" s="149"/>
      <c r="G1859" s="149"/>
      <c r="H1859" s="149"/>
      <c r="I1859" s="153"/>
      <c r="J1859" s="95"/>
      <c r="K1859" s="108" t="str">
        <f t="shared" si="59"/>
        <v>x2</v>
      </c>
      <c r="L1859" s="113"/>
      <c r="M1859" s="95"/>
      <c r="N1859" s="121" t="str">
        <f>IFERROR(VLOOKUP($G1859,Basisblatt!$A$10:$B$17,2,FALSE),"")</f>
        <v/>
      </c>
      <c r="O1859" s="95"/>
      <c r="P1859" s="138" t="str">
        <f>IF($K1859="x1",IF(OR($F1859&lt;&gt;Basisblatt!$A$2,'EMob_Segmente 3.2.5_3.2.6'!H1859=Basisblatt!$A$64)=TRUE,5,VLOOKUP('EMob_Segmente 3.2.5_3.2.6'!$E1859,Basisblatt!$A$22:$B$35,2,FALSE)),"")</f>
        <v/>
      </c>
    </row>
    <row r="1860" spans="1:16" ht="15.75" thickBot="1" x14ac:dyDescent="0.3">
      <c r="A1860" s="121" t="str">
        <f t="shared" si="58"/>
        <v/>
      </c>
      <c r="B1860" s="95"/>
      <c r="C1860" s="148"/>
      <c r="D1860" s="149"/>
      <c r="E1860" s="149"/>
      <c r="F1860" s="149"/>
      <c r="G1860" s="149"/>
      <c r="H1860" s="149"/>
      <c r="I1860" s="153"/>
      <c r="J1860" s="95"/>
      <c r="K1860" s="108" t="str">
        <f t="shared" si="59"/>
        <v>x2</v>
      </c>
      <c r="L1860" s="113"/>
      <c r="M1860" s="95"/>
      <c r="N1860" s="121" t="str">
        <f>IFERROR(VLOOKUP($G1860,Basisblatt!$A$10:$B$17,2,FALSE),"")</f>
        <v/>
      </c>
      <c r="O1860" s="95"/>
      <c r="P1860" s="138" t="str">
        <f>IF($K1860="x1",IF(OR($F1860&lt;&gt;Basisblatt!$A$2,'EMob_Segmente 3.2.5_3.2.6'!H1860=Basisblatt!$A$64)=TRUE,5,VLOOKUP('EMob_Segmente 3.2.5_3.2.6'!$E1860,Basisblatt!$A$22:$B$35,2,FALSE)),"")</f>
        <v/>
      </c>
    </row>
    <row r="1861" spans="1:16" ht="15.75" thickBot="1" x14ac:dyDescent="0.3">
      <c r="A1861" s="121" t="str">
        <f t="shared" si="58"/>
        <v/>
      </c>
      <c r="B1861" s="95"/>
      <c r="C1861" s="148"/>
      <c r="D1861" s="149"/>
      <c r="E1861" s="149"/>
      <c r="F1861" s="149"/>
      <c r="G1861" s="149"/>
      <c r="H1861" s="149"/>
      <c r="I1861" s="153"/>
      <c r="J1861" s="95"/>
      <c r="K1861" s="108" t="str">
        <f t="shared" si="59"/>
        <v>x2</v>
      </c>
      <c r="L1861" s="113"/>
      <c r="M1861" s="95"/>
      <c r="N1861" s="121" t="str">
        <f>IFERROR(VLOOKUP($G1861,Basisblatt!$A$10:$B$17,2,FALSE),"")</f>
        <v/>
      </c>
      <c r="O1861" s="95"/>
      <c r="P1861" s="138" t="str">
        <f>IF($K1861="x1",IF(OR($F1861&lt;&gt;Basisblatt!$A$2,'EMob_Segmente 3.2.5_3.2.6'!H1861=Basisblatt!$A$64)=TRUE,5,VLOOKUP('EMob_Segmente 3.2.5_3.2.6'!$E1861,Basisblatt!$A$22:$B$35,2,FALSE)),"")</f>
        <v/>
      </c>
    </row>
    <row r="1862" spans="1:16" ht="15.75" thickBot="1" x14ac:dyDescent="0.3">
      <c r="A1862" s="121" t="str">
        <f t="shared" si="58"/>
        <v/>
      </c>
      <c r="B1862" s="95"/>
      <c r="C1862" s="148"/>
      <c r="D1862" s="149"/>
      <c r="E1862" s="149"/>
      <c r="F1862" s="149"/>
      <c r="G1862" s="149"/>
      <c r="H1862" s="149"/>
      <c r="I1862" s="153"/>
      <c r="J1862" s="95"/>
      <c r="K1862" s="108" t="str">
        <f t="shared" si="59"/>
        <v>x2</v>
      </c>
      <c r="L1862" s="113"/>
      <c r="M1862" s="95"/>
      <c r="N1862" s="121" t="str">
        <f>IFERROR(VLOOKUP($G1862,Basisblatt!$A$10:$B$17,2,FALSE),"")</f>
        <v/>
      </c>
      <c r="O1862" s="95"/>
      <c r="P1862" s="138" t="str">
        <f>IF($K1862="x1",IF(OR($F1862&lt;&gt;Basisblatt!$A$2,'EMob_Segmente 3.2.5_3.2.6'!H1862=Basisblatt!$A$64)=TRUE,5,VLOOKUP('EMob_Segmente 3.2.5_3.2.6'!$E1862,Basisblatt!$A$22:$B$35,2,FALSE)),"")</f>
        <v/>
      </c>
    </row>
    <row r="1863" spans="1:16" ht="15.75" thickBot="1" x14ac:dyDescent="0.3">
      <c r="A1863" s="121" t="str">
        <f t="shared" si="58"/>
        <v/>
      </c>
      <c r="B1863" s="95"/>
      <c r="C1863" s="148"/>
      <c r="D1863" s="149"/>
      <c r="E1863" s="149"/>
      <c r="F1863" s="149"/>
      <c r="G1863" s="149"/>
      <c r="H1863" s="149"/>
      <c r="I1863" s="153"/>
      <c r="J1863" s="95"/>
      <c r="K1863" s="108" t="str">
        <f t="shared" si="59"/>
        <v>x2</v>
      </c>
      <c r="L1863" s="113"/>
      <c r="M1863" s="95"/>
      <c r="N1863" s="121" t="str">
        <f>IFERROR(VLOOKUP($G1863,Basisblatt!$A$10:$B$17,2,FALSE),"")</f>
        <v/>
      </c>
      <c r="O1863" s="95"/>
      <c r="P1863" s="138" t="str">
        <f>IF($K1863="x1",IF(OR($F1863&lt;&gt;Basisblatt!$A$2,'EMob_Segmente 3.2.5_3.2.6'!H1863=Basisblatt!$A$64)=TRUE,5,VLOOKUP('EMob_Segmente 3.2.5_3.2.6'!$E1863,Basisblatt!$A$22:$B$35,2,FALSE)),"")</f>
        <v/>
      </c>
    </row>
    <row r="1864" spans="1:16" ht="15.75" thickBot="1" x14ac:dyDescent="0.3">
      <c r="A1864" s="121" t="str">
        <f t="shared" si="58"/>
        <v/>
      </c>
      <c r="B1864" s="95"/>
      <c r="C1864" s="148"/>
      <c r="D1864" s="149"/>
      <c r="E1864" s="149"/>
      <c r="F1864" s="149"/>
      <c r="G1864" s="149"/>
      <c r="H1864" s="149"/>
      <c r="I1864" s="153"/>
      <c r="J1864" s="95"/>
      <c r="K1864" s="108" t="str">
        <f t="shared" si="59"/>
        <v>x2</v>
      </c>
      <c r="L1864" s="113"/>
      <c r="M1864" s="95"/>
      <c r="N1864" s="121" t="str">
        <f>IFERROR(VLOOKUP($G1864,Basisblatt!$A$10:$B$17,2,FALSE),"")</f>
        <v/>
      </c>
      <c r="O1864" s="95"/>
      <c r="P1864" s="138" t="str">
        <f>IF($K1864="x1",IF(OR($F1864&lt;&gt;Basisblatt!$A$2,'EMob_Segmente 3.2.5_3.2.6'!H1864=Basisblatt!$A$64)=TRUE,5,VLOOKUP('EMob_Segmente 3.2.5_3.2.6'!$E1864,Basisblatt!$A$22:$B$35,2,FALSE)),"")</f>
        <v/>
      </c>
    </row>
    <row r="1865" spans="1:16" ht="15.75" thickBot="1" x14ac:dyDescent="0.3">
      <c r="A1865" s="121" t="str">
        <f t="shared" si="58"/>
        <v/>
      </c>
      <c r="B1865" s="95"/>
      <c r="C1865" s="148"/>
      <c r="D1865" s="149"/>
      <c r="E1865" s="149"/>
      <c r="F1865" s="149"/>
      <c r="G1865" s="149"/>
      <c r="H1865" s="149"/>
      <c r="I1865" s="153"/>
      <c r="J1865" s="95"/>
      <c r="K1865" s="108" t="str">
        <f t="shared" si="59"/>
        <v>x2</v>
      </c>
      <c r="L1865" s="113"/>
      <c r="M1865" s="95"/>
      <c r="N1865" s="121" t="str">
        <f>IFERROR(VLOOKUP($G1865,Basisblatt!$A$10:$B$17,2,FALSE),"")</f>
        <v/>
      </c>
      <c r="O1865" s="95"/>
      <c r="P1865" s="138" t="str">
        <f>IF($K1865="x1",IF(OR($F1865&lt;&gt;Basisblatt!$A$2,'EMob_Segmente 3.2.5_3.2.6'!H1865=Basisblatt!$A$64)=TRUE,5,VLOOKUP('EMob_Segmente 3.2.5_3.2.6'!$E1865,Basisblatt!$A$22:$B$35,2,FALSE)),"")</f>
        <v/>
      </c>
    </row>
    <row r="1866" spans="1:16" ht="15.75" thickBot="1" x14ac:dyDescent="0.3">
      <c r="A1866" s="121" t="str">
        <f t="shared" si="58"/>
        <v/>
      </c>
      <c r="B1866" s="95"/>
      <c r="C1866" s="148"/>
      <c r="D1866" s="149"/>
      <c r="E1866" s="149"/>
      <c r="F1866" s="149"/>
      <c r="G1866" s="149"/>
      <c r="H1866" s="149"/>
      <c r="I1866" s="153"/>
      <c r="J1866" s="95"/>
      <c r="K1866" s="108" t="str">
        <f t="shared" si="59"/>
        <v>x2</v>
      </c>
      <c r="L1866" s="113"/>
      <c r="M1866" s="95"/>
      <c r="N1866" s="121" t="str">
        <f>IFERROR(VLOOKUP($G1866,Basisblatt!$A$10:$B$17,2,FALSE),"")</f>
        <v/>
      </c>
      <c r="O1866" s="95"/>
      <c r="P1866" s="138" t="str">
        <f>IF($K1866="x1",IF(OR($F1866&lt;&gt;Basisblatt!$A$2,'EMob_Segmente 3.2.5_3.2.6'!H1866=Basisblatt!$A$64)=TRUE,5,VLOOKUP('EMob_Segmente 3.2.5_3.2.6'!$E1866,Basisblatt!$A$22:$B$35,2,FALSE)),"")</f>
        <v/>
      </c>
    </row>
    <row r="1867" spans="1:16" ht="15.75" thickBot="1" x14ac:dyDescent="0.3">
      <c r="A1867" s="121" t="str">
        <f t="shared" si="58"/>
        <v/>
      </c>
      <c r="B1867" s="95"/>
      <c r="C1867" s="148"/>
      <c r="D1867" s="149"/>
      <c r="E1867" s="149"/>
      <c r="F1867" s="149"/>
      <c r="G1867" s="149"/>
      <c r="H1867" s="149"/>
      <c r="I1867" s="153"/>
      <c r="J1867" s="95"/>
      <c r="K1867" s="108" t="str">
        <f t="shared" si="59"/>
        <v>x2</v>
      </c>
      <c r="L1867" s="113"/>
      <c r="M1867" s="95"/>
      <c r="N1867" s="121" t="str">
        <f>IFERROR(VLOOKUP($G1867,Basisblatt!$A$10:$B$17,2,FALSE),"")</f>
        <v/>
      </c>
      <c r="O1867" s="95"/>
      <c r="P1867" s="138" t="str">
        <f>IF($K1867="x1",IF(OR($F1867&lt;&gt;Basisblatt!$A$2,'EMob_Segmente 3.2.5_3.2.6'!H1867=Basisblatt!$A$64)=TRUE,5,VLOOKUP('EMob_Segmente 3.2.5_3.2.6'!$E1867,Basisblatt!$A$22:$B$35,2,FALSE)),"")</f>
        <v/>
      </c>
    </row>
    <row r="1868" spans="1:16" ht="15.75" thickBot="1" x14ac:dyDescent="0.3">
      <c r="A1868" s="121" t="str">
        <f t="shared" si="58"/>
        <v/>
      </c>
      <c r="B1868" s="95"/>
      <c r="C1868" s="148"/>
      <c r="D1868" s="149"/>
      <c r="E1868" s="149"/>
      <c r="F1868" s="149"/>
      <c r="G1868" s="149"/>
      <c r="H1868" s="149"/>
      <c r="I1868" s="153"/>
      <c r="J1868" s="95"/>
      <c r="K1868" s="108" t="str">
        <f t="shared" si="59"/>
        <v>x2</v>
      </c>
      <c r="L1868" s="113"/>
      <c r="M1868" s="95"/>
      <c r="N1868" s="121" t="str">
        <f>IFERROR(VLOOKUP($G1868,Basisblatt!$A$10:$B$17,2,FALSE),"")</f>
        <v/>
      </c>
      <c r="O1868" s="95"/>
      <c r="P1868" s="138" t="str">
        <f>IF($K1868="x1",IF(OR($F1868&lt;&gt;Basisblatt!$A$2,'EMob_Segmente 3.2.5_3.2.6'!H1868=Basisblatt!$A$64)=TRUE,5,VLOOKUP('EMob_Segmente 3.2.5_3.2.6'!$E1868,Basisblatt!$A$22:$B$35,2,FALSE)),"")</f>
        <v/>
      </c>
    </row>
    <row r="1869" spans="1:16" ht="15.75" thickBot="1" x14ac:dyDescent="0.3">
      <c r="A1869" s="121" t="str">
        <f t="shared" si="58"/>
        <v/>
      </c>
      <c r="B1869" s="95"/>
      <c r="C1869" s="148"/>
      <c r="D1869" s="149"/>
      <c r="E1869" s="149"/>
      <c r="F1869" s="149"/>
      <c r="G1869" s="149"/>
      <c r="H1869" s="149"/>
      <c r="I1869" s="153"/>
      <c r="J1869" s="95"/>
      <c r="K1869" s="108" t="str">
        <f t="shared" si="59"/>
        <v>x2</v>
      </c>
      <c r="L1869" s="113"/>
      <c r="M1869" s="95"/>
      <c r="N1869" s="121" t="str">
        <f>IFERROR(VLOOKUP($G1869,Basisblatt!$A$10:$B$17,2,FALSE),"")</f>
        <v/>
      </c>
      <c r="O1869" s="95"/>
      <c r="P1869" s="138" t="str">
        <f>IF($K1869="x1",IF(OR($F1869&lt;&gt;Basisblatt!$A$2,'EMob_Segmente 3.2.5_3.2.6'!H1869=Basisblatt!$A$64)=TRUE,5,VLOOKUP('EMob_Segmente 3.2.5_3.2.6'!$E1869,Basisblatt!$A$22:$B$35,2,FALSE)),"")</f>
        <v/>
      </c>
    </row>
    <row r="1870" spans="1:16" ht="15.75" thickBot="1" x14ac:dyDescent="0.3">
      <c r="A1870" s="121" t="str">
        <f t="shared" si="58"/>
        <v/>
      </c>
      <c r="B1870" s="95"/>
      <c r="C1870" s="148"/>
      <c r="D1870" s="149"/>
      <c r="E1870" s="149"/>
      <c r="F1870" s="149"/>
      <c r="G1870" s="149"/>
      <c r="H1870" s="149"/>
      <c r="I1870" s="153"/>
      <c r="J1870" s="95"/>
      <c r="K1870" s="108" t="str">
        <f t="shared" si="59"/>
        <v>x2</v>
      </c>
      <c r="L1870" s="113"/>
      <c r="M1870" s="95"/>
      <c r="N1870" s="121" t="str">
        <f>IFERROR(VLOOKUP($G1870,Basisblatt!$A$10:$B$17,2,FALSE),"")</f>
        <v/>
      </c>
      <c r="O1870" s="95"/>
      <c r="P1870" s="138" t="str">
        <f>IF($K1870="x1",IF(OR($F1870&lt;&gt;Basisblatt!$A$2,'EMob_Segmente 3.2.5_3.2.6'!H1870=Basisblatt!$A$64)=TRUE,5,VLOOKUP('EMob_Segmente 3.2.5_3.2.6'!$E1870,Basisblatt!$A$22:$B$35,2,FALSE)),"")</f>
        <v/>
      </c>
    </row>
    <row r="1871" spans="1:16" ht="15.75" thickBot="1" x14ac:dyDescent="0.3">
      <c r="A1871" s="121" t="str">
        <f t="shared" si="58"/>
        <v/>
      </c>
      <c r="B1871" s="95"/>
      <c r="C1871" s="148"/>
      <c r="D1871" s="149"/>
      <c r="E1871" s="149"/>
      <c r="F1871" s="149"/>
      <c r="G1871" s="149"/>
      <c r="H1871" s="149"/>
      <c r="I1871" s="153"/>
      <c r="J1871" s="95"/>
      <c r="K1871" s="108" t="str">
        <f t="shared" si="59"/>
        <v>x2</v>
      </c>
      <c r="L1871" s="113"/>
      <c r="M1871" s="95"/>
      <c r="N1871" s="121" t="str">
        <f>IFERROR(VLOOKUP($G1871,Basisblatt!$A$10:$B$17,2,FALSE),"")</f>
        <v/>
      </c>
      <c r="O1871" s="95"/>
      <c r="P1871" s="138" t="str">
        <f>IF($K1871="x1",IF(OR($F1871&lt;&gt;Basisblatt!$A$2,'EMob_Segmente 3.2.5_3.2.6'!H1871=Basisblatt!$A$64)=TRUE,5,VLOOKUP('EMob_Segmente 3.2.5_3.2.6'!$E1871,Basisblatt!$A$22:$B$35,2,FALSE)),"")</f>
        <v/>
      </c>
    </row>
    <row r="1872" spans="1:16" ht="15.75" thickBot="1" x14ac:dyDescent="0.3">
      <c r="A1872" s="121" t="str">
        <f t="shared" si="58"/>
        <v/>
      </c>
      <c r="B1872" s="95"/>
      <c r="C1872" s="148"/>
      <c r="D1872" s="149"/>
      <c r="E1872" s="149"/>
      <c r="F1872" s="149"/>
      <c r="G1872" s="149"/>
      <c r="H1872" s="149"/>
      <c r="I1872" s="153"/>
      <c r="J1872" s="95"/>
      <c r="K1872" s="108" t="str">
        <f t="shared" si="59"/>
        <v>x2</v>
      </c>
      <c r="L1872" s="113"/>
      <c r="M1872" s="95"/>
      <c r="N1872" s="121" t="str">
        <f>IFERROR(VLOOKUP($G1872,Basisblatt!$A$10:$B$17,2,FALSE),"")</f>
        <v/>
      </c>
      <c r="O1872" s="95"/>
      <c r="P1872" s="138" t="str">
        <f>IF($K1872="x1",IF(OR($F1872&lt;&gt;Basisblatt!$A$2,'EMob_Segmente 3.2.5_3.2.6'!H1872=Basisblatt!$A$64)=TRUE,5,VLOOKUP('EMob_Segmente 3.2.5_3.2.6'!$E1872,Basisblatt!$A$22:$B$35,2,FALSE)),"")</f>
        <v/>
      </c>
    </row>
    <row r="1873" spans="1:16" ht="15.75" thickBot="1" x14ac:dyDescent="0.3">
      <c r="A1873" s="121" t="str">
        <f t="shared" si="58"/>
        <v/>
      </c>
      <c r="B1873" s="95"/>
      <c r="C1873" s="148"/>
      <c r="D1873" s="149"/>
      <c r="E1873" s="149"/>
      <c r="F1873" s="149"/>
      <c r="G1873" s="149"/>
      <c r="H1873" s="149"/>
      <c r="I1873" s="153"/>
      <c r="J1873" s="95"/>
      <c r="K1873" s="108" t="str">
        <f t="shared" si="59"/>
        <v>x2</v>
      </c>
      <c r="L1873" s="113"/>
      <c r="M1873" s="95"/>
      <c r="N1873" s="121" t="str">
        <f>IFERROR(VLOOKUP($G1873,Basisblatt!$A$10:$B$17,2,FALSE),"")</f>
        <v/>
      </c>
      <c r="O1873" s="95"/>
      <c r="P1873" s="138" t="str">
        <f>IF($K1873="x1",IF(OR($F1873&lt;&gt;Basisblatt!$A$2,'EMob_Segmente 3.2.5_3.2.6'!H1873=Basisblatt!$A$64)=TRUE,5,VLOOKUP('EMob_Segmente 3.2.5_3.2.6'!$E1873,Basisblatt!$A$22:$B$35,2,FALSE)),"")</f>
        <v/>
      </c>
    </row>
    <row r="1874" spans="1:16" ht="15.75" thickBot="1" x14ac:dyDescent="0.3">
      <c r="A1874" s="121" t="str">
        <f t="shared" si="58"/>
        <v/>
      </c>
      <c r="B1874" s="95"/>
      <c r="C1874" s="148"/>
      <c r="D1874" s="149"/>
      <c r="E1874" s="149"/>
      <c r="F1874" s="149"/>
      <c r="G1874" s="149"/>
      <c r="H1874" s="149"/>
      <c r="I1874" s="153"/>
      <c r="J1874" s="95"/>
      <c r="K1874" s="108" t="str">
        <f t="shared" si="59"/>
        <v>x2</v>
      </c>
      <c r="L1874" s="113"/>
      <c r="M1874" s="95"/>
      <c r="N1874" s="121" t="str">
        <f>IFERROR(VLOOKUP($G1874,Basisblatt!$A$10:$B$17,2,FALSE),"")</f>
        <v/>
      </c>
      <c r="O1874" s="95"/>
      <c r="P1874" s="138" t="str">
        <f>IF($K1874="x1",IF(OR($F1874&lt;&gt;Basisblatt!$A$2,'EMob_Segmente 3.2.5_3.2.6'!H1874=Basisblatt!$A$64)=TRUE,5,VLOOKUP('EMob_Segmente 3.2.5_3.2.6'!$E1874,Basisblatt!$A$22:$B$35,2,FALSE)),"")</f>
        <v/>
      </c>
    </row>
    <row r="1875" spans="1:16" ht="15.75" thickBot="1" x14ac:dyDescent="0.3">
      <c r="A1875" s="121" t="str">
        <f t="shared" si="58"/>
        <v/>
      </c>
      <c r="B1875" s="95"/>
      <c r="C1875" s="148"/>
      <c r="D1875" s="149"/>
      <c r="E1875" s="149"/>
      <c r="F1875" s="149"/>
      <c r="G1875" s="149"/>
      <c r="H1875" s="149"/>
      <c r="I1875" s="153"/>
      <c r="J1875" s="95"/>
      <c r="K1875" s="108" t="str">
        <f t="shared" si="59"/>
        <v>x2</v>
      </c>
      <c r="L1875" s="113"/>
      <c r="M1875" s="95"/>
      <c r="N1875" s="121" t="str">
        <f>IFERROR(VLOOKUP($G1875,Basisblatt!$A$10:$B$17,2,FALSE),"")</f>
        <v/>
      </c>
      <c r="O1875" s="95"/>
      <c r="P1875" s="138" t="str">
        <f>IF($K1875="x1",IF(OR($F1875&lt;&gt;Basisblatt!$A$2,'EMob_Segmente 3.2.5_3.2.6'!H1875=Basisblatt!$A$64)=TRUE,5,VLOOKUP('EMob_Segmente 3.2.5_3.2.6'!$E1875,Basisblatt!$A$22:$B$35,2,FALSE)),"")</f>
        <v/>
      </c>
    </row>
    <row r="1876" spans="1:16" ht="15.75" thickBot="1" x14ac:dyDescent="0.3">
      <c r="A1876" s="121" t="str">
        <f t="shared" si="58"/>
        <v/>
      </c>
      <c r="B1876" s="95"/>
      <c r="C1876" s="148"/>
      <c r="D1876" s="149"/>
      <c r="E1876" s="149"/>
      <c r="F1876" s="149"/>
      <c r="G1876" s="149"/>
      <c r="H1876" s="149"/>
      <c r="I1876" s="153"/>
      <c r="J1876" s="95"/>
      <c r="K1876" s="108" t="str">
        <f t="shared" si="59"/>
        <v>x2</v>
      </c>
      <c r="L1876" s="113"/>
      <c r="M1876" s="95"/>
      <c r="N1876" s="121" t="str">
        <f>IFERROR(VLOOKUP($G1876,Basisblatt!$A$10:$B$17,2,FALSE),"")</f>
        <v/>
      </c>
      <c r="O1876" s="95"/>
      <c r="P1876" s="138" t="str">
        <f>IF($K1876="x1",IF(OR($F1876&lt;&gt;Basisblatt!$A$2,'EMob_Segmente 3.2.5_3.2.6'!H1876=Basisblatt!$A$64)=TRUE,5,VLOOKUP('EMob_Segmente 3.2.5_3.2.6'!$E1876,Basisblatt!$A$22:$B$35,2,FALSE)),"")</f>
        <v/>
      </c>
    </row>
    <row r="1877" spans="1:16" ht="15.75" thickBot="1" x14ac:dyDescent="0.3">
      <c r="A1877" s="121" t="str">
        <f t="shared" si="58"/>
        <v/>
      </c>
      <c r="B1877" s="95"/>
      <c r="C1877" s="148"/>
      <c r="D1877" s="149"/>
      <c r="E1877" s="149"/>
      <c r="F1877" s="149"/>
      <c r="G1877" s="149"/>
      <c r="H1877" s="149"/>
      <c r="I1877" s="153"/>
      <c r="J1877" s="95"/>
      <c r="K1877" s="108" t="str">
        <f t="shared" si="59"/>
        <v>x2</v>
      </c>
      <c r="L1877" s="113"/>
      <c r="M1877" s="95"/>
      <c r="N1877" s="121" t="str">
        <f>IFERROR(VLOOKUP($G1877,Basisblatt!$A$10:$B$17,2,FALSE),"")</f>
        <v/>
      </c>
      <c r="O1877" s="95"/>
      <c r="P1877" s="138" t="str">
        <f>IF($K1877="x1",IF(OR($F1877&lt;&gt;Basisblatt!$A$2,'EMob_Segmente 3.2.5_3.2.6'!H1877=Basisblatt!$A$64)=TRUE,5,VLOOKUP('EMob_Segmente 3.2.5_3.2.6'!$E1877,Basisblatt!$A$22:$B$35,2,FALSE)),"")</f>
        <v/>
      </c>
    </row>
    <row r="1878" spans="1:16" ht="15.75" thickBot="1" x14ac:dyDescent="0.3">
      <c r="A1878" s="121" t="str">
        <f t="shared" si="58"/>
        <v/>
      </c>
      <c r="B1878" s="95"/>
      <c r="C1878" s="148"/>
      <c r="D1878" s="149"/>
      <c r="E1878" s="149"/>
      <c r="F1878" s="149"/>
      <c r="G1878" s="149"/>
      <c r="H1878" s="149"/>
      <c r="I1878" s="153"/>
      <c r="J1878" s="95"/>
      <c r="K1878" s="108" t="str">
        <f t="shared" si="59"/>
        <v>x2</v>
      </c>
      <c r="L1878" s="113"/>
      <c r="M1878" s="95"/>
      <c r="N1878" s="121" t="str">
        <f>IFERROR(VLOOKUP($G1878,Basisblatt!$A$10:$B$17,2,FALSE),"")</f>
        <v/>
      </c>
      <c r="O1878" s="95"/>
      <c r="P1878" s="138" t="str">
        <f>IF($K1878="x1",IF(OR($F1878&lt;&gt;Basisblatt!$A$2,'EMob_Segmente 3.2.5_3.2.6'!H1878=Basisblatt!$A$64)=TRUE,5,VLOOKUP('EMob_Segmente 3.2.5_3.2.6'!$E1878,Basisblatt!$A$22:$B$35,2,FALSE)),"")</f>
        <v/>
      </c>
    </row>
    <row r="1879" spans="1:16" ht="15.75" thickBot="1" x14ac:dyDescent="0.3">
      <c r="A1879" s="121" t="str">
        <f t="shared" si="58"/>
        <v/>
      </c>
      <c r="B1879" s="95"/>
      <c r="C1879" s="148"/>
      <c r="D1879" s="149"/>
      <c r="E1879" s="149"/>
      <c r="F1879" s="149"/>
      <c r="G1879" s="149"/>
      <c r="H1879" s="149"/>
      <c r="I1879" s="153"/>
      <c r="J1879" s="95"/>
      <c r="K1879" s="108" t="str">
        <f t="shared" si="59"/>
        <v>x2</v>
      </c>
      <c r="L1879" s="113"/>
      <c r="M1879" s="95"/>
      <c r="N1879" s="121" t="str">
        <f>IFERROR(VLOOKUP($G1879,Basisblatt!$A$10:$B$17,2,FALSE),"")</f>
        <v/>
      </c>
      <c r="O1879" s="95"/>
      <c r="P1879" s="138" t="str">
        <f>IF($K1879="x1",IF(OR($F1879&lt;&gt;Basisblatt!$A$2,'EMob_Segmente 3.2.5_3.2.6'!H1879=Basisblatt!$A$64)=TRUE,5,VLOOKUP('EMob_Segmente 3.2.5_3.2.6'!$E1879,Basisblatt!$A$22:$B$35,2,FALSE)),"")</f>
        <v/>
      </c>
    </row>
    <row r="1880" spans="1:16" ht="15.75" thickBot="1" x14ac:dyDescent="0.3">
      <c r="A1880" s="121" t="str">
        <f t="shared" si="58"/>
        <v/>
      </c>
      <c r="B1880" s="95"/>
      <c r="C1880" s="148"/>
      <c r="D1880" s="149"/>
      <c r="E1880" s="149"/>
      <c r="F1880" s="149"/>
      <c r="G1880" s="149"/>
      <c r="H1880" s="149"/>
      <c r="I1880" s="153"/>
      <c r="J1880" s="95"/>
      <c r="K1880" s="108" t="str">
        <f t="shared" si="59"/>
        <v>x2</v>
      </c>
      <c r="L1880" s="113"/>
      <c r="M1880" s="95"/>
      <c r="N1880" s="121" t="str">
        <f>IFERROR(VLOOKUP($G1880,Basisblatt!$A$10:$B$17,2,FALSE),"")</f>
        <v/>
      </c>
      <c r="O1880" s="95"/>
      <c r="P1880" s="138" t="str">
        <f>IF($K1880="x1",IF(OR($F1880&lt;&gt;Basisblatt!$A$2,'EMob_Segmente 3.2.5_3.2.6'!H1880=Basisblatt!$A$64)=TRUE,5,VLOOKUP('EMob_Segmente 3.2.5_3.2.6'!$E1880,Basisblatt!$A$22:$B$35,2,FALSE)),"")</f>
        <v/>
      </c>
    </row>
    <row r="1881" spans="1:16" ht="15.75" thickBot="1" x14ac:dyDescent="0.3">
      <c r="A1881" s="121" t="str">
        <f t="shared" si="58"/>
        <v/>
      </c>
      <c r="B1881" s="95"/>
      <c r="C1881" s="148"/>
      <c r="D1881" s="149"/>
      <c r="E1881" s="149"/>
      <c r="F1881" s="149"/>
      <c r="G1881" s="149"/>
      <c r="H1881" s="149"/>
      <c r="I1881" s="153"/>
      <c r="J1881" s="95"/>
      <c r="K1881" s="108" t="str">
        <f t="shared" si="59"/>
        <v>x2</v>
      </c>
      <c r="L1881" s="113"/>
      <c r="M1881" s="95"/>
      <c r="N1881" s="121" t="str">
        <f>IFERROR(VLOOKUP($G1881,Basisblatt!$A$10:$B$17,2,FALSE),"")</f>
        <v/>
      </c>
      <c r="O1881" s="95"/>
      <c r="P1881" s="138" t="str">
        <f>IF($K1881="x1",IF(OR($F1881&lt;&gt;Basisblatt!$A$2,'EMob_Segmente 3.2.5_3.2.6'!H1881=Basisblatt!$A$64)=TRUE,5,VLOOKUP('EMob_Segmente 3.2.5_3.2.6'!$E1881,Basisblatt!$A$22:$B$35,2,FALSE)),"")</f>
        <v/>
      </c>
    </row>
    <row r="1882" spans="1:16" ht="15.75" thickBot="1" x14ac:dyDescent="0.3">
      <c r="A1882" s="121" t="str">
        <f t="shared" ref="A1882:A1945" si="60">IF($K1882="x2","",IF($K1882="x1","ja","N/A"))</f>
        <v/>
      </c>
      <c r="B1882" s="95"/>
      <c r="C1882" s="148"/>
      <c r="D1882" s="149"/>
      <c r="E1882" s="149"/>
      <c r="F1882" s="149"/>
      <c r="G1882" s="149"/>
      <c r="H1882" s="149"/>
      <c r="I1882" s="153"/>
      <c r="J1882" s="95"/>
      <c r="K1882" s="108" t="str">
        <f t="shared" si="59"/>
        <v>x2</v>
      </c>
      <c r="L1882" s="113"/>
      <c r="M1882" s="95"/>
      <c r="N1882" s="121" t="str">
        <f>IFERROR(VLOOKUP($G1882,Basisblatt!$A$10:$B$17,2,FALSE),"")</f>
        <v/>
      </c>
      <c r="O1882" s="95"/>
      <c r="P1882" s="138" t="str">
        <f>IF($K1882="x1",IF(OR($F1882&lt;&gt;Basisblatt!$A$2,'EMob_Segmente 3.2.5_3.2.6'!H1882=Basisblatt!$A$64)=TRUE,5,VLOOKUP('EMob_Segmente 3.2.5_3.2.6'!$E1882,Basisblatt!$A$22:$B$35,2,FALSE)),"")</f>
        <v/>
      </c>
    </row>
    <row r="1883" spans="1:16" ht="15.75" thickBot="1" x14ac:dyDescent="0.3">
      <c r="A1883" s="121" t="str">
        <f t="shared" si="60"/>
        <v/>
      </c>
      <c r="B1883" s="95"/>
      <c r="C1883" s="148"/>
      <c r="D1883" s="149"/>
      <c r="E1883" s="149"/>
      <c r="F1883" s="149"/>
      <c r="G1883" s="149"/>
      <c r="H1883" s="149"/>
      <c r="I1883" s="153"/>
      <c r="J1883" s="95"/>
      <c r="K1883" s="108" t="str">
        <f t="shared" ref="K1883:K1946" si="61">IF(COUNTA($C1883:$I1883)=7,"x1",IF(COUNTA($C1883:$I1883)=0,"x2","o"))</f>
        <v>x2</v>
      </c>
      <c r="L1883" s="113"/>
      <c r="M1883" s="95"/>
      <c r="N1883" s="121" t="str">
        <f>IFERROR(VLOOKUP($G1883,Basisblatt!$A$10:$B$17,2,FALSE),"")</f>
        <v/>
      </c>
      <c r="O1883" s="95"/>
      <c r="P1883" s="138" t="str">
        <f>IF($K1883="x1",IF(OR($F1883&lt;&gt;Basisblatt!$A$2,'EMob_Segmente 3.2.5_3.2.6'!H1883=Basisblatt!$A$64)=TRUE,5,VLOOKUP('EMob_Segmente 3.2.5_3.2.6'!$E1883,Basisblatt!$A$22:$B$35,2,FALSE)),"")</f>
        <v/>
      </c>
    </row>
    <row r="1884" spans="1:16" ht="15.75" thickBot="1" x14ac:dyDescent="0.3">
      <c r="A1884" s="121" t="str">
        <f t="shared" si="60"/>
        <v/>
      </c>
      <c r="B1884" s="95"/>
      <c r="C1884" s="148"/>
      <c r="D1884" s="149"/>
      <c r="E1884" s="149"/>
      <c r="F1884" s="149"/>
      <c r="G1884" s="149"/>
      <c r="H1884" s="149"/>
      <c r="I1884" s="153"/>
      <c r="J1884" s="95"/>
      <c r="K1884" s="108" t="str">
        <f t="shared" si="61"/>
        <v>x2</v>
      </c>
      <c r="L1884" s="113"/>
      <c r="M1884" s="95"/>
      <c r="N1884" s="121" t="str">
        <f>IFERROR(VLOOKUP($G1884,Basisblatt!$A$10:$B$17,2,FALSE),"")</f>
        <v/>
      </c>
      <c r="O1884" s="95"/>
      <c r="P1884" s="138" t="str">
        <f>IF($K1884="x1",IF(OR($F1884&lt;&gt;Basisblatt!$A$2,'EMob_Segmente 3.2.5_3.2.6'!H1884=Basisblatt!$A$64)=TRUE,5,VLOOKUP('EMob_Segmente 3.2.5_3.2.6'!$E1884,Basisblatt!$A$22:$B$35,2,FALSE)),"")</f>
        <v/>
      </c>
    </row>
    <row r="1885" spans="1:16" ht="15.75" thickBot="1" x14ac:dyDescent="0.3">
      <c r="A1885" s="121" t="str">
        <f t="shared" si="60"/>
        <v/>
      </c>
      <c r="B1885" s="95"/>
      <c r="C1885" s="148"/>
      <c r="D1885" s="149"/>
      <c r="E1885" s="149"/>
      <c r="F1885" s="149"/>
      <c r="G1885" s="149"/>
      <c r="H1885" s="149"/>
      <c r="I1885" s="153"/>
      <c r="J1885" s="95"/>
      <c r="K1885" s="108" t="str">
        <f t="shared" si="61"/>
        <v>x2</v>
      </c>
      <c r="L1885" s="113"/>
      <c r="M1885" s="95"/>
      <c r="N1885" s="121" t="str">
        <f>IFERROR(VLOOKUP($G1885,Basisblatt!$A$10:$B$17,2,FALSE),"")</f>
        <v/>
      </c>
      <c r="O1885" s="95"/>
      <c r="P1885" s="138" t="str">
        <f>IF($K1885="x1",IF(OR($F1885&lt;&gt;Basisblatt!$A$2,'EMob_Segmente 3.2.5_3.2.6'!H1885=Basisblatt!$A$64)=TRUE,5,VLOOKUP('EMob_Segmente 3.2.5_3.2.6'!$E1885,Basisblatt!$A$22:$B$35,2,FALSE)),"")</f>
        <v/>
      </c>
    </row>
    <row r="1886" spans="1:16" ht="15.75" thickBot="1" x14ac:dyDescent="0.3">
      <c r="A1886" s="121" t="str">
        <f t="shared" si="60"/>
        <v/>
      </c>
      <c r="B1886" s="95"/>
      <c r="C1886" s="148"/>
      <c r="D1886" s="149"/>
      <c r="E1886" s="149"/>
      <c r="F1886" s="149"/>
      <c r="G1886" s="149"/>
      <c r="H1886" s="149"/>
      <c r="I1886" s="153"/>
      <c r="J1886" s="95"/>
      <c r="K1886" s="108" t="str">
        <f t="shared" si="61"/>
        <v>x2</v>
      </c>
      <c r="L1886" s="113"/>
      <c r="M1886" s="95"/>
      <c r="N1886" s="121" t="str">
        <f>IFERROR(VLOOKUP($G1886,Basisblatt!$A$10:$B$17,2,FALSE),"")</f>
        <v/>
      </c>
      <c r="O1886" s="95"/>
      <c r="P1886" s="138" t="str">
        <f>IF($K1886="x1",IF(OR($F1886&lt;&gt;Basisblatt!$A$2,'EMob_Segmente 3.2.5_3.2.6'!H1886=Basisblatt!$A$64)=TRUE,5,VLOOKUP('EMob_Segmente 3.2.5_3.2.6'!$E1886,Basisblatt!$A$22:$B$35,2,FALSE)),"")</f>
        <v/>
      </c>
    </row>
    <row r="1887" spans="1:16" ht="15.75" thickBot="1" x14ac:dyDescent="0.3">
      <c r="A1887" s="121" t="str">
        <f t="shared" si="60"/>
        <v/>
      </c>
      <c r="B1887" s="95"/>
      <c r="C1887" s="148"/>
      <c r="D1887" s="149"/>
      <c r="E1887" s="149"/>
      <c r="F1887" s="149"/>
      <c r="G1887" s="149"/>
      <c r="H1887" s="149"/>
      <c r="I1887" s="153"/>
      <c r="J1887" s="95"/>
      <c r="K1887" s="108" t="str">
        <f t="shared" si="61"/>
        <v>x2</v>
      </c>
      <c r="L1887" s="113"/>
      <c r="M1887" s="95"/>
      <c r="N1887" s="121" t="str">
        <f>IFERROR(VLOOKUP($G1887,Basisblatt!$A$10:$B$17,2,FALSE),"")</f>
        <v/>
      </c>
      <c r="O1887" s="95"/>
      <c r="P1887" s="138" t="str">
        <f>IF($K1887="x1",IF(OR($F1887&lt;&gt;Basisblatt!$A$2,'EMob_Segmente 3.2.5_3.2.6'!H1887=Basisblatt!$A$64)=TRUE,5,VLOOKUP('EMob_Segmente 3.2.5_3.2.6'!$E1887,Basisblatt!$A$22:$B$35,2,FALSE)),"")</f>
        <v/>
      </c>
    </row>
    <row r="1888" spans="1:16" ht="15.75" thickBot="1" x14ac:dyDescent="0.3">
      <c r="A1888" s="121" t="str">
        <f t="shared" si="60"/>
        <v/>
      </c>
      <c r="B1888" s="95"/>
      <c r="C1888" s="148"/>
      <c r="D1888" s="149"/>
      <c r="E1888" s="149"/>
      <c r="F1888" s="149"/>
      <c r="G1888" s="149"/>
      <c r="H1888" s="149"/>
      <c r="I1888" s="153"/>
      <c r="J1888" s="95"/>
      <c r="K1888" s="108" t="str">
        <f t="shared" si="61"/>
        <v>x2</v>
      </c>
      <c r="L1888" s="113"/>
      <c r="M1888" s="95"/>
      <c r="N1888" s="121" t="str">
        <f>IFERROR(VLOOKUP($G1888,Basisblatt!$A$10:$B$17,2,FALSE),"")</f>
        <v/>
      </c>
      <c r="O1888" s="95"/>
      <c r="P1888" s="138" t="str">
        <f>IF($K1888="x1",IF(OR($F1888&lt;&gt;Basisblatt!$A$2,'EMob_Segmente 3.2.5_3.2.6'!H1888=Basisblatt!$A$64)=TRUE,5,VLOOKUP('EMob_Segmente 3.2.5_3.2.6'!$E1888,Basisblatt!$A$22:$B$35,2,FALSE)),"")</f>
        <v/>
      </c>
    </row>
    <row r="1889" spans="1:16" ht="15.75" thickBot="1" x14ac:dyDescent="0.3">
      <c r="A1889" s="121" t="str">
        <f t="shared" si="60"/>
        <v/>
      </c>
      <c r="B1889" s="95"/>
      <c r="C1889" s="148"/>
      <c r="D1889" s="149"/>
      <c r="E1889" s="149"/>
      <c r="F1889" s="149"/>
      <c r="G1889" s="149"/>
      <c r="H1889" s="149"/>
      <c r="I1889" s="153"/>
      <c r="J1889" s="95"/>
      <c r="K1889" s="108" t="str">
        <f t="shared" si="61"/>
        <v>x2</v>
      </c>
      <c r="L1889" s="113"/>
      <c r="M1889" s="95"/>
      <c r="N1889" s="121" t="str">
        <f>IFERROR(VLOOKUP($G1889,Basisblatt!$A$10:$B$17,2,FALSE),"")</f>
        <v/>
      </c>
      <c r="O1889" s="95"/>
      <c r="P1889" s="138" t="str">
        <f>IF($K1889="x1",IF(OR($F1889&lt;&gt;Basisblatt!$A$2,'EMob_Segmente 3.2.5_3.2.6'!H1889=Basisblatt!$A$64)=TRUE,5,VLOOKUP('EMob_Segmente 3.2.5_3.2.6'!$E1889,Basisblatt!$A$22:$B$35,2,FALSE)),"")</f>
        <v/>
      </c>
    </row>
    <row r="1890" spans="1:16" ht="15.75" thickBot="1" x14ac:dyDescent="0.3">
      <c r="A1890" s="121" t="str">
        <f t="shared" si="60"/>
        <v/>
      </c>
      <c r="B1890" s="95"/>
      <c r="C1890" s="148"/>
      <c r="D1890" s="149"/>
      <c r="E1890" s="149"/>
      <c r="F1890" s="149"/>
      <c r="G1890" s="149"/>
      <c r="H1890" s="149"/>
      <c r="I1890" s="153"/>
      <c r="J1890" s="95"/>
      <c r="K1890" s="108" t="str">
        <f t="shared" si="61"/>
        <v>x2</v>
      </c>
      <c r="L1890" s="113"/>
      <c r="M1890" s="95"/>
      <c r="N1890" s="121" t="str">
        <f>IFERROR(VLOOKUP($G1890,Basisblatt!$A$10:$B$17,2,FALSE),"")</f>
        <v/>
      </c>
      <c r="O1890" s="95"/>
      <c r="P1890" s="138" t="str">
        <f>IF($K1890="x1",IF(OR($F1890&lt;&gt;Basisblatt!$A$2,'EMob_Segmente 3.2.5_3.2.6'!H1890=Basisblatt!$A$64)=TRUE,5,VLOOKUP('EMob_Segmente 3.2.5_3.2.6'!$E1890,Basisblatt!$A$22:$B$35,2,FALSE)),"")</f>
        <v/>
      </c>
    </row>
    <row r="1891" spans="1:16" ht="15.75" thickBot="1" x14ac:dyDescent="0.3">
      <c r="A1891" s="121" t="str">
        <f t="shared" si="60"/>
        <v/>
      </c>
      <c r="B1891" s="95"/>
      <c r="C1891" s="148"/>
      <c r="D1891" s="149"/>
      <c r="E1891" s="149"/>
      <c r="F1891" s="149"/>
      <c r="G1891" s="149"/>
      <c r="H1891" s="149"/>
      <c r="I1891" s="153"/>
      <c r="J1891" s="95"/>
      <c r="K1891" s="108" t="str">
        <f t="shared" si="61"/>
        <v>x2</v>
      </c>
      <c r="L1891" s="113"/>
      <c r="M1891" s="95"/>
      <c r="N1891" s="121" t="str">
        <f>IFERROR(VLOOKUP($G1891,Basisblatt!$A$10:$B$17,2,FALSE),"")</f>
        <v/>
      </c>
      <c r="O1891" s="95"/>
      <c r="P1891" s="138" t="str">
        <f>IF($K1891="x1",IF(OR($F1891&lt;&gt;Basisblatt!$A$2,'EMob_Segmente 3.2.5_3.2.6'!H1891=Basisblatt!$A$64)=TRUE,5,VLOOKUP('EMob_Segmente 3.2.5_3.2.6'!$E1891,Basisblatt!$A$22:$B$35,2,FALSE)),"")</f>
        <v/>
      </c>
    </row>
    <row r="1892" spans="1:16" ht="15.75" thickBot="1" x14ac:dyDescent="0.3">
      <c r="A1892" s="121" t="str">
        <f t="shared" si="60"/>
        <v/>
      </c>
      <c r="B1892" s="95"/>
      <c r="C1892" s="148"/>
      <c r="D1892" s="149"/>
      <c r="E1892" s="149"/>
      <c r="F1892" s="149"/>
      <c r="G1892" s="149"/>
      <c r="H1892" s="149"/>
      <c r="I1892" s="153"/>
      <c r="J1892" s="95"/>
      <c r="K1892" s="108" t="str">
        <f t="shared" si="61"/>
        <v>x2</v>
      </c>
      <c r="L1892" s="113"/>
      <c r="M1892" s="95"/>
      <c r="N1892" s="121" t="str">
        <f>IFERROR(VLOOKUP($G1892,Basisblatt!$A$10:$B$17,2,FALSE),"")</f>
        <v/>
      </c>
      <c r="O1892" s="95"/>
      <c r="P1892" s="138" t="str">
        <f>IF($K1892="x1",IF(OR($F1892&lt;&gt;Basisblatt!$A$2,'EMob_Segmente 3.2.5_3.2.6'!H1892=Basisblatt!$A$64)=TRUE,5,VLOOKUP('EMob_Segmente 3.2.5_3.2.6'!$E1892,Basisblatt!$A$22:$B$35,2,FALSE)),"")</f>
        <v/>
      </c>
    </row>
    <row r="1893" spans="1:16" ht="15.75" thickBot="1" x14ac:dyDescent="0.3">
      <c r="A1893" s="121" t="str">
        <f t="shared" si="60"/>
        <v/>
      </c>
      <c r="B1893" s="95"/>
      <c r="C1893" s="148"/>
      <c r="D1893" s="149"/>
      <c r="E1893" s="149"/>
      <c r="F1893" s="149"/>
      <c r="G1893" s="149"/>
      <c r="H1893" s="149"/>
      <c r="I1893" s="153"/>
      <c r="J1893" s="95"/>
      <c r="K1893" s="108" t="str">
        <f t="shared" si="61"/>
        <v>x2</v>
      </c>
      <c r="L1893" s="113"/>
      <c r="M1893" s="95"/>
      <c r="N1893" s="121" t="str">
        <f>IFERROR(VLOOKUP($G1893,Basisblatt!$A$10:$B$17,2,FALSE),"")</f>
        <v/>
      </c>
      <c r="O1893" s="95"/>
      <c r="P1893" s="138" t="str">
        <f>IF($K1893="x1",IF(OR($F1893&lt;&gt;Basisblatt!$A$2,'EMob_Segmente 3.2.5_3.2.6'!H1893=Basisblatt!$A$64)=TRUE,5,VLOOKUP('EMob_Segmente 3.2.5_3.2.6'!$E1893,Basisblatt!$A$22:$B$35,2,FALSE)),"")</f>
        <v/>
      </c>
    </row>
    <row r="1894" spans="1:16" ht="15.75" thickBot="1" x14ac:dyDescent="0.3">
      <c r="A1894" s="121" t="str">
        <f t="shared" si="60"/>
        <v/>
      </c>
      <c r="B1894" s="95"/>
      <c r="C1894" s="148"/>
      <c r="D1894" s="149"/>
      <c r="E1894" s="149"/>
      <c r="F1894" s="149"/>
      <c r="G1894" s="149"/>
      <c r="H1894" s="149"/>
      <c r="I1894" s="153"/>
      <c r="J1894" s="95"/>
      <c r="K1894" s="108" t="str">
        <f t="shared" si="61"/>
        <v>x2</v>
      </c>
      <c r="L1894" s="113"/>
      <c r="M1894" s="95"/>
      <c r="N1894" s="121" t="str">
        <f>IFERROR(VLOOKUP($G1894,Basisblatt!$A$10:$B$17,2,FALSE),"")</f>
        <v/>
      </c>
      <c r="O1894" s="95"/>
      <c r="P1894" s="138" t="str">
        <f>IF($K1894="x1",IF(OR($F1894&lt;&gt;Basisblatt!$A$2,'EMob_Segmente 3.2.5_3.2.6'!H1894=Basisblatt!$A$64)=TRUE,5,VLOOKUP('EMob_Segmente 3.2.5_3.2.6'!$E1894,Basisblatt!$A$22:$B$35,2,FALSE)),"")</f>
        <v/>
      </c>
    </row>
    <row r="1895" spans="1:16" ht="15.75" thickBot="1" x14ac:dyDescent="0.3">
      <c r="A1895" s="121" t="str">
        <f t="shared" si="60"/>
        <v/>
      </c>
      <c r="B1895" s="95"/>
      <c r="C1895" s="148"/>
      <c r="D1895" s="149"/>
      <c r="E1895" s="149"/>
      <c r="F1895" s="149"/>
      <c r="G1895" s="149"/>
      <c r="H1895" s="149"/>
      <c r="I1895" s="153"/>
      <c r="J1895" s="95"/>
      <c r="K1895" s="108" t="str">
        <f t="shared" si="61"/>
        <v>x2</v>
      </c>
      <c r="L1895" s="113"/>
      <c r="M1895" s="95"/>
      <c r="N1895" s="121" t="str">
        <f>IFERROR(VLOOKUP($G1895,Basisblatt!$A$10:$B$17,2,FALSE),"")</f>
        <v/>
      </c>
      <c r="O1895" s="95"/>
      <c r="P1895" s="138" t="str">
        <f>IF($K1895="x1",IF(OR($F1895&lt;&gt;Basisblatt!$A$2,'EMob_Segmente 3.2.5_3.2.6'!H1895=Basisblatt!$A$64)=TRUE,5,VLOOKUP('EMob_Segmente 3.2.5_3.2.6'!$E1895,Basisblatt!$A$22:$B$35,2,FALSE)),"")</f>
        <v/>
      </c>
    </row>
    <row r="1896" spans="1:16" ht="15.75" thickBot="1" x14ac:dyDescent="0.3">
      <c r="A1896" s="121" t="str">
        <f t="shared" si="60"/>
        <v/>
      </c>
      <c r="B1896" s="95"/>
      <c r="C1896" s="148"/>
      <c r="D1896" s="149"/>
      <c r="E1896" s="149"/>
      <c r="F1896" s="149"/>
      <c r="G1896" s="149"/>
      <c r="H1896" s="149"/>
      <c r="I1896" s="153"/>
      <c r="J1896" s="95"/>
      <c r="K1896" s="108" t="str">
        <f t="shared" si="61"/>
        <v>x2</v>
      </c>
      <c r="L1896" s="113"/>
      <c r="M1896" s="95"/>
      <c r="N1896" s="121" t="str">
        <f>IFERROR(VLOOKUP($G1896,Basisblatt!$A$10:$B$17,2,FALSE),"")</f>
        <v/>
      </c>
      <c r="O1896" s="95"/>
      <c r="P1896" s="138" t="str">
        <f>IF($K1896="x1",IF(OR($F1896&lt;&gt;Basisblatt!$A$2,'EMob_Segmente 3.2.5_3.2.6'!H1896=Basisblatt!$A$64)=TRUE,5,VLOOKUP('EMob_Segmente 3.2.5_3.2.6'!$E1896,Basisblatt!$A$22:$B$35,2,FALSE)),"")</f>
        <v/>
      </c>
    </row>
    <row r="1897" spans="1:16" ht="15.75" thickBot="1" x14ac:dyDescent="0.3">
      <c r="A1897" s="121" t="str">
        <f t="shared" si="60"/>
        <v/>
      </c>
      <c r="B1897" s="95"/>
      <c r="C1897" s="148"/>
      <c r="D1897" s="149"/>
      <c r="E1897" s="149"/>
      <c r="F1897" s="149"/>
      <c r="G1897" s="149"/>
      <c r="H1897" s="149"/>
      <c r="I1897" s="153"/>
      <c r="J1897" s="95"/>
      <c r="K1897" s="108" t="str">
        <f t="shared" si="61"/>
        <v>x2</v>
      </c>
      <c r="L1897" s="113"/>
      <c r="M1897" s="95"/>
      <c r="N1897" s="121" t="str">
        <f>IFERROR(VLOOKUP($G1897,Basisblatt!$A$10:$B$17,2,FALSE),"")</f>
        <v/>
      </c>
      <c r="O1897" s="95"/>
      <c r="P1897" s="138" t="str">
        <f>IF($K1897="x1",IF(OR($F1897&lt;&gt;Basisblatt!$A$2,'EMob_Segmente 3.2.5_3.2.6'!H1897=Basisblatt!$A$64)=TRUE,5,VLOOKUP('EMob_Segmente 3.2.5_3.2.6'!$E1897,Basisblatt!$A$22:$B$35,2,FALSE)),"")</f>
        <v/>
      </c>
    </row>
    <row r="1898" spans="1:16" ht="15.75" thickBot="1" x14ac:dyDescent="0.3">
      <c r="A1898" s="121" t="str">
        <f t="shared" si="60"/>
        <v/>
      </c>
      <c r="B1898" s="95"/>
      <c r="C1898" s="148"/>
      <c r="D1898" s="149"/>
      <c r="E1898" s="149"/>
      <c r="F1898" s="149"/>
      <c r="G1898" s="149"/>
      <c r="H1898" s="149"/>
      <c r="I1898" s="153"/>
      <c r="J1898" s="95"/>
      <c r="K1898" s="108" t="str">
        <f t="shared" si="61"/>
        <v>x2</v>
      </c>
      <c r="L1898" s="113"/>
      <c r="M1898" s="95"/>
      <c r="N1898" s="121" t="str">
        <f>IFERROR(VLOOKUP($G1898,Basisblatt!$A$10:$B$17,2,FALSE),"")</f>
        <v/>
      </c>
      <c r="O1898" s="95"/>
      <c r="P1898" s="138" t="str">
        <f>IF($K1898="x1",IF(OR($F1898&lt;&gt;Basisblatt!$A$2,'EMob_Segmente 3.2.5_3.2.6'!H1898=Basisblatt!$A$64)=TRUE,5,VLOOKUP('EMob_Segmente 3.2.5_3.2.6'!$E1898,Basisblatt!$A$22:$B$35,2,FALSE)),"")</f>
        <v/>
      </c>
    </row>
    <row r="1899" spans="1:16" ht="15.75" thickBot="1" x14ac:dyDescent="0.3">
      <c r="A1899" s="121" t="str">
        <f t="shared" si="60"/>
        <v/>
      </c>
      <c r="B1899" s="95"/>
      <c r="C1899" s="148"/>
      <c r="D1899" s="149"/>
      <c r="E1899" s="149"/>
      <c r="F1899" s="149"/>
      <c r="G1899" s="149"/>
      <c r="H1899" s="149"/>
      <c r="I1899" s="153"/>
      <c r="J1899" s="95"/>
      <c r="K1899" s="108" t="str">
        <f t="shared" si="61"/>
        <v>x2</v>
      </c>
      <c r="L1899" s="113"/>
      <c r="M1899" s="95"/>
      <c r="N1899" s="121" t="str">
        <f>IFERROR(VLOOKUP($G1899,Basisblatt!$A$10:$B$17,2,FALSE),"")</f>
        <v/>
      </c>
      <c r="O1899" s="95"/>
      <c r="P1899" s="138" t="str">
        <f>IF($K1899="x1",IF(OR($F1899&lt;&gt;Basisblatt!$A$2,'EMob_Segmente 3.2.5_3.2.6'!H1899=Basisblatt!$A$64)=TRUE,5,VLOOKUP('EMob_Segmente 3.2.5_3.2.6'!$E1899,Basisblatt!$A$22:$B$35,2,FALSE)),"")</f>
        <v/>
      </c>
    </row>
    <row r="1900" spans="1:16" ht="15.75" thickBot="1" x14ac:dyDescent="0.3">
      <c r="A1900" s="121" t="str">
        <f t="shared" si="60"/>
        <v/>
      </c>
      <c r="B1900" s="95"/>
      <c r="C1900" s="148"/>
      <c r="D1900" s="149"/>
      <c r="E1900" s="149"/>
      <c r="F1900" s="149"/>
      <c r="G1900" s="149"/>
      <c r="H1900" s="149"/>
      <c r="I1900" s="153"/>
      <c r="J1900" s="95"/>
      <c r="K1900" s="108" t="str">
        <f t="shared" si="61"/>
        <v>x2</v>
      </c>
      <c r="L1900" s="113"/>
      <c r="M1900" s="95"/>
      <c r="N1900" s="121" t="str">
        <f>IFERROR(VLOOKUP($G1900,Basisblatt!$A$10:$B$17,2,FALSE),"")</f>
        <v/>
      </c>
      <c r="O1900" s="95"/>
      <c r="P1900" s="138" t="str">
        <f>IF($K1900="x1",IF(OR($F1900&lt;&gt;Basisblatt!$A$2,'EMob_Segmente 3.2.5_3.2.6'!H1900=Basisblatt!$A$64)=TRUE,5,VLOOKUP('EMob_Segmente 3.2.5_3.2.6'!$E1900,Basisblatt!$A$22:$B$35,2,FALSE)),"")</f>
        <v/>
      </c>
    </row>
    <row r="1901" spans="1:16" ht="15.75" thickBot="1" x14ac:dyDescent="0.3">
      <c r="A1901" s="121" t="str">
        <f t="shared" si="60"/>
        <v/>
      </c>
      <c r="B1901" s="95"/>
      <c r="C1901" s="148"/>
      <c r="D1901" s="149"/>
      <c r="E1901" s="149"/>
      <c r="F1901" s="149"/>
      <c r="G1901" s="149"/>
      <c r="H1901" s="149"/>
      <c r="I1901" s="153"/>
      <c r="J1901" s="95"/>
      <c r="K1901" s="108" t="str">
        <f t="shared" si="61"/>
        <v>x2</v>
      </c>
      <c r="L1901" s="113"/>
      <c r="M1901" s="95"/>
      <c r="N1901" s="121" t="str">
        <f>IFERROR(VLOOKUP($G1901,Basisblatt!$A$10:$B$17,2,FALSE),"")</f>
        <v/>
      </c>
      <c r="O1901" s="95"/>
      <c r="P1901" s="138" t="str">
        <f>IF($K1901="x1",IF(OR($F1901&lt;&gt;Basisblatt!$A$2,'EMob_Segmente 3.2.5_3.2.6'!H1901=Basisblatt!$A$64)=TRUE,5,VLOOKUP('EMob_Segmente 3.2.5_3.2.6'!$E1901,Basisblatt!$A$22:$B$35,2,FALSE)),"")</f>
        <v/>
      </c>
    </row>
    <row r="1902" spans="1:16" ht="15.75" thickBot="1" x14ac:dyDescent="0.3">
      <c r="A1902" s="121" t="str">
        <f t="shared" si="60"/>
        <v/>
      </c>
      <c r="B1902" s="95"/>
      <c r="C1902" s="148"/>
      <c r="D1902" s="149"/>
      <c r="E1902" s="149"/>
      <c r="F1902" s="149"/>
      <c r="G1902" s="149"/>
      <c r="H1902" s="149"/>
      <c r="I1902" s="153"/>
      <c r="J1902" s="95"/>
      <c r="K1902" s="108" t="str">
        <f t="shared" si="61"/>
        <v>x2</v>
      </c>
      <c r="L1902" s="113"/>
      <c r="M1902" s="95"/>
      <c r="N1902" s="121" t="str">
        <f>IFERROR(VLOOKUP($G1902,Basisblatt!$A$10:$B$17,2,FALSE),"")</f>
        <v/>
      </c>
      <c r="O1902" s="95"/>
      <c r="P1902" s="138" t="str">
        <f>IF($K1902="x1",IF(OR($F1902&lt;&gt;Basisblatt!$A$2,'EMob_Segmente 3.2.5_3.2.6'!H1902=Basisblatt!$A$64)=TRUE,5,VLOOKUP('EMob_Segmente 3.2.5_3.2.6'!$E1902,Basisblatt!$A$22:$B$35,2,FALSE)),"")</f>
        <v/>
      </c>
    </row>
    <row r="1903" spans="1:16" ht="15.75" thickBot="1" x14ac:dyDescent="0.3">
      <c r="A1903" s="121" t="str">
        <f t="shared" si="60"/>
        <v/>
      </c>
      <c r="B1903" s="95"/>
      <c r="C1903" s="148"/>
      <c r="D1903" s="149"/>
      <c r="E1903" s="149"/>
      <c r="F1903" s="149"/>
      <c r="G1903" s="149"/>
      <c r="H1903" s="149"/>
      <c r="I1903" s="153"/>
      <c r="J1903" s="95"/>
      <c r="K1903" s="108" t="str">
        <f t="shared" si="61"/>
        <v>x2</v>
      </c>
      <c r="L1903" s="113"/>
      <c r="M1903" s="95"/>
      <c r="N1903" s="121" t="str">
        <f>IFERROR(VLOOKUP($G1903,Basisblatt!$A$10:$B$17,2,FALSE),"")</f>
        <v/>
      </c>
      <c r="O1903" s="95"/>
      <c r="P1903" s="138" t="str">
        <f>IF($K1903="x1",IF(OR($F1903&lt;&gt;Basisblatt!$A$2,'EMob_Segmente 3.2.5_3.2.6'!H1903=Basisblatt!$A$64)=TRUE,5,VLOOKUP('EMob_Segmente 3.2.5_3.2.6'!$E1903,Basisblatt!$A$22:$B$35,2,FALSE)),"")</f>
        <v/>
      </c>
    </row>
    <row r="1904" spans="1:16" ht="15.75" thickBot="1" x14ac:dyDescent="0.3">
      <c r="A1904" s="121" t="str">
        <f t="shared" si="60"/>
        <v/>
      </c>
      <c r="B1904" s="95"/>
      <c r="C1904" s="148"/>
      <c r="D1904" s="149"/>
      <c r="E1904" s="149"/>
      <c r="F1904" s="149"/>
      <c r="G1904" s="149"/>
      <c r="H1904" s="149"/>
      <c r="I1904" s="153"/>
      <c r="J1904" s="95"/>
      <c r="K1904" s="108" t="str">
        <f t="shared" si="61"/>
        <v>x2</v>
      </c>
      <c r="L1904" s="113"/>
      <c r="M1904" s="95"/>
      <c r="N1904" s="121" t="str">
        <f>IFERROR(VLOOKUP($G1904,Basisblatt!$A$10:$B$17,2,FALSE),"")</f>
        <v/>
      </c>
      <c r="O1904" s="95"/>
      <c r="P1904" s="138" t="str">
        <f>IF($K1904="x1",IF(OR($F1904&lt;&gt;Basisblatt!$A$2,'EMob_Segmente 3.2.5_3.2.6'!H1904=Basisblatt!$A$64)=TRUE,5,VLOOKUP('EMob_Segmente 3.2.5_3.2.6'!$E1904,Basisblatt!$A$22:$B$35,2,FALSE)),"")</f>
        <v/>
      </c>
    </row>
    <row r="1905" spans="1:16" ht="15.75" thickBot="1" x14ac:dyDescent="0.3">
      <c r="A1905" s="121" t="str">
        <f t="shared" si="60"/>
        <v/>
      </c>
      <c r="B1905" s="95"/>
      <c r="C1905" s="148"/>
      <c r="D1905" s="149"/>
      <c r="E1905" s="149"/>
      <c r="F1905" s="149"/>
      <c r="G1905" s="149"/>
      <c r="H1905" s="149"/>
      <c r="I1905" s="153"/>
      <c r="J1905" s="95"/>
      <c r="K1905" s="108" t="str">
        <f t="shared" si="61"/>
        <v>x2</v>
      </c>
      <c r="L1905" s="113"/>
      <c r="M1905" s="95"/>
      <c r="N1905" s="121" t="str">
        <f>IFERROR(VLOOKUP($G1905,Basisblatt!$A$10:$B$17,2,FALSE),"")</f>
        <v/>
      </c>
      <c r="O1905" s="95"/>
      <c r="P1905" s="138" t="str">
        <f>IF($K1905="x1",IF(OR($F1905&lt;&gt;Basisblatt!$A$2,'EMob_Segmente 3.2.5_3.2.6'!H1905=Basisblatt!$A$64)=TRUE,5,VLOOKUP('EMob_Segmente 3.2.5_3.2.6'!$E1905,Basisblatt!$A$22:$B$35,2,FALSE)),"")</f>
        <v/>
      </c>
    </row>
    <row r="1906" spans="1:16" ht="15.75" thickBot="1" x14ac:dyDescent="0.3">
      <c r="A1906" s="121" t="str">
        <f t="shared" si="60"/>
        <v/>
      </c>
      <c r="B1906" s="95"/>
      <c r="C1906" s="148"/>
      <c r="D1906" s="149"/>
      <c r="E1906" s="149"/>
      <c r="F1906" s="149"/>
      <c r="G1906" s="149"/>
      <c r="H1906" s="149"/>
      <c r="I1906" s="153"/>
      <c r="J1906" s="95"/>
      <c r="K1906" s="108" t="str">
        <f t="shared" si="61"/>
        <v>x2</v>
      </c>
      <c r="L1906" s="113"/>
      <c r="M1906" s="95"/>
      <c r="N1906" s="121" t="str">
        <f>IFERROR(VLOOKUP($G1906,Basisblatt!$A$10:$B$17,2,FALSE),"")</f>
        <v/>
      </c>
      <c r="O1906" s="95"/>
      <c r="P1906" s="138" t="str">
        <f>IF($K1906="x1",IF(OR($F1906&lt;&gt;Basisblatt!$A$2,'EMob_Segmente 3.2.5_3.2.6'!H1906=Basisblatt!$A$64)=TRUE,5,VLOOKUP('EMob_Segmente 3.2.5_3.2.6'!$E1906,Basisblatt!$A$22:$B$35,2,FALSE)),"")</f>
        <v/>
      </c>
    </row>
    <row r="1907" spans="1:16" ht="15.75" thickBot="1" x14ac:dyDescent="0.3">
      <c r="A1907" s="121" t="str">
        <f t="shared" si="60"/>
        <v/>
      </c>
      <c r="B1907" s="95"/>
      <c r="C1907" s="148"/>
      <c r="D1907" s="149"/>
      <c r="E1907" s="149"/>
      <c r="F1907" s="149"/>
      <c r="G1907" s="149"/>
      <c r="H1907" s="149"/>
      <c r="I1907" s="153"/>
      <c r="J1907" s="95"/>
      <c r="K1907" s="108" t="str">
        <f t="shared" si="61"/>
        <v>x2</v>
      </c>
      <c r="L1907" s="113"/>
      <c r="M1907" s="95"/>
      <c r="N1907" s="121" t="str">
        <f>IFERROR(VLOOKUP($G1907,Basisblatt!$A$10:$B$17,2,FALSE),"")</f>
        <v/>
      </c>
      <c r="O1907" s="95"/>
      <c r="P1907" s="138" t="str">
        <f>IF($K1907="x1",IF(OR($F1907&lt;&gt;Basisblatt!$A$2,'EMob_Segmente 3.2.5_3.2.6'!H1907=Basisblatt!$A$64)=TRUE,5,VLOOKUP('EMob_Segmente 3.2.5_3.2.6'!$E1907,Basisblatt!$A$22:$B$35,2,FALSE)),"")</f>
        <v/>
      </c>
    </row>
    <row r="1908" spans="1:16" ht="15.75" thickBot="1" x14ac:dyDescent="0.3">
      <c r="A1908" s="121" t="str">
        <f t="shared" si="60"/>
        <v/>
      </c>
      <c r="B1908" s="95"/>
      <c r="C1908" s="148"/>
      <c r="D1908" s="149"/>
      <c r="E1908" s="149"/>
      <c r="F1908" s="149"/>
      <c r="G1908" s="149"/>
      <c r="H1908" s="149"/>
      <c r="I1908" s="153"/>
      <c r="J1908" s="95"/>
      <c r="K1908" s="108" t="str">
        <f t="shared" si="61"/>
        <v>x2</v>
      </c>
      <c r="L1908" s="113"/>
      <c r="M1908" s="95"/>
      <c r="N1908" s="121" t="str">
        <f>IFERROR(VLOOKUP($G1908,Basisblatt!$A$10:$B$17,2,FALSE),"")</f>
        <v/>
      </c>
      <c r="O1908" s="95"/>
      <c r="P1908" s="138" t="str">
        <f>IF($K1908="x1",IF(OR($F1908&lt;&gt;Basisblatt!$A$2,'EMob_Segmente 3.2.5_3.2.6'!H1908=Basisblatt!$A$64)=TRUE,5,VLOOKUP('EMob_Segmente 3.2.5_3.2.6'!$E1908,Basisblatt!$A$22:$B$35,2,FALSE)),"")</f>
        <v/>
      </c>
    </row>
    <row r="1909" spans="1:16" ht="15.75" thickBot="1" x14ac:dyDescent="0.3">
      <c r="A1909" s="121" t="str">
        <f t="shared" si="60"/>
        <v/>
      </c>
      <c r="B1909" s="95"/>
      <c r="C1909" s="148"/>
      <c r="D1909" s="149"/>
      <c r="E1909" s="149"/>
      <c r="F1909" s="149"/>
      <c r="G1909" s="149"/>
      <c r="H1909" s="149"/>
      <c r="I1909" s="153"/>
      <c r="J1909" s="95"/>
      <c r="K1909" s="108" t="str">
        <f t="shared" si="61"/>
        <v>x2</v>
      </c>
      <c r="L1909" s="113"/>
      <c r="M1909" s="95"/>
      <c r="N1909" s="121" t="str">
        <f>IFERROR(VLOOKUP($G1909,Basisblatt!$A$10:$B$17,2,FALSE),"")</f>
        <v/>
      </c>
      <c r="O1909" s="95"/>
      <c r="P1909" s="138" t="str">
        <f>IF($K1909="x1",IF(OR($F1909&lt;&gt;Basisblatt!$A$2,'EMob_Segmente 3.2.5_3.2.6'!H1909=Basisblatt!$A$64)=TRUE,5,VLOOKUP('EMob_Segmente 3.2.5_3.2.6'!$E1909,Basisblatt!$A$22:$B$35,2,FALSE)),"")</f>
        <v/>
      </c>
    </row>
    <row r="1910" spans="1:16" ht="15.75" thickBot="1" x14ac:dyDescent="0.3">
      <c r="A1910" s="121" t="str">
        <f t="shared" si="60"/>
        <v/>
      </c>
      <c r="B1910" s="95"/>
      <c r="C1910" s="148"/>
      <c r="D1910" s="149"/>
      <c r="E1910" s="149"/>
      <c r="F1910" s="149"/>
      <c r="G1910" s="149"/>
      <c r="H1910" s="149"/>
      <c r="I1910" s="153"/>
      <c r="J1910" s="95"/>
      <c r="K1910" s="108" t="str">
        <f t="shared" si="61"/>
        <v>x2</v>
      </c>
      <c r="L1910" s="113"/>
      <c r="M1910" s="95"/>
      <c r="N1910" s="121" t="str">
        <f>IFERROR(VLOOKUP($G1910,Basisblatt!$A$10:$B$17,2,FALSE),"")</f>
        <v/>
      </c>
      <c r="O1910" s="95"/>
      <c r="P1910" s="138" t="str">
        <f>IF($K1910="x1",IF(OR($F1910&lt;&gt;Basisblatt!$A$2,'EMob_Segmente 3.2.5_3.2.6'!H1910=Basisblatt!$A$64)=TRUE,5,VLOOKUP('EMob_Segmente 3.2.5_3.2.6'!$E1910,Basisblatt!$A$22:$B$35,2,FALSE)),"")</f>
        <v/>
      </c>
    </row>
    <row r="1911" spans="1:16" ht="15.75" thickBot="1" x14ac:dyDescent="0.3">
      <c r="A1911" s="121" t="str">
        <f t="shared" si="60"/>
        <v/>
      </c>
      <c r="B1911" s="95"/>
      <c r="C1911" s="148"/>
      <c r="D1911" s="149"/>
      <c r="E1911" s="149"/>
      <c r="F1911" s="149"/>
      <c r="G1911" s="149"/>
      <c r="H1911" s="149"/>
      <c r="I1911" s="153"/>
      <c r="J1911" s="95"/>
      <c r="K1911" s="108" t="str">
        <f t="shared" si="61"/>
        <v>x2</v>
      </c>
      <c r="L1911" s="113"/>
      <c r="M1911" s="95"/>
      <c r="N1911" s="121" t="str">
        <f>IFERROR(VLOOKUP($G1911,Basisblatt!$A$10:$B$17,2,FALSE),"")</f>
        <v/>
      </c>
      <c r="O1911" s="95"/>
      <c r="P1911" s="138" t="str">
        <f>IF($K1911="x1",IF(OR($F1911&lt;&gt;Basisblatt!$A$2,'EMob_Segmente 3.2.5_3.2.6'!H1911=Basisblatt!$A$64)=TRUE,5,VLOOKUP('EMob_Segmente 3.2.5_3.2.6'!$E1911,Basisblatt!$A$22:$B$35,2,FALSE)),"")</f>
        <v/>
      </c>
    </row>
    <row r="1912" spans="1:16" ht="15.75" thickBot="1" x14ac:dyDescent="0.3">
      <c r="A1912" s="121" t="str">
        <f t="shared" si="60"/>
        <v/>
      </c>
      <c r="B1912" s="95"/>
      <c r="C1912" s="148"/>
      <c r="D1912" s="149"/>
      <c r="E1912" s="149"/>
      <c r="F1912" s="149"/>
      <c r="G1912" s="149"/>
      <c r="H1912" s="149"/>
      <c r="I1912" s="153"/>
      <c r="J1912" s="95"/>
      <c r="K1912" s="108" t="str">
        <f t="shared" si="61"/>
        <v>x2</v>
      </c>
      <c r="L1912" s="113"/>
      <c r="M1912" s="95"/>
      <c r="N1912" s="121" t="str">
        <f>IFERROR(VLOOKUP($G1912,Basisblatt!$A$10:$B$17,2,FALSE),"")</f>
        <v/>
      </c>
      <c r="O1912" s="95"/>
      <c r="P1912" s="138" t="str">
        <f>IF($K1912="x1",IF(OR($F1912&lt;&gt;Basisblatt!$A$2,'EMob_Segmente 3.2.5_3.2.6'!H1912=Basisblatt!$A$64)=TRUE,5,VLOOKUP('EMob_Segmente 3.2.5_3.2.6'!$E1912,Basisblatt!$A$22:$B$35,2,FALSE)),"")</f>
        <v/>
      </c>
    </row>
    <row r="1913" spans="1:16" ht="15.75" thickBot="1" x14ac:dyDescent="0.3">
      <c r="A1913" s="121" t="str">
        <f t="shared" si="60"/>
        <v/>
      </c>
      <c r="B1913" s="95"/>
      <c r="C1913" s="148"/>
      <c r="D1913" s="149"/>
      <c r="E1913" s="149"/>
      <c r="F1913" s="149"/>
      <c r="G1913" s="149"/>
      <c r="H1913" s="149"/>
      <c r="I1913" s="153"/>
      <c r="J1913" s="95"/>
      <c r="K1913" s="108" t="str">
        <f t="shared" si="61"/>
        <v>x2</v>
      </c>
      <c r="L1913" s="113"/>
      <c r="M1913" s="95"/>
      <c r="N1913" s="121" t="str">
        <f>IFERROR(VLOOKUP($G1913,Basisblatt!$A$10:$B$17,2,FALSE),"")</f>
        <v/>
      </c>
      <c r="O1913" s="95"/>
      <c r="P1913" s="138" t="str">
        <f>IF($K1913="x1",IF(OR($F1913&lt;&gt;Basisblatt!$A$2,'EMob_Segmente 3.2.5_3.2.6'!H1913=Basisblatt!$A$64)=TRUE,5,VLOOKUP('EMob_Segmente 3.2.5_3.2.6'!$E1913,Basisblatt!$A$22:$B$35,2,FALSE)),"")</f>
        <v/>
      </c>
    </row>
    <row r="1914" spans="1:16" ht="15.75" thickBot="1" x14ac:dyDescent="0.3">
      <c r="A1914" s="121" t="str">
        <f t="shared" si="60"/>
        <v/>
      </c>
      <c r="B1914" s="95"/>
      <c r="C1914" s="148"/>
      <c r="D1914" s="149"/>
      <c r="E1914" s="149"/>
      <c r="F1914" s="149"/>
      <c r="G1914" s="149"/>
      <c r="H1914" s="149"/>
      <c r="I1914" s="153"/>
      <c r="J1914" s="95"/>
      <c r="K1914" s="108" t="str">
        <f t="shared" si="61"/>
        <v>x2</v>
      </c>
      <c r="L1914" s="113"/>
      <c r="M1914" s="95"/>
      <c r="N1914" s="121" t="str">
        <f>IFERROR(VLOOKUP($G1914,Basisblatt!$A$10:$B$17,2,FALSE),"")</f>
        <v/>
      </c>
      <c r="O1914" s="95"/>
      <c r="P1914" s="138" t="str">
        <f>IF($K1914="x1",IF(OR($F1914&lt;&gt;Basisblatt!$A$2,'EMob_Segmente 3.2.5_3.2.6'!H1914=Basisblatt!$A$64)=TRUE,5,VLOOKUP('EMob_Segmente 3.2.5_3.2.6'!$E1914,Basisblatt!$A$22:$B$35,2,FALSE)),"")</f>
        <v/>
      </c>
    </row>
    <row r="1915" spans="1:16" ht="15.75" thickBot="1" x14ac:dyDescent="0.3">
      <c r="A1915" s="121" t="str">
        <f t="shared" si="60"/>
        <v/>
      </c>
      <c r="B1915" s="95"/>
      <c r="C1915" s="148"/>
      <c r="D1915" s="149"/>
      <c r="E1915" s="149"/>
      <c r="F1915" s="149"/>
      <c r="G1915" s="149"/>
      <c r="H1915" s="149"/>
      <c r="I1915" s="153"/>
      <c r="J1915" s="95"/>
      <c r="K1915" s="108" t="str">
        <f t="shared" si="61"/>
        <v>x2</v>
      </c>
      <c r="L1915" s="113"/>
      <c r="M1915" s="95"/>
      <c r="N1915" s="121" t="str">
        <f>IFERROR(VLOOKUP($G1915,Basisblatt!$A$10:$B$17,2,FALSE),"")</f>
        <v/>
      </c>
      <c r="O1915" s="95"/>
      <c r="P1915" s="138" t="str">
        <f>IF($K1915="x1",IF(OR($F1915&lt;&gt;Basisblatt!$A$2,'EMob_Segmente 3.2.5_3.2.6'!H1915=Basisblatt!$A$64)=TRUE,5,VLOOKUP('EMob_Segmente 3.2.5_3.2.6'!$E1915,Basisblatt!$A$22:$B$35,2,FALSE)),"")</f>
        <v/>
      </c>
    </row>
    <row r="1916" spans="1:16" ht="15.75" thickBot="1" x14ac:dyDescent="0.3">
      <c r="A1916" s="121" t="str">
        <f t="shared" si="60"/>
        <v/>
      </c>
      <c r="B1916" s="95"/>
      <c r="C1916" s="148"/>
      <c r="D1916" s="149"/>
      <c r="E1916" s="149"/>
      <c r="F1916" s="149"/>
      <c r="G1916" s="149"/>
      <c r="H1916" s="149"/>
      <c r="I1916" s="153"/>
      <c r="J1916" s="95"/>
      <c r="K1916" s="108" t="str">
        <f t="shared" si="61"/>
        <v>x2</v>
      </c>
      <c r="L1916" s="113"/>
      <c r="M1916" s="95"/>
      <c r="N1916" s="121" t="str">
        <f>IFERROR(VLOOKUP($G1916,Basisblatt!$A$10:$B$17,2,FALSE),"")</f>
        <v/>
      </c>
      <c r="O1916" s="95"/>
      <c r="P1916" s="138" t="str">
        <f>IF($K1916="x1",IF(OR($F1916&lt;&gt;Basisblatt!$A$2,'EMob_Segmente 3.2.5_3.2.6'!H1916=Basisblatt!$A$64)=TRUE,5,VLOOKUP('EMob_Segmente 3.2.5_3.2.6'!$E1916,Basisblatt!$A$22:$B$35,2,FALSE)),"")</f>
        <v/>
      </c>
    </row>
    <row r="1917" spans="1:16" ht="15.75" thickBot="1" x14ac:dyDescent="0.3">
      <c r="A1917" s="121" t="str">
        <f t="shared" si="60"/>
        <v/>
      </c>
      <c r="B1917" s="95"/>
      <c r="C1917" s="148"/>
      <c r="D1917" s="149"/>
      <c r="E1917" s="149"/>
      <c r="F1917" s="149"/>
      <c r="G1917" s="149"/>
      <c r="H1917" s="149"/>
      <c r="I1917" s="153"/>
      <c r="J1917" s="95"/>
      <c r="K1917" s="108" t="str">
        <f t="shared" si="61"/>
        <v>x2</v>
      </c>
      <c r="L1917" s="113"/>
      <c r="M1917" s="95"/>
      <c r="N1917" s="121" t="str">
        <f>IFERROR(VLOOKUP($G1917,Basisblatt!$A$10:$B$17,2,FALSE),"")</f>
        <v/>
      </c>
      <c r="O1917" s="95"/>
      <c r="P1917" s="138" t="str">
        <f>IF($K1917="x1",IF(OR($F1917&lt;&gt;Basisblatt!$A$2,'EMob_Segmente 3.2.5_3.2.6'!H1917=Basisblatt!$A$64)=TRUE,5,VLOOKUP('EMob_Segmente 3.2.5_3.2.6'!$E1917,Basisblatt!$A$22:$B$35,2,FALSE)),"")</f>
        <v/>
      </c>
    </row>
    <row r="1918" spans="1:16" ht="15.75" thickBot="1" x14ac:dyDescent="0.3">
      <c r="A1918" s="121" t="str">
        <f t="shared" si="60"/>
        <v/>
      </c>
      <c r="B1918" s="95"/>
      <c r="C1918" s="148"/>
      <c r="D1918" s="149"/>
      <c r="E1918" s="149"/>
      <c r="F1918" s="149"/>
      <c r="G1918" s="149"/>
      <c r="H1918" s="149"/>
      <c r="I1918" s="153"/>
      <c r="J1918" s="95"/>
      <c r="K1918" s="108" t="str">
        <f t="shared" si="61"/>
        <v>x2</v>
      </c>
      <c r="L1918" s="113"/>
      <c r="M1918" s="95"/>
      <c r="N1918" s="121" t="str">
        <f>IFERROR(VLOOKUP($G1918,Basisblatt!$A$10:$B$17,2,FALSE),"")</f>
        <v/>
      </c>
      <c r="O1918" s="95"/>
      <c r="P1918" s="138" t="str">
        <f>IF($K1918="x1",IF(OR($F1918&lt;&gt;Basisblatt!$A$2,'EMob_Segmente 3.2.5_3.2.6'!H1918=Basisblatt!$A$64)=TRUE,5,VLOOKUP('EMob_Segmente 3.2.5_3.2.6'!$E1918,Basisblatt!$A$22:$B$35,2,FALSE)),"")</f>
        <v/>
      </c>
    </row>
    <row r="1919" spans="1:16" ht="15.75" thickBot="1" x14ac:dyDescent="0.3">
      <c r="A1919" s="121" t="str">
        <f t="shared" si="60"/>
        <v/>
      </c>
      <c r="B1919" s="95"/>
      <c r="C1919" s="148"/>
      <c r="D1919" s="149"/>
      <c r="E1919" s="149"/>
      <c r="F1919" s="149"/>
      <c r="G1919" s="149"/>
      <c r="H1919" s="149"/>
      <c r="I1919" s="153"/>
      <c r="J1919" s="95"/>
      <c r="K1919" s="108" t="str">
        <f t="shared" si="61"/>
        <v>x2</v>
      </c>
      <c r="L1919" s="113"/>
      <c r="M1919" s="95"/>
      <c r="N1919" s="121" t="str">
        <f>IFERROR(VLOOKUP($G1919,Basisblatt!$A$10:$B$17,2,FALSE),"")</f>
        <v/>
      </c>
      <c r="O1919" s="95"/>
      <c r="P1919" s="138" t="str">
        <f>IF($K1919="x1",IF(OR($F1919&lt;&gt;Basisblatt!$A$2,'EMob_Segmente 3.2.5_3.2.6'!H1919=Basisblatt!$A$64)=TRUE,5,VLOOKUP('EMob_Segmente 3.2.5_3.2.6'!$E1919,Basisblatt!$A$22:$B$35,2,FALSE)),"")</f>
        <v/>
      </c>
    </row>
    <row r="1920" spans="1:16" ht="15.75" thickBot="1" x14ac:dyDescent="0.3">
      <c r="A1920" s="121" t="str">
        <f t="shared" si="60"/>
        <v/>
      </c>
      <c r="B1920" s="95"/>
      <c r="C1920" s="148"/>
      <c r="D1920" s="149"/>
      <c r="E1920" s="149"/>
      <c r="F1920" s="149"/>
      <c r="G1920" s="149"/>
      <c r="H1920" s="149"/>
      <c r="I1920" s="153"/>
      <c r="J1920" s="95"/>
      <c r="K1920" s="108" t="str">
        <f t="shared" si="61"/>
        <v>x2</v>
      </c>
      <c r="L1920" s="113"/>
      <c r="M1920" s="95"/>
      <c r="N1920" s="121" t="str">
        <f>IFERROR(VLOOKUP($G1920,Basisblatt!$A$10:$B$17,2,FALSE),"")</f>
        <v/>
      </c>
      <c r="O1920" s="95"/>
      <c r="P1920" s="138" t="str">
        <f>IF($K1920="x1",IF(OR($F1920&lt;&gt;Basisblatt!$A$2,'EMob_Segmente 3.2.5_3.2.6'!H1920=Basisblatt!$A$64)=TRUE,5,VLOOKUP('EMob_Segmente 3.2.5_3.2.6'!$E1920,Basisblatt!$A$22:$B$35,2,FALSE)),"")</f>
        <v/>
      </c>
    </row>
    <row r="1921" spans="1:16" ht="15.75" thickBot="1" x14ac:dyDescent="0.3">
      <c r="A1921" s="121" t="str">
        <f t="shared" si="60"/>
        <v/>
      </c>
      <c r="B1921" s="95"/>
      <c r="C1921" s="148"/>
      <c r="D1921" s="149"/>
      <c r="E1921" s="149"/>
      <c r="F1921" s="149"/>
      <c r="G1921" s="149"/>
      <c r="H1921" s="149"/>
      <c r="I1921" s="153"/>
      <c r="J1921" s="95"/>
      <c r="K1921" s="108" t="str">
        <f t="shared" si="61"/>
        <v>x2</v>
      </c>
      <c r="L1921" s="113"/>
      <c r="M1921" s="95"/>
      <c r="N1921" s="121" t="str">
        <f>IFERROR(VLOOKUP($G1921,Basisblatt!$A$10:$B$17,2,FALSE),"")</f>
        <v/>
      </c>
      <c r="O1921" s="95"/>
      <c r="P1921" s="138" t="str">
        <f>IF($K1921="x1",IF(OR($F1921&lt;&gt;Basisblatt!$A$2,'EMob_Segmente 3.2.5_3.2.6'!H1921=Basisblatt!$A$64)=TRUE,5,VLOOKUP('EMob_Segmente 3.2.5_3.2.6'!$E1921,Basisblatt!$A$22:$B$35,2,FALSE)),"")</f>
        <v/>
      </c>
    </row>
    <row r="1922" spans="1:16" ht="15.75" thickBot="1" x14ac:dyDescent="0.3">
      <c r="A1922" s="121" t="str">
        <f t="shared" si="60"/>
        <v/>
      </c>
      <c r="B1922" s="95"/>
      <c r="C1922" s="148"/>
      <c r="D1922" s="149"/>
      <c r="E1922" s="149"/>
      <c r="F1922" s="149"/>
      <c r="G1922" s="149"/>
      <c r="H1922" s="149"/>
      <c r="I1922" s="153"/>
      <c r="J1922" s="95"/>
      <c r="K1922" s="108" t="str">
        <f t="shared" si="61"/>
        <v>x2</v>
      </c>
      <c r="L1922" s="113"/>
      <c r="M1922" s="95"/>
      <c r="N1922" s="121" t="str">
        <f>IFERROR(VLOOKUP($G1922,Basisblatt!$A$10:$B$17,2,FALSE),"")</f>
        <v/>
      </c>
      <c r="O1922" s="95"/>
      <c r="P1922" s="138" t="str">
        <f>IF($K1922="x1",IF(OR($F1922&lt;&gt;Basisblatt!$A$2,'EMob_Segmente 3.2.5_3.2.6'!H1922=Basisblatt!$A$64)=TRUE,5,VLOOKUP('EMob_Segmente 3.2.5_3.2.6'!$E1922,Basisblatt!$A$22:$B$35,2,FALSE)),"")</f>
        <v/>
      </c>
    </row>
    <row r="1923" spans="1:16" ht="15.75" thickBot="1" x14ac:dyDescent="0.3">
      <c r="A1923" s="121" t="str">
        <f t="shared" si="60"/>
        <v/>
      </c>
      <c r="B1923" s="95"/>
      <c r="C1923" s="148"/>
      <c r="D1923" s="149"/>
      <c r="E1923" s="149"/>
      <c r="F1923" s="149"/>
      <c r="G1923" s="149"/>
      <c r="H1923" s="149"/>
      <c r="I1923" s="153"/>
      <c r="J1923" s="95"/>
      <c r="K1923" s="108" t="str">
        <f t="shared" si="61"/>
        <v>x2</v>
      </c>
      <c r="L1923" s="113"/>
      <c r="M1923" s="95"/>
      <c r="N1923" s="121" t="str">
        <f>IFERROR(VLOOKUP($G1923,Basisblatt!$A$10:$B$17,2,FALSE),"")</f>
        <v/>
      </c>
      <c r="O1923" s="95"/>
      <c r="P1923" s="138" t="str">
        <f>IF($K1923="x1",IF(OR($F1923&lt;&gt;Basisblatt!$A$2,'EMob_Segmente 3.2.5_3.2.6'!H1923=Basisblatt!$A$64)=TRUE,5,VLOOKUP('EMob_Segmente 3.2.5_3.2.6'!$E1923,Basisblatt!$A$22:$B$35,2,FALSE)),"")</f>
        <v/>
      </c>
    </row>
    <row r="1924" spans="1:16" ht="15.75" thickBot="1" x14ac:dyDescent="0.3">
      <c r="A1924" s="121" t="str">
        <f t="shared" si="60"/>
        <v/>
      </c>
      <c r="B1924" s="95"/>
      <c r="C1924" s="148"/>
      <c r="D1924" s="149"/>
      <c r="E1924" s="149"/>
      <c r="F1924" s="149"/>
      <c r="G1924" s="149"/>
      <c r="H1924" s="149"/>
      <c r="I1924" s="153"/>
      <c r="J1924" s="95"/>
      <c r="K1924" s="108" t="str">
        <f t="shared" si="61"/>
        <v>x2</v>
      </c>
      <c r="L1924" s="113"/>
      <c r="M1924" s="95"/>
      <c r="N1924" s="121" t="str">
        <f>IFERROR(VLOOKUP($G1924,Basisblatt!$A$10:$B$17,2,FALSE),"")</f>
        <v/>
      </c>
      <c r="O1924" s="95"/>
      <c r="P1924" s="138" t="str">
        <f>IF($K1924="x1",IF(OR($F1924&lt;&gt;Basisblatt!$A$2,'EMob_Segmente 3.2.5_3.2.6'!H1924=Basisblatt!$A$64)=TRUE,5,VLOOKUP('EMob_Segmente 3.2.5_3.2.6'!$E1924,Basisblatt!$A$22:$B$35,2,FALSE)),"")</f>
        <v/>
      </c>
    </row>
    <row r="1925" spans="1:16" ht="15.75" thickBot="1" x14ac:dyDescent="0.3">
      <c r="A1925" s="121" t="str">
        <f t="shared" si="60"/>
        <v/>
      </c>
      <c r="B1925" s="95"/>
      <c r="C1925" s="148"/>
      <c r="D1925" s="149"/>
      <c r="E1925" s="149"/>
      <c r="F1925" s="149"/>
      <c r="G1925" s="149"/>
      <c r="H1925" s="149"/>
      <c r="I1925" s="153"/>
      <c r="J1925" s="95"/>
      <c r="K1925" s="108" t="str">
        <f t="shared" si="61"/>
        <v>x2</v>
      </c>
      <c r="L1925" s="113"/>
      <c r="M1925" s="95"/>
      <c r="N1925" s="121" t="str">
        <f>IFERROR(VLOOKUP($G1925,Basisblatt!$A$10:$B$17,2,FALSE),"")</f>
        <v/>
      </c>
      <c r="O1925" s="95"/>
      <c r="P1925" s="138" t="str">
        <f>IF($K1925="x1",IF(OR($F1925&lt;&gt;Basisblatt!$A$2,'EMob_Segmente 3.2.5_3.2.6'!H1925=Basisblatt!$A$64)=TRUE,5,VLOOKUP('EMob_Segmente 3.2.5_3.2.6'!$E1925,Basisblatt!$A$22:$B$35,2,FALSE)),"")</f>
        <v/>
      </c>
    </row>
    <row r="1926" spans="1:16" ht="15.75" thickBot="1" x14ac:dyDescent="0.3">
      <c r="A1926" s="121" t="str">
        <f t="shared" si="60"/>
        <v/>
      </c>
      <c r="B1926" s="95"/>
      <c r="C1926" s="148"/>
      <c r="D1926" s="149"/>
      <c r="E1926" s="149"/>
      <c r="F1926" s="149"/>
      <c r="G1926" s="149"/>
      <c r="H1926" s="149"/>
      <c r="I1926" s="153"/>
      <c r="J1926" s="95"/>
      <c r="K1926" s="108" t="str">
        <f t="shared" si="61"/>
        <v>x2</v>
      </c>
      <c r="L1926" s="113"/>
      <c r="M1926" s="95"/>
      <c r="N1926" s="121" t="str">
        <f>IFERROR(VLOOKUP($G1926,Basisblatt!$A$10:$B$17,2,FALSE),"")</f>
        <v/>
      </c>
      <c r="O1926" s="95"/>
      <c r="P1926" s="138" t="str">
        <f>IF($K1926="x1",IF(OR($F1926&lt;&gt;Basisblatt!$A$2,'EMob_Segmente 3.2.5_3.2.6'!H1926=Basisblatt!$A$64)=TRUE,5,VLOOKUP('EMob_Segmente 3.2.5_3.2.6'!$E1926,Basisblatt!$A$22:$B$35,2,FALSE)),"")</f>
        <v/>
      </c>
    </row>
    <row r="1927" spans="1:16" ht="15.75" thickBot="1" x14ac:dyDescent="0.3">
      <c r="A1927" s="121" t="str">
        <f t="shared" si="60"/>
        <v/>
      </c>
      <c r="B1927" s="95"/>
      <c r="C1927" s="148"/>
      <c r="D1927" s="149"/>
      <c r="E1927" s="149"/>
      <c r="F1927" s="149"/>
      <c r="G1927" s="149"/>
      <c r="H1927" s="149"/>
      <c r="I1927" s="153"/>
      <c r="J1927" s="95"/>
      <c r="K1927" s="108" t="str">
        <f t="shared" si="61"/>
        <v>x2</v>
      </c>
      <c r="L1927" s="113"/>
      <c r="M1927" s="95"/>
      <c r="N1927" s="121" t="str">
        <f>IFERROR(VLOOKUP($G1927,Basisblatt!$A$10:$B$17,2,FALSE),"")</f>
        <v/>
      </c>
      <c r="O1927" s="95"/>
      <c r="P1927" s="138" t="str">
        <f>IF($K1927="x1",IF(OR($F1927&lt;&gt;Basisblatt!$A$2,'EMob_Segmente 3.2.5_3.2.6'!H1927=Basisblatt!$A$64)=TRUE,5,VLOOKUP('EMob_Segmente 3.2.5_3.2.6'!$E1927,Basisblatt!$A$22:$B$35,2,FALSE)),"")</f>
        <v/>
      </c>
    </row>
    <row r="1928" spans="1:16" ht="15.75" thickBot="1" x14ac:dyDescent="0.3">
      <c r="A1928" s="121" t="str">
        <f t="shared" si="60"/>
        <v/>
      </c>
      <c r="B1928" s="95"/>
      <c r="C1928" s="148"/>
      <c r="D1928" s="149"/>
      <c r="E1928" s="149"/>
      <c r="F1928" s="149"/>
      <c r="G1928" s="149"/>
      <c r="H1928" s="149"/>
      <c r="I1928" s="153"/>
      <c r="J1928" s="95"/>
      <c r="K1928" s="108" t="str">
        <f t="shared" si="61"/>
        <v>x2</v>
      </c>
      <c r="L1928" s="113"/>
      <c r="M1928" s="95"/>
      <c r="N1928" s="121" t="str">
        <f>IFERROR(VLOOKUP($G1928,Basisblatt!$A$10:$B$17,2,FALSE),"")</f>
        <v/>
      </c>
      <c r="O1928" s="95"/>
      <c r="P1928" s="138" t="str">
        <f>IF($K1928="x1",IF(OR($F1928&lt;&gt;Basisblatt!$A$2,'EMob_Segmente 3.2.5_3.2.6'!H1928=Basisblatt!$A$64)=TRUE,5,VLOOKUP('EMob_Segmente 3.2.5_3.2.6'!$E1928,Basisblatt!$A$22:$B$35,2,FALSE)),"")</f>
        <v/>
      </c>
    </row>
    <row r="1929" spans="1:16" ht="15.75" thickBot="1" x14ac:dyDescent="0.3">
      <c r="A1929" s="121" t="str">
        <f t="shared" si="60"/>
        <v/>
      </c>
      <c r="B1929" s="95"/>
      <c r="C1929" s="148"/>
      <c r="D1929" s="149"/>
      <c r="E1929" s="149"/>
      <c r="F1929" s="149"/>
      <c r="G1929" s="149"/>
      <c r="H1929" s="149"/>
      <c r="I1929" s="153"/>
      <c r="J1929" s="95"/>
      <c r="K1929" s="108" t="str">
        <f t="shared" si="61"/>
        <v>x2</v>
      </c>
      <c r="L1929" s="113"/>
      <c r="M1929" s="95"/>
      <c r="N1929" s="121" t="str">
        <f>IFERROR(VLOOKUP($G1929,Basisblatt!$A$10:$B$17,2,FALSE),"")</f>
        <v/>
      </c>
      <c r="O1929" s="95"/>
      <c r="P1929" s="138" t="str">
        <f>IF($K1929="x1",IF(OR($F1929&lt;&gt;Basisblatt!$A$2,'EMob_Segmente 3.2.5_3.2.6'!H1929=Basisblatt!$A$64)=TRUE,5,VLOOKUP('EMob_Segmente 3.2.5_3.2.6'!$E1929,Basisblatt!$A$22:$B$35,2,FALSE)),"")</f>
        <v/>
      </c>
    </row>
    <row r="1930" spans="1:16" ht="15.75" thickBot="1" x14ac:dyDescent="0.3">
      <c r="A1930" s="121" t="str">
        <f t="shared" si="60"/>
        <v/>
      </c>
      <c r="B1930" s="95"/>
      <c r="C1930" s="148"/>
      <c r="D1930" s="149"/>
      <c r="E1930" s="149"/>
      <c r="F1930" s="149"/>
      <c r="G1930" s="149"/>
      <c r="H1930" s="149"/>
      <c r="I1930" s="153"/>
      <c r="J1930" s="95"/>
      <c r="K1930" s="108" t="str">
        <f t="shared" si="61"/>
        <v>x2</v>
      </c>
      <c r="L1930" s="113"/>
      <c r="M1930" s="95"/>
      <c r="N1930" s="121" t="str">
        <f>IFERROR(VLOOKUP($G1930,Basisblatt!$A$10:$B$17,2,FALSE),"")</f>
        <v/>
      </c>
      <c r="O1930" s="95"/>
      <c r="P1930" s="138" t="str">
        <f>IF($K1930="x1",IF(OR($F1930&lt;&gt;Basisblatt!$A$2,'EMob_Segmente 3.2.5_3.2.6'!H1930=Basisblatt!$A$64)=TRUE,5,VLOOKUP('EMob_Segmente 3.2.5_3.2.6'!$E1930,Basisblatt!$A$22:$B$35,2,FALSE)),"")</f>
        <v/>
      </c>
    </row>
    <row r="1931" spans="1:16" ht="15.75" thickBot="1" x14ac:dyDescent="0.3">
      <c r="A1931" s="121" t="str">
        <f t="shared" si="60"/>
        <v/>
      </c>
      <c r="B1931" s="95"/>
      <c r="C1931" s="148"/>
      <c r="D1931" s="149"/>
      <c r="E1931" s="149"/>
      <c r="F1931" s="149"/>
      <c r="G1931" s="149"/>
      <c r="H1931" s="149"/>
      <c r="I1931" s="153"/>
      <c r="J1931" s="95"/>
      <c r="K1931" s="108" t="str">
        <f t="shared" si="61"/>
        <v>x2</v>
      </c>
      <c r="L1931" s="113"/>
      <c r="M1931" s="95"/>
      <c r="N1931" s="121" t="str">
        <f>IFERROR(VLOOKUP($G1931,Basisblatt!$A$10:$B$17,2,FALSE),"")</f>
        <v/>
      </c>
      <c r="O1931" s="95"/>
      <c r="P1931" s="138" t="str">
        <f>IF($K1931="x1",IF(OR($F1931&lt;&gt;Basisblatt!$A$2,'EMob_Segmente 3.2.5_3.2.6'!H1931=Basisblatt!$A$64)=TRUE,5,VLOOKUP('EMob_Segmente 3.2.5_3.2.6'!$E1931,Basisblatt!$A$22:$B$35,2,FALSE)),"")</f>
        <v/>
      </c>
    </row>
    <row r="1932" spans="1:16" ht="15.75" thickBot="1" x14ac:dyDescent="0.3">
      <c r="A1932" s="121" t="str">
        <f t="shared" si="60"/>
        <v/>
      </c>
      <c r="B1932" s="95"/>
      <c r="C1932" s="148"/>
      <c r="D1932" s="149"/>
      <c r="E1932" s="149"/>
      <c r="F1932" s="149"/>
      <c r="G1932" s="149"/>
      <c r="H1932" s="149"/>
      <c r="I1932" s="153"/>
      <c r="J1932" s="95"/>
      <c r="K1932" s="108" t="str">
        <f t="shared" si="61"/>
        <v>x2</v>
      </c>
      <c r="L1932" s="113"/>
      <c r="M1932" s="95"/>
      <c r="N1932" s="121" t="str">
        <f>IFERROR(VLOOKUP($G1932,Basisblatt!$A$10:$B$17,2,FALSE),"")</f>
        <v/>
      </c>
      <c r="O1932" s="95"/>
      <c r="P1932" s="138" t="str">
        <f>IF($K1932="x1",IF(OR($F1932&lt;&gt;Basisblatt!$A$2,'EMob_Segmente 3.2.5_3.2.6'!H1932=Basisblatt!$A$64)=TRUE,5,VLOOKUP('EMob_Segmente 3.2.5_3.2.6'!$E1932,Basisblatt!$A$22:$B$35,2,FALSE)),"")</f>
        <v/>
      </c>
    </row>
    <row r="1933" spans="1:16" ht="15.75" thickBot="1" x14ac:dyDescent="0.3">
      <c r="A1933" s="121" t="str">
        <f t="shared" si="60"/>
        <v/>
      </c>
      <c r="B1933" s="95"/>
      <c r="C1933" s="148"/>
      <c r="D1933" s="149"/>
      <c r="E1933" s="149"/>
      <c r="F1933" s="149"/>
      <c r="G1933" s="149"/>
      <c r="H1933" s="149"/>
      <c r="I1933" s="153"/>
      <c r="J1933" s="95"/>
      <c r="K1933" s="108" t="str">
        <f t="shared" si="61"/>
        <v>x2</v>
      </c>
      <c r="L1933" s="113"/>
      <c r="M1933" s="95"/>
      <c r="N1933" s="121" t="str">
        <f>IFERROR(VLOOKUP($G1933,Basisblatt!$A$10:$B$17,2,FALSE),"")</f>
        <v/>
      </c>
      <c r="O1933" s="95"/>
      <c r="P1933" s="138" t="str">
        <f>IF($K1933="x1",IF(OR($F1933&lt;&gt;Basisblatt!$A$2,'EMob_Segmente 3.2.5_3.2.6'!H1933=Basisblatt!$A$64)=TRUE,5,VLOOKUP('EMob_Segmente 3.2.5_3.2.6'!$E1933,Basisblatt!$A$22:$B$35,2,FALSE)),"")</f>
        <v/>
      </c>
    </row>
    <row r="1934" spans="1:16" ht="15.75" thickBot="1" x14ac:dyDescent="0.3">
      <c r="A1934" s="121" t="str">
        <f t="shared" si="60"/>
        <v/>
      </c>
      <c r="B1934" s="95"/>
      <c r="C1934" s="148"/>
      <c r="D1934" s="149"/>
      <c r="E1934" s="149"/>
      <c r="F1934" s="149"/>
      <c r="G1934" s="149"/>
      <c r="H1934" s="149"/>
      <c r="I1934" s="153"/>
      <c r="J1934" s="95"/>
      <c r="K1934" s="108" t="str">
        <f t="shared" si="61"/>
        <v>x2</v>
      </c>
      <c r="L1934" s="113"/>
      <c r="M1934" s="95"/>
      <c r="N1934" s="121" t="str">
        <f>IFERROR(VLOOKUP($G1934,Basisblatt!$A$10:$B$17,2,FALSE),"")</f>
        <v/>
      </c>
      <c r="O1934" s="95"/>
      <c r="P1934" s="138" t="str">
        <f>IF($K1934="x1",IF(OR($F1934&lt;&gt;Basisblatt!$A$2,'EMob_Segmente 3.2.5_3.2.6'!H1934=Basisblatt!$A$64)=TRUE,5,VLOOKUP('EMob_Segmente 3.2.5_3.2.6'!$E1934,Basisblatt!$A$22:$B$35,2,FALSE)),"")</f>
        <v/>
      </c>
    </row>
    <row r="1935" spans="1:16" ht="15.75" thickBot="1" x14ac:dyDescent="0.3">
      <c r="A1935" s="121" t="str">
        <f t="shared" si="60"/>
        <v/>
      </c>
      <c r="B1935" s="95"/>
      <c r="C1935" s="148"/>
      <c r="D1935" s="149"/>
      <c r="E1935" s="149"/>
      <c r="F1935" s="149"/>
      <c r="G1935" s="149"/>
      <c r="H1935" s="149"/>
      <c r="I1935" s="153"/>
      <c r="J1935" s="95"/>
      <c r="K1935" s="108" t="str">
        <f t="shared" si="61"/>
        <v>x2</v>
      </c>
      <c r="L1935" s="113"/>
      <c r="M1935" s="95"/>
      <c r="N1935" s="121" t="str">
        <f>IFERROR(VLOOKUP($G1935,Basisblatt!$A$10:$B$17,2,FALSE),"")</f>
        <v/>
      </c>
      <c r="O1935" s="95"/>
      <c r="P1935" s="138" t="str">
        <f>IF($K1935="x1",IF(OR($F1935&lt;&gt;Basisblatt!$A$2,'EMob_Segmente 3.2.5_3.2.6'!H1935=Basisblatt!$A$64)=TRUE,5,VLOOKUP('EMob_Segmente 3.2.5_3.2.6'!$E1935,Basisblatt!$A$22:$B$35,2,FALSE)),"")</f>
        <v/>
      </c>
    </row>
    <row r="1936" spans="1:16" ht="15.75" thickBot="1" x14ac:dyDescent="0.3">
      <c r="A1936" s="121" t="str">
        <f t="shared" si="60"/>
        <v/>
      </c>
      <c r="B1936" s="95"/>
      <c r="C1936" s="148"/>
      <c r="D1936" s="149"/>
      <c r="E1936" s="149"/>
      <c r="F1936" s="149"/>
      <c r="G1936" s="149"/>
      <c r="H1936" s="149"/>
      <c r="I1936" s="153"/>
      <c r="J1936" s="95"/>
      <c r="K1936" s="108" t="str">
        <f t="shared" si="61"/>
        <v>x2</v>
      </c>
      <c r="L1936" s="113"/>
      <c r="M1936" s="95"/>
      <c r="N1936" s="121" t="str">
        <f>IFERROR(VLOOKUP($G1936,Basisblatt!$A$10:$B$17,2,FALSE),"")</f>
        <v/>
      </c>
      <c r="O1936" s="95"/>
      <c r="P1936" s="138" t="str">
        <f>IF($K1936="x1",IF(OR($F1936&lt;&gt;Basisblatt!$A$2,'EMob_Segmente 3.2.5_3.2.6'!H1936=Basisblatt!$A$64)=TRUE,5,VLOOKUP('EMob_Segmente 3.2.5_3.2.6'!$E1936,Basisblatt!$A$22:$B$35,2,FALSE)),"")</f>
        <v/>
      </c>
    </row>
    <row r="1937" spans="1:16" ht="15.75" thickBot="1" x14ac:dyDescent="0.3">
      <c r="A1937" s="121" t="str">
        <f t="shared" si="60"/>
        <v/>
      </c>
      <c r="B1937" s="95"/>
      <c r="C1937" s="148"/>
      <c r="D1937" s="149"/>
      <c r="E1937" s="149"/>
      <c r="F1937" s="149"/>
      <c r="G1937" s="149"/>
      <c r="H1937" s="149"/>
      <c r="I1937" s="153"/>
      <c r="J1937" s="95"/>
      <c r="K1937" s="108" t="str">
        <f t="shared" si="61"/>
        <v>x2</v>
      </c>
      <c r="L1937" s="113"/>
      <c r="M1937" s="95"/>
      <c r="N1937" s="121" t="str">
        <f>IFERROR(VLOOKUP($G1937,Basisblatt!$A$10:$B$17,2,FALSE),"")</f>
        <v/>
      </c>
      <c r="O1937" s="95"/>
      <c r="P1937" s="138" t="str">
        <f>IF($K1937="x1",IF(OR($F1937&lt;&gt;Basisblatt!$A$2,'EMob_Segmente 3.2.5_3.2.6'!H1937=Basisblatt!$A$64)=TRUE,5,VLOOKUP('EMob_Segmente 3.2.5_3.2.6'!$E1937,Basisblatt!$A$22:$B$35,2,FALSE)),"")</f>
        <v/>
      </c>
    </row>
    <row r="1938" spans="1:16" ht="15.75" thickBot="1" x14ac:dyDescent="0.3">
      <c r="A1938" s="121" t="str">
        <f t="shared" si="60"/>
        <v/>
      </c>
      <c r="B1938" s="95"/>
      <c r="C1938" s="148"/>
      <c r="D1938" s="149"/>
      <c r="E1938" s="149"/>
      <c r="F1938" s="149"/>
      <c r="G1938" s="149"/>
      <c r="H1938" s="149"/>
      <c r="I1938" s="153"/>
      <c r="J1938" s="95"/>
      <c r="K1938" s="108" t="str">
        <f t="shared" si="61"/>
        <v>x2</v>
      </c>
      <c r="L1938" s="113"/>
      <c r="M1938" s="95"/>
      <c r="N1938" s="121" t="str">
        <f>IFERROR(VLOOKUP($G1938,Basisblatt!$A$10:$B$17,2,FALSE),"")</f>
        <v/>
      </c>
      <c r="O1938" s="95"/>
      <c r="P1938" s="138" t="str">
        <f>IF($K1938="x1",IF(OR($F1938&lt;&gt;Basisblatt!$A$2,'EMob_Segmente 3.2.5_3.2.6'!H1938=Basisblatt!$A$64)=TRUE,5,VLOOKUP('EMob_Segmente 3.2.5_3.2.6'!$E1938,Basisblatt!$A$22:$B$35,2,FALSE)),"")</f>
        <v/>
      </c>
    </row>
    <row r="1939" spans="1:16" ht="15.75" thickBot="1" x14ac:dyDescent="0.3">
      <c r="A1939" s="121" t="str">
        <f t="shared" si="60"/>
        <v/>
      </c>
      <c r="B1939" s="95"/>
      <c r="C1939" s="148"/>
      <c r="D1939" s="149"/>
      <c r="E1939" s="149"/>
      <c r="F1939" s="149"/>
      <c r="G1939" s="149"/>
      <c r="H1939" s="149"/>
      <c r="I1939" s="153"/>
      <c r="J1939" s="95"/>
      <c r="K1939" s="108" t="str">
        <f t="shared" si="61"/>
        <v>x2</v>
      </c>
      <c r="L1939" s="113"/>
      <c r="M1939" s="95"/>
      <c r="N1939" s="121" t="str">
        <f>IFERROR(VLOOKUP($G1939,Basisblatt!$A$10:$B$17,2,FALSE),"")</f>
        <v/>
      </c>
      <c r="O1939" s="95"/>
      <c r="P1939" s="138" t="str">
        <f>IF($K1939="x1",IF(OR($F1939&lt;&gt;Basisblatt!$A$2,'EMob_Segmente 3.2.5_3.2.6'!H1939=Basisblatt!$A$64)=TRUE,5,VLOOKUP('EMob_Segmente 3.2.5_3.2.6'!$E1939,Basisblatt!$A$22:$B$35,2,FALSE)),"")</f>
        <v/>
      </c>
    </row>
    <row r="1940" spans="1:16" ht="15.75" thickBot="1" x14ac:dyDescent="0.3">
      <c r="A1940" s="121" t="str">
        <f t="shared" si="60"/>
        <v/>
      </c>
      <c r="B1940" s="95"/>
      <c r="C1940" s="148"/>
      <c r="D1940" s="149"/>
      <c r="E1940" s="149"/>
      <c r="F1940" s="149"/>
      <c r="G1940" s="149"/>
      <c r="H1940" s="149"/>
      <c r="I1940" s="153"/>
      <c r="J1940" s="95"/>
      <c r="K1940" s="108" t="str">
        <f t="shared" si="61"/>
        <v>x2</v>
      </c>
      <c r="L1940" s="113"/>
      <c r="M1940" s="95"/>
      <c r="N1940" s="121" t="str">
        <f>IFERROR(VLOOKUP($G1940,Basisblatt!$A$10:$B$17,2,FALSE),"")</f>
        <v/>
      </c>
      <c r="O1940" s="95"/>
      <c r="P1940" s="138" t="str">
        <f>IF($K1940="x1",IF(OR($F1940&lt;&gt;Basisblatt!$A$2,'EMob_Segmente 3.2.5_3.2.6'!H1940=Basisblatt!$A$64)=TRUE,5,VLOOKUP('EMob_Segmente 3.2.5_3.2.6'!$E1940,Basisblatt!$A$22:$B$35,2,FALSE)),"")</f>
        <v/>
      </c>
    </row>
    <row r="1941" spans="1:16" ht="15.75" thickBot="1" x14ac:dyDescent="0.3">
      <c r="A1941" s="121" t="str">
        <f t="shared" si="60"/>
        <v/>
      </c>
      <c r="B1941" s="95"/>
      <c r="C1941" s="148"/>
      <c r="D1941" s="149"/>
      <c r="E1941" s="149"/>
      <c r="F1941" s="149"/>
      <c r="G1941" s="149"/>
      <c r="H1941" s="149"/>
      <c r="I1941" s="153"/>
      <c r="J1941" s="95"/>
      <c r="K1941" s="108" t="str">
        <f t="shared" si="61"/>
        <v>x2</v>
      </c>
      <c r="L1941" s="113"/>
      <c r="M1941" s="95"/>
      <c r="N1941" s="121" t="str">
        <f>IFERROR(VLOOKUP($G1941,Basisblatt!$A$10:$B$17,2,FALSE),"")</f>
        <v/>
      </c>
      <c r="O1941" s="95"/>
      <c r="P1941" s="138" t="str">
        <f>IF($K1941="x1",IF(OR($F1941&lt;&gt;Basisblatt!$A$2,'EMob_Segmente 3.2.5_3.2.6'!H1941=Basisblatt!$A$64)=TRUE,5,VLOOKUP('EMob_Segmente 3.2.5_3.2.6'!$E1941,Basisblatt!$A$22:$B$35,2,FALSE)),"")</f>
        <v/>
      </c>
    </row>
    <row r="1942" spans="1:16" ht="15.75" thickBot="1" x14ac:dyDescent="0.3">
      <c r="A1942" s="121" t="str">
        <f t="shared" si="60"/>
        <v/>
      </c>
      <c r="B1942" s="95"/>
      <c r="C1942" s="148"/>
      <c r="D1942" s="149"/>
      <c r="E1942" s="149"/>
      <c r="F1942" s="149"/>
      <c r="G1942" s="149"/>
      <c r="H1942" s="149"/>
      <c r="I1942" s="153"/>
      <c r="J1942" s="95"/>
      <c r="K1942" s="108" t="str">
        <f t="shared" si="61"/>
        <v>x2</v>
      </c>
      <c r="L1942" s="113"/>
      <c r="M1942" s="95"/>
      <c r="N1942" s="121" t="str">
        <f>IFERROR(VLOOKUP($G1942,Basisblatt!$A$10:$B$17,2,FALSE),"")</f>
        <v/>
      </c>
      <c r="O1942" s="95"/>
      <c r="P1942" s="138" t="str">
        <f>IF($K1942="x1",IF(OR($F1942&lt;&gt;Basisblatt!$A$2,'EMob_Segmente 3.2.5_3.2.6'!H1942=Basisblatt!$A$64)=TRUE,5,VLOOKUP('EMob_Segmente 3.2.5_3.2.6'!$E1942,Basisblatt!$A$22:$B$35,2,FALSE)),"")</f>
        <v/>
      </c>
    </row>
    <row r="1943" spans="1:16" ht="15.75" thickBot="1" x14ac:dyDescent="0.3">
      <c r="A1943" s="121" t="str">
        <f t="shared" si="60"/>
        <v/>
      </c>
      <c r="B1943" s="95"/>
      <c r="C1943" s="148"/>
      <c r="D1943" s="149"/>
      <c r="E1943" s="149"/>
      <c r="F1943" s="149"/>
      <c r="G1943" s="149"/>
      <c r="H1943" s="149"/>
      <c r="I1943" s="153"/>
      <c r="J1943" s="95"/>
      <c r="K1943" s="108" t="str">
        <f t="shared" si="61"/>
        <v>x2</v>
      </c>
      <c r="L1943" s="113"/>
      <c r="M1943" s="95"/>
      <c r="N1943" s="121" t="str">
        <f>IFERROR(VLOOKUP($G1943,Basisblatt!$A$10:$B$17,2,FALSE),"")</f>
        <v/>
      </c>
      <c r="O1943" s="95"/>
      <c r="P1943" s="138" t="str">
        <f>IF($K1943="x1",IF(OR($F1943&lt;&gt;Basisblatt!$A$2,'EMob_Segmente 3.2.5_3.2.6'!H1943=Basisblatt!$A$64)=TRUE,5,VLOOKUP('EMob_Segmente 3.2.5_3.2.6'!$E1943,Basisblatt!$A$22:$B$35,2,FALSE)),"")</f>
        <v/>
      </c>
    </row>
    <row r="1944" spans="1:16" ht="15.75" thickBot="1" x14ac:dyDescent="0.3">
      <c r="A1944" s="121" t="str">
        <f t="shared" si="60"/>
        <v/>
      </c>
      <c r="B1944" s="95"/>
      <c r="C1944" s="148"/>
      <c r="D1944" s="149"/>
      <c r="E1944" s="149"/>
      <c r="F1944" s="149"/>
      <c r="G1944" s="149"/>
      <c r="H1944" s="149"/>
      <c r="I1944" s="153"/>
      <c r="J1944" s="95"/>
      <c r="K1944" s="108" t="str">
        <f t="shared" si="61"/>
        <v>x2</v>
      </c>
      <c r="L1944" s="113"/>
      <c r="M1944" s="95"/>
      <c r="N1944" s="121" t="str">
        <f>IFERROR(VLOOKUP($G1944,Basisblatt!$A$10:$B$17,2,FALSE),"")</f>
        <v/>
      </c>
      <c r="O1944" s="95"/>
      <c r="P1944" s="138" t="str">
        <f>IF($K1944="x1",IF(OR($F1944&lt;&gt;Basisblatt!$A$2,'EMob_Segmente 3.2.5_3.2.6'!H1944=Basisblatt!$A$64)=TRUE,5,VLOOKUP('EMob_Segmente 3.2.5_3.2.6'!$E1944,Basisblatt!$A$22:$B$35,2,FALSE)),"")</f>
        <v/>
      </c>
    </row>
    <row r="1945" spans="1:16" ht="15.75" thickBot="1" x14ac:dyDescent="0.3">
      <c r="A1945" s="121" t="str">
        <f t="shared" si="60"/>
        <v/>
      </c>
      <c r="B1945" s="95"/>
      <c r="C1945" s="148"/>
      <c r="D1945" s="149"/>
      <c r="E1945" s="149"/>
      <c r="F1945" s="149"/>
      <c r="G1945" s="149"/>
      <c r="H1945" s="149"/>
      <c r="I1945" s="153"/>
      <c r="J1945" s="95"/>
      <c r="K1945" s="108" t="str">
        <f t="shared" si="61"/>
        <v>x2</v>
      </c>
      <c r="L1945" s="113"/>
      <c r="M1945" s="95"/>
      <c r="N1945" s="121" t="str">
        <f>IFERROR(VLOOKUP($G1945,Basisblatt!$A$10:$B$17,2,FALSE),"")</f>
        <v/>
      </c>
      <c r="O1945" s="95"/>
      <c r="P1945" s="138" t="str">
        <f>IF($K1945="x1",IF(OR($F1945&lt;&gt;Basisblatt!$A$2,'EMob_Segmente 3.2.5_3.2.6'!H1945=Basisblatt!$A$64)=TRUE,5,VLOOKUP('EMob_Segmente 3.2.5_3.2.6'!$E1945,Basisblatt!$A$22:$B$35,2,FALSE)),"")</f>
        <v/>
      </c>
    </row>
    <row r="1946" spans="1:16" ht="15.75" thickBot="1" x14ac:dyDescent="0.3">
      <c r="A1946" s="121" t="str">
        <f t="shared" ref="A1946:A2009" si="62">IF($K1946="x2","",IF($K1946="x1","ja","N/A"))</f>
        <v/>
      </c>
      <c r="B1946" s="95"/>
      <c r="C1946" s="148"/>
      <c r="D1946" s="149"/>
      <c r="E1946" s="149"/>
      <c r="F1946" s="149"/>
      <c r="G1946" s="149"/>
      <c r="H1946" s="149"/>
      <c r="I1946" s="153"/>
      <c r="J1946" s="95"/>
      <c r="K1946" s="108" t="str">
        <f t="shared" si="61"/>
        <v>x2</v>
      </c>
      <c r="L1946" s="113"/>
      <c r="M1946" s="95"/>
      <c r="N1946" s="121" t="str">
        <f>IFERROR(VLOOKUP($G1946,Basisblatt!$A$10:$B$17,2,FALSE),"")</f>
        <v/>
      </c>
      <c r="O1946" s="95"/>
      <c r="P1946" s="138" t="str">
        <f>IF($K1946="x1",IF(OR($F1946&lt;&gt;Basisblatt!$A$2,'EMob_Segmente 3.2.5_3.2.6'!H1946=Basisblatt!$A$64)=TRUE,5,VLOOKUP('EMob_Segmente 3.2.5_3.2.6'!$E1946,Basisblatt!$A$22:$B$35,2,FALSE)),"")</f>
        <v/>
      </c>
    </row>
    <row r="1947" spans="1:16" ht="15.75" thickBot="1" x14ac:dyDescent="0.3">
      <c r="A1947" s="121" t="str">
        <f t="shared" si="62"/>
        <v/>
      </c>
      <c r="B1947" s="95"/>
      <c r="C1947" s="148"/>
      <c r="D1947" s="149"/>
      <c r="E1947" s="149"/>
      <c r="F1947" s="149"/>
      <c r="G1947" s="149"/>
      <c r="H1947" s="149"/>
      <c r="I1947" s="153"/>
      <c r="J1947" s="95"/>
      <c r="K1947" s="108" t="str">
        <f t="shared" ref="K1947:K2010" si="63">IF(COUNTA($C1947:$I1947)=7,"x1",IF(COUNTA($C1947:$I1947)=0,"x2","o"))</f>
        <v>x2</v>
      </c>
      <c r="L1947" s="113"/>
      <c r="M1947" s="95"/>
      <c r="N1947" s="121" t="str">
        <f>IFERROR(VLOOKUP($G1947,Basisblatt!$A$10:$B$17,2,FALSE),"")</f>
        <v/>
      </c>
      <c r="O1947" s="95"/>
      <c r="P1947" s="138" t="str">
        <f>IF($K1947="x1",IF(OR($F1947&lt;&gt;Basisblatt!$A$2,'EMob_Segmente 3.2.5_3.2.6'!H1947=Basisblatt!$A$64)=TRUE,5,VLOOKUP('EMob_Segmente 3.2.5_3.2.6'!$E1947,Basisblatt!$A$22:$B$35,2,FALSE)),"")</f>
        <v/>
      </c>
    </row>
    <row r="1948" spans="1:16" ht="15.75" thickBot="1" x14ac:dyDescent="0.3">
      <c r="A1948" s="121" t="str">
        <f t="shared" si="62"/>
        <v/>
      </c>
      <c r="B1948" s="95"/>
      <c r="C1948" s="148"/>
      <c r="D1948" s="149"/>
      <c r="E1948" s="149"/>
      <c r="F1948" s="149"/>
      <c r="G1948" s="149"/>
      <c r="H1948" s="149"/>
      <c r="I1948" s="153"/>
      <c r="J1948" s="95"/>
      <c r="K1948" s="108" t="str">
        <f t="shared" si="63"/>
        <v>x2</v>
      </c>
      <c r="L1948" s="113"/>
      <c r="M1948" s="95"/>
      <c r="N1948" s="121" t="str">
        <f>IFERROR(VLOOKUP($G1948,Basisblatt!$A$10:$B$17,2,FALSE),"")</f>
        <v/>
      </c>
      <c r="O1948" s="95"/>
      <c r="P1948" s="138" t="str">
        <f>IF($K1948="x1",IF(OR($F1948&lt;&gt;Basisblatt!$A$2,'EMob_Segmente 3.2.5_3.2.6'!H1948=Basisblatt!$A$64)=TRUE,5,VLOOKUP('EMob_Segmente 3.2.5_3.2.6'!$E1948,Basisblatt!$A$22:$B$35,2,FALSE)),"")</f>
        <v/>
      </c>
    </row>
    <row r="1949" spans="1:16" ht="15.75" thickBot="1" x14ac:dyDescent="0.3">
      <c r="A1949" s="121" t="str">
        <f t="shared" si="62"/>
        <v/>
      </c>
      <c r="B1949" s="95"/>
      <c r="C1949" s="148"/>
      <c r="D1949" s="149"/>
      <c r="E1949" s="149"/>
      <c r="F1949" s="149"/>
      <c r="G1949" s="149"/>
      <c r="H1949" s="149"/>
      <c r="I1949" s="153"/>
      <c r="J1949" s="95"/>
      <c r="K1949" s="108" t="str">
        <f t="shared" si="63"/>
        <v>x2</v>
      </c>
      <c r="L1949" s="113"/>
      <c r="M1949" s="95"/>
      <c r="N1949" s="121" t="str">
        <f>IFERROR(VLOOKUP($G1949,Basisblatt!$A$10:$B$17,2,FALSE),"")</f>
        <v/>
      </c>
      <c r="O1949" s="95"/>
      <c r="P1949" s="138" t="str">
        <f>IF($K1949="x1",IF(OR($F1949&lt;&gt;Basisblatt!$A$2,'EMob_Segmente 3.2.5_3.2.6'!H1949=Basisblatt!$A$64)=TRUE,5,VLOOKUP('EMob_Segmente 3.2.5_3.2.6'!$E1949,Basisblatt!$A$22:$B$35,2,FALSE)),"")</f>
        <v/>
      </c>
    </row>
    <row r="1950" spans="1:16" ht="15.75" thickBot="1" x14ac:dyDescent="0.3">
      <c r="A1950" s="121" t="str">
        <f t="shared" si="62"/>
        <v/>
      </c>
      <c r="B1950" s="95"/>
      <c r="C1950" s="148"/>
      <c r="D1950" s="149"/>
      <c r="E1950" s="149"/>
      <c r="F1950" s="149"/>
      <c r="G1950" s="149"/>
      <c r="H1950" s="149"/>
      <c r="I1950" s="153"/>
      <c r="J1950" s="95"/>
      <c r="K1950" s="108" t="str">
        <f t="shared" si="63"/>
        <v>x2</v>
      </c>
      <c r="L1950" s="113"/>
      <c r="M1950" s="95"/>
      <c r="N1950" s="121" t="str">
        <f>IFERROR(VLOOKUP($G1950,Basisblatt!$A$10:$B$17,2,FALSE),"")</f>
        <v/>
      </c>
      <c r="O1950" s="95"/>
      <c r="P1950" s="138" t="str">
        <f>IF($K1950="x1",IF(OR($F1950&lt;&gt;Basisblatt!$A$2,'EMob_Segmente 3.2.5_3.2.6'!H1950=Basisblatt!$A$64)=TRUE,5,VLOOKUP('EMob_Segmente 3.2.5_3.2.6'!$E1950,Basisblatt!$A$22:$B$35,2,FALSE)),"")</f>
        <v/>
      </c>
    </row>
    <row r="1951" spans="1:16" ht="15.75" thickBot="1" x14ac:dyDescent="0.3">
      <c r="A1951" s="121" t="str">
        <f t="shared" si="62"/>
        <v/>
      </c>
      <c r="B1951" s="95"/>
      <c r="C1951" s="148"/>
      <c r="D1951" s="149"/>
      <c r="E1951" s="149"/>
      <c r="F1951" s="149"/>
      <c r="G1951" s="149"/>
      <c r="H1951" s="149"/>
      <c r="I1951" s="153"/>
      <c r="J1951" s="95"/>
      <c r="K1951" s="108" t="str">
        <f t="shared" si="63"/>
        <v>x2</v>
      </c>
      <c r="L1951" s="113"/>
      <c r="M1951" s="95"/>
      <c r="N1951" s="121" t="str">
        <f>IFERROR(VLOOKUP($G1951,Basisblatt!$A$10:$B$17,2,FALSE),"")</f>
        <v/>
      </c>
      <c r="O1951" s="95"/>
      <c r="P1951" s="138" t="str">
        <f>IF($K1951="x1",IF(OR($F1951&lt;&gt;Basisblatt!$A$2,'EMob_Segmente 3.2.5_3.2.6'!H1951=Basisblatt!$A$64)=TRUE,5,VLOOKUP('EMob_Segmente 3.2.5_3.2.6'!$E1951,Basisblatt!$A$22:$B$35,2,FALSE)),"")</f>
        <v/>
      </c>
    </row>
    <row r="1952" spans="1:16" ht="15.75" thickBot="1" x14ac:dyDescent="0.3">
      <c r="A1952" s="121" t="str">
        <f t="shared" si="62"/>
        <v/>
      </c>
      <c r="B1952" s="95"/>
      <c r="C1952" s="148"/>
      <c r="D1952" s="149"/>
      <c r="E1952" s="149"/>
      <c r="F1952" s="149"/>
      <c r="G1952" s="149"/>
      <c r="H1952" s="149"/>
      <c r="I1952" s="153"/>
      <c r="J1952" s="95"/>
      <c r="K1952" s="108" t="str">
        <f t="shared" si="63"/>
        <v>x2</v>
      </c>
      <c r="L1952" s="113"/>
      <c r="M1952" s="95"/>
      <c r="N1952" s="121" t="str">
        <f>IFERROR(VLOOKUP($G1952,Basisblatt!$A$10:$B$17,2,FALSE),"")</f>
        <v/>
      </c>
      <c r="O1952" s="95"/>
      <c r="P1952" s="138" t="str">
        <f>IF($K1952="x1",IF(OR($F1952&lt;&gt;Basisblatt!$A$2,'EMob_Segmente 3.2.5_3.2.6'!H1952=Basisblatt!$A$64)=TRUE,5,VLOOKUP('EMob_Segmente 3.2.5_3.2.6'!$E1952,Basisblatt!$A$22:$B$35,2,FALSE)),"")</f>
        <v/>
      </c>
    </row>
    <row r="1953" spans="1:16" ht="15.75" thickBot="1" x14ac:dyDescent="0.3">
      <c r="A1953" s="121" t="str">
        <f t="shared" si="62"/>
        <v/>
      </c>
      <c r="B1953" s="95"/>
      <c r="C1953" s="148"/>
      <c r="D1953" s="149"/>
      <c r="E1953" s="149"/>
      <c r="F1953" s="149"/>
      <c r="G1953" s="149"/>
      <c r="H1953" s="149"/>
      <c r="I1953" s="153"/>
      <c r="J1953" s="95"/>
      <c r="K1953" s="108" t="str">
        <f t="shared" si="63"/>
        <v>x2</v>
      </c>
      <c r="L1953" s="113"/>
      <c r="M1953" s="95"/>
      <c r="N1953" s="121" t="str">
        <f>IFERROR(VLOOKUP($G1953,Basisblatt!$A$10:$B$17,2,FALSE),"")</f>
        <v/>
      </c>
      <c r="O1953" s="95"/>
      <c r="P1953" s="138" t="str">
        <f>IF($K1953="x1",IF(OR($F1953&lt;&gt;Basisblatt!$A$2,'EMob_Segmente 3.2.5_3.2.6'!H1953=Basisblatt!$A$64)=TRUE,5,VLOOKUP('EMob_Segmente 3.2.5_3.2.6'!$E1953,Basisblatt!$A$22:$B$35,2,FALSE)),"")</f>
        <v/>
      </c>
    </row>
    <row r="1954" spans="1:16" ht="15.75" thickBot="1" x14ac:dyDescent="0.3">
      <c r="A1954" s="121" t="str">
        <f t="shared" si="62"/>
        <v/>
      </c>
      <c r="B1954" s="95"/>
      <c r="C1954" s="148"/>
      <c r="D1954" s="149"/>
      <c r="E1954" s="149"/>
      <c r="F1954" s="149"/>
      <c r="G1954" s="149"/>
      <c r="H1954" s="149"/>
      <c r="I1954" s="153"/>
      <c r="J1954" s="95"/>
      <c r="K1954" s="108" t="str">
        <f t="shared" si="63"/>
        <v>x2</v>
      </c>
      <c r="L1954" s="113"/>
      <c r="M1954" s="95"/>
      <c r="N1954" s="121" t="str">
        <f>IFERROR(VLOOKUP($G1954,Basisblatt!$A$10:$B$17,2,FALSE),"")</f>
        <v/>
      </c>
      <c r="O1954" s="95"/>
      <c r="P1954" s="138" t="str">
        <f>IF($K1954="x1",IF(OR($F1954&lt;&gt;Basisblatt!$A$2,'EMob_Segmente 3.2.5_3.2.6'!H1954=Basisblatt!$A$64)=TRUE,5,VLOOKUP('EMob_Segmente 3.2.5_3.2.6'!$E1954,Basisblatt!$A$22:$B$35,2,FALSE)),"")</f>
        <v/>
      </c>
    </row>
    <row r="1955" spans="1:16" ht="15.75" thickBot="1" x14ac:dyDescent="0.3">
      <c r="A1955" s="121" t="str">
        <f t="shared" si="62"/>
        <v/>
      </c>
      <c r="B1955" s="95"/>
      <c r="C1955" s="148"/>
      <c r="D1955" s="149"/>
      <c r="E1955" s="149"/>
      <c r="F1955" s="149"/>
      <c r="G1955" s="149"/>
      <c r="H1955" s="149"/>
      <c r="I1955" s="153"/>
      <c r="J1955" s="95"/>
      <c r="K1955" s="108" t="str">
        <f t="shared" si="63"/>
        <v>x2</v>
      </c>
      <c r="L1955" s="113"/>
      <c r="M1955" s="95"/>
      <c r="N1955" s="121" t="str">
        <f>IFERROR(VLOOKUP($G1955,Basisblatt!$A$10:$B$17,2,FALSE),"")</f>
        <v/>
      </c>
      <c r="O1955" s="95"/>
      <c r="P1955" s="138" t="str">
        <f>IF($K1955="x1",IF(OR($F1955&lt;&gt;Basisblatt!$A$2,'EMob_Segmente 3.2.5_3.2.6'!H1955=Basisblatt!$A$64)=TRUE,5,VLOOKUP('EMob_Segmente 3.2.5_3.2.6'!$E1955,Basisblatt!$A$22:$B$35,2,FALSE)),"")</f>
        <v/>
      </c>
    </row>
    <row r="1956" spans="1:16" ht="15.75" thickBot="1" x14ac:dyDescent="0.3">
      <c r="A1956" s="121" t="str">
        <f t="shared" si="62"/>
        <v/>
      </c>
      <c r="B1956" s="95"/>
      <c r="C1956" s="148"/>
      <c r="D1956" s="149"/>
      <c r="E1956" s="149"/>
      <c r="F1956" s="149"/>
      <c r="G1956" s="149"/>
      <c r="H1956" s="149"/>
      <c r="I1956" s="153"/>
      <c r="J1956" s="95"/>
      <c r="K1956" s="108" t="str">
        <f t="shared" si="63"/>
        <v>x2</v>
      </c>
      <c r="L1956" s="113"/>
      <c r="M1956" s="95"/>
      <c r="N1956" s="121" t="str">
        <f>IFERROR(VLOOKUP($G1956,Basisblatt!$A$10:$B$17,2,FALSE),"")</f>
        <v/>
      </c>
      <c r="O1956" s="95"/>
      <c r="P1956" s="138" t="str">
        <f>IF($K1956="x1",IF(OR($F1956&lt;&gt;Basisblatt!$A$2,'EMob_Segmente 3.2.5_3.2.6'!H1956=Basisblatt!$A$64)=TRUE,5,VLOOKUP('EMob_Segmente 3.2.5_3.2.6'!$E1956,Basisblatt!$A$22:$B$35,2,FALSE)),"")</f>
        <v/>
      </c>
    </row>
    <row r="1957" spans="1:16" ht="15.75" thickBot="1" x14ac:dyDescent="0.3">
      <c r="A1957" s="121" t="str">
        <f t="shared" si="62"/>
        <v/>
      </c>
      <c r="B1957" s="95"/>
      <c r="C1957" s="148"/>
      <c r="D1957" s="149"/>
      <c r="E1957" s="149"/>
      <c r="F1957" s="149"/>
      <c r="G1957" s="149"/>
      <c r="H1957" s="149"/>
      <c r="I1957" s="153"/>
      <c r="J1957" s="95"/>
      <c r="K1957" s="108" t="str">
        <f t="shared" si="63"/>
        <v>x2</v>
      </c>
      <c r="L1957" s="113"/>
      <c r="M1957" s="95"/>
      <c r="N1957" s="121" t="str">
        <f>IFERROR(VLOOKUP($G1957,Basisblatt!$A$10:$B$17,2,FALSE),"")</f>
        <v/>
      </c>
      <c r="O1957" s="95"/>
      <c r="P1957" s="138" t="str">
        <f>IF($K1957="x1",IF(OR($F1957&lt;&gt;Basisblatt!$A$2,'EMob_Segmente 3.2.5_3.2.6'!H1957=Basisblatt!$A$64)=TRUE,5,VLOOKUP('EMob_Segmente 3.2.5_3.2.6'!$E1957,Basisblatt!$A$22:$B$35,2,FALSE)),"")</f>
        <v/>
      </c>
    </row>
    <row r="1958" spans="1:16" ht="15.75" thickBot="1" x14ac:dyDescent="0.3">
      <c r="A1958" s="121" t="str">
        <f t="shared" si="62"/>
        <v/>
      </c>
      <c r="B1958" s="95"/>
      <c r="C1958" s="148"/>
      <c r="D1958" s="149"/>
      <c r="E1958" s="149"/>
      <c r="F1958" s="149"/>
      <c r="G1958" s="149"/>
      <c r="H1958" s="149"/>
      <c r="I1958" s="153"/>
      <c r="J1958" s="95"/>
      <c r="K1958" s="108" t="str">
        <f t="shared" si="63"/>
        <v>x2</v>
      </c>
      <c r="L1958" s="113"/>
      <c r="M1958" s="95"/>
      <c r="N1958" s="121" t="str">
        <f>IFERROR(VLOOKUP($G1958,Basisblatt!$A$10:$B$17,2,FALSE),"")</f>
        <v/>
      </c>
      <c r="O1958" s="95"/>
      <c r="P1958" s="138" t="str">
        <f>IF($K1958="x1",IF(OR($F1958&lt;&gt;Basisblatt!$A$2,'EMob_Segmente 3.2.5_3.2.6'!H1958=Basisblatt!$A$64)=TRUE,5,VLOOKUP('EMob_Segmente 3.2.5_3.2.6'!$E1958,Basisblatt!$A$22:$B$35,2,FALSE)),"")</f>
        <v/>
      </c>
    </row>
    <row r="1959" spans="1:16" ht="15.75" thickBot="1" x14ac:dyDescent="0.3">
      <c r="A1959" s="121" t="str">
        <f t="shared" si="62"/>
        <v/>
      </c>
      <c r="B1959" s="95"/>
      <c r="C1959" s="148"/>
      <c r="D1959" s="149"/>
      <c r="E1959" s="149"/>
      <c r="F1959" s="149"/>
      <c r="G1959" s="149"/>
      <c r="H1959" s="149"/>
      <c r="I1959" s="153"/>
      <c r="J1959" s="95"/>
      <c r="K1959" s="108" t="str">
        <f t="shared" si="63"/>
        <v>x2</v>
      </c>
      <c r="L1959" s="113"/>
      <c r="M1959" s="95"/>
      <c r="N1959" s="121" t="str">
        <f>IFERROR(VLOOKUP($G1959,Basisblatt!$A$10:$B$17,2,FALSE),"")</f>
        <v/>
      </c>
      <c r="O1959" s="95"/>
      <c r="P1959" s="138" t="str">
        <f>IF($K1959="x1",IF(OR($F1959&lt;&gt;Basisblatt!$A$2,'EMob_Segmente 3.2.5_3.2.6'!H1959=Basisblatt!$A$64)=TRUE,5,VLOOKUP('EMob_Segmente 3.2.5_3.2.6'!$E1959,Basisblatt!$A$22:$B$35,2,FALSE)),"")</f>
        <v/>
      </c>
    </row>
    <row r="1960" spans="1:16" ht="15.75" thickBot="1" x14ac:dyDescent="0.3">
      <c r="A1960" s="121" t="str">
        <f t="shared" si="62"/>
        <v/>
      </c>
      <c r="B1960" s="95"/>
      <c r="C1960" s="148"/>
      <c r="D1960" s="149"/>
      <c r="E1960" s="149"/>
      <c r="F1960" s="149"/>
      <c r="G1960" s="149"/>
      <c r="H1960" s="149"/>
      <c r="I1960" s="153"/>
      <c r="J1960" s="95"/>
      <c r="K1960" s="108" t="str">
        <f t="shared" si="63"/>
        <v>x2</v>
      </c>
      <c r="L1960" s="113"/>
      <c r="M1960" s="95"/>
      <c r="N1960" s="121" t="str">
        <f>IFERROR(VLOOKUP($G1960,Basisblatt!$A$10:$B$17,2,FALSE),"")</f>
        <v/>
      </c>
      <c r="O1960" s="95"/>
      <c r="P1960" s="138" t="str">
        <f>IF($K1960="x1",IF(OR($F1960&lt;&gt;Basisblatt!$A$2,'EMob_Segmente 3.2.5_3.2.6'!H1960=Basisblatt!$A$64)=TRUE,5,VLOOKUP('EMob_Segmente 3.2.5_3.2.6'!$E1960,Basisblatt!$A$22:$B$35,2,FALSE)),"")</f>
        <v/>
      </c>
    </row>
    <row r="1961" spans="1:16" ht="15.75" thickBot="1" x14ac:dyDescent="0.3">
      <c r="A1961" s="121" t="str">
        <f t="shared" si="62"/>
        <v/>
      </c>
      <c r="B1961" s="95"/>
      <c r="C1961" s="148"/>
      <c r="D1961" s="149"/>
      <c r="E1961" s="149"/>
      <c r="F1961" s="149"/>
      <c r="G1961" s="149"/>
      <c r="H1961" s="149"/>
      <c r="I1961" s="153"/>
      <c r="J1961" s="95"/>
      <c r="K1961" s="108" t="str">
        <f t="shared" si="63"/>
        <v>x2</v>
      </c>
      <c r="L1961" s="113"/>
      <c r="M1961" s="95"/>
      <c r="N1961" s="121" t="str">
        <f>IFERROR(VLOOKUP($G1961,Basisblatt!$A$10:$B$17,2,FALSE),"")</f>
        <v/>
      </c>
      <c r="O1961" s="95"/>
      <c r="P1961" s="138" t="str">
        <f>IF($K1961="x1",IF(OR($F1961&lt;&gt;Basisblatt!$A$2,'EMob_Segmente 3.2.5_3.2.6'!H1961=Basisblatt!$A$64)=TRUE,5,VLOOKUP('EMob_Segmente 3.2.5_3.2.6'!$E1961,Basisblatt!$A$22:$B$35,2,FALSE)),"")</f>
        <v/>
      </c>
    </row>
    <row r="1962" spans="1:16" ht="15.75" thickBot="1" x14ac:dyDescent="0.3">
      <c r="A1962" s="121" t="str">
        <f t="shared" si="62"/>
        <v/>
      </c>
      <c r="B1962" s="95"/>
      <c r="C1962" s="148"/>
      <c r="D1962" s="149"/>
      <c r="E1962" s="149"/>
      <c r="F1962" s="149"/>
      <c r="G1962" s="149"/>
      <c r="H1962" s="149"/>
      <c r="I1962" s="153"/>
      <c r="J1962" s="95"/>
      <c r="K1962" s="108" t="str">
        <f t="shared" si="63"/>
        <v>x2</v>
      </c>
      <c r="L1962" s="113"/>
      <c r="M1962" s="95"/>
      <c r="N1962" s="121" t="str">
        <f>IFERROR(VLOOKUP($G1962,Basisblatt!$A$10:$B$17,2,FALSE),"")</f>
        <v/>
      </c>
      <c r="O1962" s="95"/>
      <c r="P1962" s="138" t="str">
        <f>IF($K1962="x1",IF(OR($F1962&lt;&gt;Basisblatt!$A$2,'EMob_Segmente 3.2.5_3.2.6'!H1962=Basisblatt!$A$64)=TRUE,5,VLOOKUP('EMob_Segmente 3.2.5_3.2.6'!$E1962,Basisblatt!$A$22:$B$35,2,FALSE)),"")</f>
        <v/>
      </c>
    </row>
    <row r="1963" spans="1:16" ht="15.75" thickBot="1" x14ac:dyDescent="0.3">
      <c r="A1963" s="121" t="str">
        <f t="shared" si="62"/>
        <v/>
      </c>
      <c r="B1963" s="95"/>
      <c r="C1963" s="148"/>
      <c r="D1963" s="149"/>
      <c r="E1963" s="149"/>
      <c r="F1963" s="149"/>
      <c r="G1963" s="149"/>
      <c r="H1963" s="149"/>
      <c r="I1963" s="153"/>
      <c r="J1963" s="95"/>
      <c r="K1963" s="108" t="str">
        <f t="shared" si="63"/>
        <v>x2</v>
      </c>
      <c r="L1963" s="113"/>
      <c r="M1963" s="95"/>
      <c r="N1963" s="121" t="str">
        <f>IFERROR(VLOOKUP($G1963,Basisblatt!$A$10:$B$17,2,FALSE),"")</f>
        <v/>
      </c>
      <c r="O1963" s="95"/>
      <c r="P1963" s="138" t="str">
        <f>IF($K1963="x1",IF(OR($F1963&lt;&gt;Basisblatt!$A$2,'EMob_Segmente 3.2.5_3.2.6'!H1963=Basisblatt!$A$64)=TRUE,5,VLOOKUP('EMob_Segmente 3.2.5_3.2.6'!$E1963,Basisblatt!$A$22:$B$35,2,FALSE)),"")</f>
        <v/>
      </c>
    </row>
    <row r="1964" spans="1:16" ht="15.75" thickBot="1" x14ac:dyDescent="0.3">
      <c r="A1964" s="121" t="str">
        <f t="shared" si="62"/>
        <v/>
      </c>
      <c r="B1964" s="95"/>
      <c r="C1964" s="148"/>
      <c r="D1964" s="149"/>
      <c r="E1964" s="149"/>
      <c r="F1964" s="149"/>
      <c r="G1964" s="149"/>
      <c r="H1964" s="149"/>
      <c r="I1964" s="153"/>
      <c r="J1964" s="95"/>
      <c r="K1964" s="108" t="str">
        <f t="shared" si="63"/>
        <v>x2</v>
      </c>
      <c r="L1964" s="113"/>
      <c r="M1964" s="95"/>
      <c r="N1964" s="121" t="str">
        <f>IFERROR(VLOOKUP($G1964,Basisblatt!$A$10:$B$17,2,FALSE),"")</f>
        <v/>
      </c>
      <c r="O1964" s="95"/>
      <c r="P1964" s="138" t="str">
        <f>IF($K1964="x1",IF(OR($F1964&lt;&gt;Basisblatt!$A$2,'EMob_Segmente 3.2.5_3.2.6'!H1964=Basisblatt!$A$64)=TRUE,5,VLOOKUP('EMob_Segmente 3.2.5_3.2.6'!$E1964,Basisblatt!$A$22:$B$35,2,FALSE)),"")</f>
        <v/>
      </c>
    </row>
    <row r="1965" spans="1:16" ht="15.75" thickBot="1" x14ac:dyDescent="0.3">
      <c r="A1965" s="121" t="str">
        <f t="shared" si="62"/>
        <v/>
      </c>
      <c r="B1965" s="95"/>
      <c r="C1965" s="148"/>
      <c r="D1965" s="149"/>
      <c r="E1965" s="149"/>
      <c r="F1965" s="149"/>
      <c r="G1965" s="149"/>
      <c r="H1965" s="149"/>
      <c r="I1965" s="153"/>
      <c r="J1965" s="95"/>
      <c r="K1965" s="108" t="str">
        <f t="shared" si="63"/>
        <v>x2</v>
      </c>
      <c r="L1965" s="113"/>
      <c r="M1965" s="95"/>
      <c r="N1965" s="121" t="str">
        <f>IFERROR(VLOOKUP($G1965,Basisblatt!$A$10:$B$17,2,FALSE),"")</f>
        <v/>
      </c>
      <c r="O1965" s="95"/>
      <c r="P1965" s="138" t="str">
        <f>IF($K1965="x1",IF(OR($F1965&lt;&gt;Basisblatt!$A$2,'EMob_Segmente 3.2.5_3.2.6'!H1965=Basisblatt!$A$64)=TRUE,5,VLOOKUP('EMob_Segmente 3.2.5_3.2.6'!$E1965,Basisblatt!$A$22:$B$35,2,FALSE)),"")</f>
        <v/>
      </c>
    </row>
    <row r="1966" spans="1:16" ht="15.75" thickBot="1" x14ac:dyDescent="0.3">
      <c r="A1966" s="121" t="str">
        <f t="shared" si="62"/>
        <v/>
      </c>
      <c r="B1966" s="95"/>
      <c r="C1966" s="148"/>
      <c r="D1966" s="149"/>
      <c r="E1966" s="149"/>
      <c r="F1966" s="149"/>
      <c r="G1966" s="149"/>
      <c r="H1966" s="149"/>
      <c r="I1966" s="153"/>
      <c r="J1966" s="95"/>
      <c r="K1966" s="108" t="str">
        <f t="shared" si="63"/>
        <v>x2</v>
      </c>
      <c r="L1966" s="113"/>
      <c r="M1966" s="95"/>
      <c r="N1966" s="121" t="str">
        <f>IFERROR(VLOOKUP($G1966,Basisblatt!$A$10:$B$17,2,FALSE),"")</f>
        <v/>
      </c>
      <c r="O1966" s="95"/>
      <c r="P1966" s="138" t="str">
        <f>IF($K1966="x1",IF(OR($F1966&lt;&gt;Basisblatt!$A$2,'EMob_Segmente 3.2.5_3.2.6'!H1966=Basisblatt!$A$64)=TRUE,5,VLOOKUP('EMob_Segmente 3.2.5_3.2.6'!$E1966,Basisblatt!$A$22:$B$35,2,FALSE)),"")</f>
        <v/>
      </c>
    </row>
    <row r="1967" spans="1:16" ht="15.75" thickBot="1" x14ac:dyDescent="0.3">
      <c r="A1967" s="121" t="str">
        <f t="shared" si="62"/>
        <v/>
      </c>
      <c r="B1967" s="95"/>
      <c r="C1967" s="148"/>
      <c r="D1967" s="149"/>
      <c r="E1967" s="149"/>
      <c r="F1967" s="149"/>
      <c r="G1967" s="149"/>
      <c r="H1967" s="149"/>
      <c r="I1967" s="153"/>
      <c r="J1967" s="95"/>
      <c r="K1967" s="108" t="str">
        <f t="shared" si="63"/>
        <v>x2</v>
      </c>
      <c r="L1967" s="113"/>
      <c r="M1967" s="95"/>
      <c r="N1967" s="121" t="str">
        <f>IFERROR(VLOOKUP($G1967,Basisblatt!$A$10:$B$17,2,FALSE),"")</f>
        <v/>
      </c>
      <c r="O1967" s="95"/>
      <c r="P1967" s="138" t="str">
        <f>IF($K1967="x1",IF(OR($F1967&lt;&gt;Basisblatt!$A$2,'EMob_Segmente 3.2.5_3.2.6'!H1967=Basisblatt!$A$64)=TRUE,5,VLOOKUP('EMob_Segmente 3.2.5_3.2.6'!$E1967,Basisblatt!$A$22:$B$35,2,FALSE)),"")</f>
        <v/>
      </c>
    </row>
    <row r="1968" spans="1:16" ht="15.75" thickBot="1" x14ac:dyDescent="0.3">
      <c r="A1968" s="121" t="str">
        <f t="shared" si="62"/>
        <v/>
      </c>
      <c r="B1968" s="95"/>
      <c r="C1968" s="148"/>
      <c r="D1968" s="149"/>
      <c r="E1968" s="149"/>
      <c r="F1968" s="149"/>
      <c r="G1968" s="149"/>
      <c r="H1968" s="149"/>
      <c r="I1968" s="153"/>
      <c r="J1968" s="95"/>
      <c r="K1968" s="108" t="str">
        <f t="shared" si="63"/>
        <v>x2</v>
      </c>
      <c r="L1968" s="113"/>
      <c r="M1968" s="95"/>
      <c r="N1968" s="121" t="str">
        <f>IFERROR(VLOOKUP($G1968,Basisblatt!$A$10:$B$17,2,FALSE),"")</f>
        <v/>
      </c>
      <c r="O1968" s="95"/>
      <c r="P1968" s="138" t="str">
        <f>IF($K1968="x1",IF(OR($F1968&lt;&gt;Basisblatt!$A$2,'EMob_Segmente 3.2.5_3.2.6'!H1968=Basisblatt!$A$64)=TRUE,5,VLOOKUP('EMob_Segmente 3.2.5_3.2.6'!$E1968,Basisblatt!$A$22:$B$35,2,FALSE)),"")</f>
        <v/>
      </c>
    </row>
    <row r="1969" spans="1:16" ht="15.75" thickBot="1" x14ac:dyDescent="0.3">
      <c r="A1969" s="121" t="str">
        <f t="shared" si="62"/>
        <v/>
      </c>
      <c r="B1969" s="95"/>
      <c r="C1969" s="148"/>
      <c r="D1969" s="149"/>
      <c r="E1969" s="149"/>
      <c r="F1969" s="149"/>
      <c r="G1969" s="149"/>
      <c r="H1969" s="149"/>
      <c r="I1969" s="153"/>
      <c r="J1969" s="95"/>
      <c r="K1969" s="108" t="str">
        <f t="shared" si="63"/>
        <v>x2</v>
      </c>
      <c r="L1969" s="113"/>
      <c r="M1969" s="95"/>
      <c r="N1969" s="121" t="str">
        <f>IFERROR(VLOOKUP($G1969,Basisblatt!$A$10:$B$17,2,FALSE),"")</f>
        <v/>
      </c>
      <c r="O1969" s="95"/>
      <c r="P1969" s="138" t="str">
        <f>IF($K1969="x1",IF(OR($F1969&lt;&gt;Basisblatt!$A$2,'EMob_Segmente 3.2.5_3.2.6'!H1969=Basisblatt!$A$64)=TRUE,5,VLOOKUP('EMob_Segmente 3.2.5_3.2.6'!$E1969,Basisblatt!$A$22:$B$35,2,FALSE)),"")</f>
        <v/>
      </c>
    </row>
    <row r="1970" spans="1:16" ht="15.75" thickBot="1" x14ac:dyDescent="0.3">
      <c r="A1970" s="121" t="str">
        <f t="shared" si="62"/>
        <v/>
      </c>
      <c r="B1970" s="95"/>
      <c r="C1970" s="148"/>
      <c r="D1970" s="149"/>
      <c r="E1970" s="149"/>
      <c r="F1970" s="149"/>
      <c r="G1970" s="149"/>
      <c r="H1970" s="149"/>
      <c r="I1970" s="153"/>
      <c r="J1970" s="95"/>
      <c r="K1970" s="108" t="str">
        <f t="shared" si="63"/>
        <v>x2</v>
      </c>
      <c r="L1970" s="113"/>
      <c r="M1970" s="95"/>
      <c r="N1970" s="121" t="str">
        <f>IFERROR(VLOOKUP($G1970,Basisblatt!$A$10:$B$17,2,FALSE),"")</f>
        <v/>
      </c>
      <c r="O1970" s="95"/>
      <c r="P1970" s="138" t="str">
        <f>IF($K1970="x1",IF(OR($F1970&lt;&gt;Basisblatt!$A$2,'EMob_Segmente 3.2.5_3.2.6'!H1970=Basisblatt!$A$64)=TRUE,5,VLOOKUP('EMob_Segmente 3.2.5_3.2.6'!$E1970,Basisblatt!$A$22:$B$35,2,FALSE)),"")</f>
        <v/>
      </c>
    </row>
    <row r="1971" spans="1:16" ht="15.75" thickBot="1" x14ac:dyDescent="0.3">
      <c r="A1971" s="121" t="str">
        <f t="shared" si="62"/>
        <v/>
      </c>
      <c r="B1971" s="95"/>
      <c r="C1971" s="148"/>
      <c r="D1971" s="149"/>
      <c r="E1971" s="149"/>
      <c r="F1971" s="149"/>
      <c r="G1971" s="149"/>
      <c r="H1971" s="149"/>
      <c r="I1971" s="153"/>
      <c r="J1971" s="95"/>
      <c r="K1971" s="108" t="str">
        <f t="shared" si="63"/>
        <v>x2</v>
      </c>
      <c r="L1971" s="113"/>
      <c r="M1971" s="95"/>
      <c r="N1971" s="121" t="str">
        <f>IFERROR(VLOOKUP($G1971,Basisblatt!$A$10:$B$17,2,FALSE),"")</f>
        <v/>
      </c>
      <c r="O1971" s="95"/>
      <c r="P1971" s="138" t="str">
        <f>IF($K1971="x1",IF(OR($F1971&lt;&gt;Basisblatt!$A$2,'EMob_Segmente 3.2.5_3.2.6'!H1971=Basisblatt!$A$64)=TRUE,5,VLOOKUP('EMob_Segmente 3.2.5_3.2.6'!$E1971,Basisblatt!$A$22:$B$35,2,FALSE)),"")</f>
        <v/>
      </c>
    </row>
    <row r="1972" spans="1:16" ht="15.75" thickBot="1" x14ac:dyDescent="0.3">
      <c r="A1972" s="121" t="str">
        <f t="shared" si="62"/>
        <v/>
      </c>
      <c r="B1972" s="95"/>
      <c r="C1972" s="148"/>
      <c r="D1972" s="149"/>
      <c r="E1972" s="149"/>
      <c r="F1972" s="149"/>
      <c r="G1972" s="149"/>
      <c r="H1972" s="149"/>
      <c r="I1972" s="153"/>
      <c r="J1972" s="95"/>
      <c r="K1972" s="108" t="str">
        <f t="shared" si="63"/>
        <v>x2</v>
      </c>
      <c r="L1972" s="113"/>
      <c r="M1972" s="95"/>
      <c r="N1972" s="121" t="str">
        <f>IFERROR(VLOOKUP($G1972,Basisblatt!$A$10:$B$17,2,FALSE),"")</f>
        <v/>
      </c>
      <c r="O1972" s="95"/>
      <c r="P1972" s="138" t="str">
        <f>IF($K1972="x1",IF(OR($F1972&lt;&gt;Basisblatt!$A$2,'EMob_Segmente 3.2.5_3.2.6'!H1972=Basisblatt!$A$64)=TRUE,5,VLOOKUP('EMob_Segmente 3.2.5_3.2.6'!$E1972,Basisblatt!$A$22:$B$35,2,FALSE)),"")</f>
        <v/>
      </c>
    </row>
    <row r="1973" spans="1:16" ht="15.75" thickBot="1" x14ac:dyDescent="0.3">
      <c r="A1973" s="121" t="str">
        <f t="shared" si="62"/>
        <v/>
      </c>
      <c r="B1973" s="95"/>
      <c r="C1973" s="148"/>
      <c r="D1973" s="149"/>
      <c r="E1973" s="149"/>
      <c r="F1973" s="149"/>
      <c r="G1973" s="149"/>
      <c r="H1973" s="149"/>
      <c r="I1973" s="153"/>
      <c r="J1973" s="95"/>
      <c r="K1973" s="108" t="str">
        <f t="shared" si="63"/>
        <v>x2</v>
      </c>
      <c r="L1973" s="113"/>
      <c r="M1973" s="95"/>
      <c r="N1973" s="121" t="str">
        <f>IFERROR(VLOOKUP($G1973,Basisblatt!$A$10:$B$17,2,FALSE),"")</f>
        <v/>
      </c>
      <c r="O1973" s="95"/>
      <c r="P1973" s="138" t="str">
        <f>IF($K1973="x1",IF(OR($F1973&lt;&gt;Basisblatt!$A$2,'EMob_Segmente 3.2.5_3.2.6'!H1973=Basisblatt!$A$64)=TRUE,5,VLOOKUP('EMob_Segmente 3.2.5_3.2.6'!$E1973,Basisblatt!$A$22:$B$35,2,FALSE)),"")</f>
        <v/>
      </c>
    </row>
    <row r="1974" spans="1:16" ht="15.75" thickBot="1" x14ac:dyDescent="0.3">
      <c r="A1974" s="121" t="str">
        <f t="shared" si="62"/>
        <v/>
      </c>
      <c r="B1974" s="95"/>
      <c r="C1974" s="148"/>
      <c r="D1974" s="149"/>
      <c r="E1974" s="149"/>
      <c r="F1974" s="149"/>
      <c r="G1974" s="149"/>
      <c r="H1974" s="149"/>
      <c r="I1974" s="153"/>
      <c r="J1974" s="95"/>
      <c r="K1974" s="108" t="str">
        <f t="shared" si="63"/>
        <v>x2</v>
      </c>
      <c r="L1974" s="113"/>
      <c r="M1974" s="95"/>
      <c r="N1974" s="121" t="str">
        <f>IFERROR(VLOOKUP($G1974,Basisblatt!$A$10:$B$17,2,FALSE),"")</f>
        <v/>
      </c>
      <c r="O1974" s="95"/>
      <c r="P1974" s="138" t="str">
        <f>IF($K1974="x1",IF(OR($F1974&lt;&gt;Basisblatt!$A$2,'EMob_Segmente 3.2.5_3.2.6'!H1974=Basisblatt!$A$64)=TRUE,5,VLOOKUP('EMob_Segmente 3.2.5_3.2.6'!$E1974,Basisblatt!$A$22:$B$35,2,FALSE)),"")</f>
        <v/>
      </c>
    </row>
    <row r="1975" spans="1:16" ht="15.75" thickBot="1" x14ac:dyDescent="0.3">
      <c r="A1975" s="121" t="str">
        <f t="shared" si="62"/>
        <v/>
      </c>
      <c r="B1975" s="95"/>
      <c r="C1975" s="148"/>
      <c r="D1975" s="149"/>
      <c r="E1975" s="149"/>
      <c r="F1975" s="149"/>
      <c r="G1975" s="149"/>
      <c r="H1975" s="149"/>
      <c r="I1975" s="153"/>
      <c r="J1975" s="95"/>
      <c r="K1975" s="108" t="str">
        <f t="shared" si="63"/>
        <v>x2</v>
      </c>
      <c r="L1975" s="113"/>
      <c r="M1975" s="95"/>
      <c r="N1975" s="121" t="str">
        <f>IFERROR(VLOOKUP($G1975,Basisblatt!$A$10:$B$17,2,FALSE),"")</f>
        <v/>
      </c>
      <c r="O1975" s="95"/>
      <c r="P1975" s="138" t="str">
        <f>IF($K1975="x1",IF(OR($F1975&lt;&gt;Basisblatt!$A$2,'EMob_Segmente 3.2.5_3.2.6'!H1975=Basisblatt!$A$64)=TRUE,5,VLOOKUP('EMob_Segmente 3.2.5_3.2.6'!$E1975,Basisblatt!$A$22:$B$35,2,FALSE)),"")</f>
        <v/>
      </c>
    </row>
    <row r="1976" spans="1:16" ht="15.75" thickBot="1" x14ac:dyDescent="0.3">
      <c r="A1976" s="121" t="str">
        <f t="shared" si="62"/>
        <v/>
      </c>
      <c r="B1976" s="95"/>
      <c r="C1976" s="148"/>
      <c r="D1976" s="149"/>
      <c r="E1976" s="149"/>
      <c r="F1976" s="149"/>
      <c r="G1976" s="149"/>
      <c r="H1976" s="149"/>
      <c r="I1976" s="153"/>
      <c r="J1976" s="95"/>
      <c r="K1976" s="108" t="str">
        <f t="shared" si="63"/>
        <v>x2</v>
      </c>
      <c r="L1976" s="113"/>
      <c r="M1976" s="95"/>
      <c r="N1976" s="121" t="str">
        <f>IFERROR(VLOOKUP($G1976,Basisblatt!$A$10:$B$17,2,FALSE),"")</f>
        <v/>
      </c>
      <c r="O1976" s="95"/>
      <c r="P1976" s="138" t="str">
        <f>IF($K1976="x1",IF(OR($F1976&lt;&gt;Basisblatt!$A$2,'EMob_Segmente 3.2.5_3.2.6'!H1976=Basisblatt!$A$64)=TRUE,5,VLOOKUP('EMob_Segmente 3.2.5_3.2.6'!$E1976,Basisblatt!$A$22:$B$35,2,FALSE)),"")</f>
        <v/>
      </c>
    </row>
    <row r="1977" spans="1:16" ht="15.75" thickBot="1" x14ac:dyDescent="0.3">
      <c r="A1977" s="121" t="str">
        <f t="shared" si="62"/>
        <v/>
      </c>
      <c r="B1977" s="95"/>
      <c r="C1977" s="148"/>
      <c r="D1977" s="149"/>
      <c r="E1977" s="149"/>
      <c r="F1977" s="149"/>
      <c r="G1977" s="149"/>
      <c r="H1977" s="149"/>
      <c r="I1977" s="153"/>
      <c r="J1977" s="95"/>
      <c r="K1977" s="108" t="str">
        <f t="shared" si="63"/>
        <v>x2</v>
      </c>
      <c r="L1977" s="113"/>
      <c r="M1977" s="95"/>
      <c r="N1977" s="121" t="str">
        <f>IFERROR(VLOOKUP($G1977,Basisblatt!$A$10:$B$17,2,FALSE),"")</f>
        <v/>
      </c>
      <c r="O1977" s="95"/>
      <c r="P1977" s="138" t="str">
        <f>IF($K1977="x1",IF(OR($F1977&lt;&gt;Basisblatt!$A$2,'EMob_Segmente 3.2.5_3.2.6'!H1977=Basisblatt!$A$64)=TRUE,5,VLOOKUP('EMob_Segmente 3.2.5_3.2.6'!$E1977,Basisblatt!$A$22:$B$35,2,FALSE)),"")</f>
        <v/>
      </c>
    </row>
    <row r="1978" spans="1:16" ht="15.75" thickBot="1" x14ac:dyDescent="0.3">
      <c r="A1978" s="121" t="str">
        <f t="shared" si="62"/>
        <v/>
      </c>
      <c r="B1978" s="95"/>
      <c r="C1978" s="148"/>
      <c r="D1978" s="149"/>
      <c r="E1978" s="149"/>
      <c r="F1978" s="149"/>
      <c r="G1978" s="149"/>
      <c r="H1978" s="149"/>
      <c r="I1978" s="153"/>
      <c r="J1978" s="95"/>
      <c r="K1978" s="108" t="str">
        <f t="shared" si="63"/>
        <v>x2</v>
      </c>
      <c r="L1978" s="113"/>
      <c r="M1978" s="95"/>
      <c r="N1978" s="121" t="str">
        <f>IFERROR(VLOOKUP($G1978,Basisblatt!$A$10:$B$17,2,FALSE),"")</f>
        <v/>
      </c>
      <c r="O1978" s="95"/>
      <c r="P1978" s="138" t="str">
        <f>IF($K1978="x1",IF(OR($F1978&lt;&gt;Basisblatt!$A$2,'EMob_Segmente 3.2.5_3.2.6'!H1978=Basisblatt!$A$64)=TRUE,5,VLOOKUP('EMob_Segmente 3.2.5_3.2.6'!$E1978,Basisblatt!$A$22:$B$35,2,FALSE)),"")</f>
        <v/>
      </c>
    </row>
    <row r="1979" spans="1:16" ht="15.75" thickBot="1" x14ac:dyDescent="0.3">
      <c r="A1979" s="121" t="str">
        <f t="shared" si="62"/>
        <v/>
      </c>
      <c r="B1979" s="95"/>
      <c r="C1979" s="148"/>
      <c r="D1979" s="149"/>
      <c r="E1979" s="149"/>
      <c r="F1979" s="149"/>
      <c r="G1979" s="149"/>
      <c r="H1979" s="149"/>
      <c r="I1979" s="153"/>
      <c r="J1979" s="95"/>
      <c r="K1979" s="108" t="str">
        <f t="shared" si="63"/>
        <v>x2</v>
      </c>
      <c r="L1979" s="113"/>
      <c r="M1979" s="95"/>
      <c r="N1979" s="121" t="str">
        <f>IFERROR(VLOOKUP($G1979,Basisblatt!$A$10:$B$17,2,FALSE),"")</f>
        <v/>
      </c>
      <c r="O1979" s="95"/>
      <c r="P1979" s="138" t="str">
        <f>IF($K1979="x1",IF(OR($F1979&lt;&gt;Basisblatt!$A$2,'EMob_Segmente 3.2.5_3.2.6'!H1979=Basisblatt!$A$64)=TRUE,5,VLOOKUP('EMob_Segmente 3.2.5_3.2.6'!$E1979,Basisblatt!$A$22:$B$35,2,FALSE)),"")</f>
        <v/>
      </c>
    </row>
    <row r="1980" spans="1:16" ht="15.75" thickBot="1" x14ac:dyDescent="0.3">
      <c r="A1980" s="121" t="str">
        <f t="shared" si="62"/>
        <v/>
      </c>
      <c r="B1980" s="95"/>
      <c r="C1980" s="148"/>
      <c r="D1980" s="149"/>
      <c r="E1980" s="149"/>
      <c r="F1980" s="149"/>
      <c r="G1980" s="149"/>
      <c r="H1980" s="149"/>
      <c r="I1980" s="153"/>
      <c r="J1980" s="95"/>
      <c r="K1980" s="108" t="str">
        <f t="shared" si="63"/>
        <v>x2</v>
      </c>
      <c r="L1980" s="113"/>
      <c r="M1980" s="95"/>
      <c r="N1980" s="121" t="str">
        <f>IFERROR(VLOOKUP($G1980,Basisblatt!$A$10:$B$17,2,FALSE),"")</f>
        <v/>
      </c>
      <c r="O1980" s="95"/>
      <c r="P1980" s="138" t="str">
        <f>IF($K1980="x1",IF(OR($F1980&lt;&gt;Basisblatt!$A$2,'EMob_Segmente 3.2.5_3.2.6'!H1980=Basisblatt!$A$64)=TRUE,5,VLOOKUP('EMob_Segmente 3.2.5_3.2.6'!$E1980,Basisblatt!$A$22:$B$35,2,FALSE)),"")</f>
        <v/>
      </c>
    </row>
    <row r="1981" spans="1:16" ht="15.75" thickBot="1" x14ac:dyDescent="0.3">
      <c r="A1981" s="121" t="str">
        <f t="shared" si="62"/>
        <v/>
      </c>
      <c r="B1981" s="95"/>
      <c r="C1981" s="148"/>
      <c r="D1981" s="149"/>
      <c r="E1981" s="149"/>
      <c r="F1981" s="149"/>
      <c r="G1981" s="149"/>
      <c r="H1981" s="149"/>
      <c r="I1981" s="153"/>
      <c r="J1981" s="95"/>
      <c r="K1981" s="108" t="str">
        <f t="shared" si="63"/>
        <v>x2</v>
      </c>
      <c r="L1981" s="113"/>
      <c r="M1981" s="95"/>
      <c r="N1981" s="121" t="str">
        <f>IFERROR(VLOOKUP($G1981,Basisblatt!$A$10:$B$17,2,FALSE),"")</f>
        <v/>
      </c>
      <c r="O1981" s="95"/>
      <c r="P1981" s="138" t="str">
        <f>IF($K1981="x1",IF(OR($F1981&lt;&gt;Basisblatt!$A$2,'EMob_Segmente 3.2.5_3.2.6'!H1981=Basisblatt!$A$64)=TRUE,5,VLOOKUP('EMob_Segmente 3.2.5_3.2.6'!$E1981,Basisblatt!$A$22:$B$35,2,FALSE)),"")</f>
        <v/>
      </c>
    </row>
    <row r="1982" spans="1:16" ht="15.75" thickBot="1" x14ac:dyDescent="0.3">
      <c r="A1982" s="121" t="str">
        <f t="shared" si="62"/>
        <v/>
      </c>
      <c r="B1982" s="95"/>
      <c r="C1982" s="148"/>
      <c r="D1982" s="149"/>
      <c r="E1982" s="149"/>
      <c r="F1982" s="149"/>
      <c r="G1982" s="149"/>
      <c r="H1982" s="149"/>
      <c r="I1982" s="153"/>
      <c r="J1982" s="95"/>
      <c r="K1982" s="108" t="str">
        <f t="shared" si="63"/>
        <v>x2</v>
      </c>
      <c r="L1982" s="113"/>
      <c r="M1982" s="95"/>
      <c r="N1982" s="121" t="str">
        <f>IFERROR(VLOOKUP($G1982,Basisblatt!$A$10:$B$17,2,FALSE),"")</f>
        <v/>
      </c>
      <c r="O1982" s="95"/>
      <c r="P1982" s="138" t="str">
        <f>IF($K1982="x1",IF(OR($F1982&lt;&gt;Basisblatt!$A$2,'EMob_Segmente 3.2.5_3.2.6'!H1982=Basisblatt!$A$64)=TRUE,5,VLOOKUP('EMob_Segmente 3.2.5_3.2.6'!$E1982,Basisblatt!$A$22:$B$35,2,FALSE)),"")</f>
        <v/>
      </c>
    </row>
    <row r="1983" spans="1:16" ht="15.75" thickBot="1" x14ac:dyDescent="0.3">
      <c r="A1983" s="121" t="str">
        <f t="shared" si="62"/>
        <v/>
      </c>
      <c r="B1983" s="95"/>
      <c r="C1983" s="148"/>
      <c r="D1983" s="149"/>
      <c r="E1983" s="149"/>
      <c r="F1983" s="149"/>
      <c r="G1983" s="149"/>
      <c r="H1983" s="149"/>
      <c r="I1983" s="153"/>
      <c r="J1983" s="95"/>
      <c r="K1983" s="108" t="str">
        <f t="shared" si="63"/>
        <v>x2</v>
      </c>
      <c r="L1983" s="113"/>
      <c r="M1983" s="95"/>
      <c r="N1983" s="121" t="str">
        <f>IFERROR(VLOOKUP($G1983,Basisblatt!$A$10:$B$17,2,FALSE),"")</f>
        <v/>
      </c>
      <c r="O1983" s="95"/>
      <c r="P1983" s="138" t="str">
        <f>IF($K1983="x1",IF(OR($F1983&lt;&gt;Basisblatt!$A$2,'EMob_Segmente 3.2.5_3.2.6'!H1983=Basisblatt!$A$64)=TRUE,5,VLOOKUP('EMob_Segmente 3.2.5_3.2.6'!$E1983,Basisblatt!$A$22:$B$35,2,FALSE)),"")</f>
        <v/>
      </c>
    </row>
    <row r="1984" spans="1:16" ht="15.75" thickBot="1" x14ac:dyDescent="0.3">
      <c r="A1984" s="121" t="str">
        <f t="shared" si="62"/>
        <v/>
      </c>
      <c r="B1984" s="95"/>
      <c r="C1984" s="148"/>
      <c r="D1984" s="149"/>
      <c r="E1984" s="149"/>
      <c r="F1984" s="149"/>
      <c r="G1984" s="149"/>
      <c r="H1984" s="149"/>
      <c r="I1984" s="153"/>
      <c r="J1984" s="95"/>
      <c r="K1984" s="108" t="str">
        <f t="shared" si="63"/>
        <v>x2</v>
      </c>
      <c r="L1984" s="113"/>
      <c r="M1984" s="95"/>
      <c r="N1984" s="121" t="str">
        <f>IFERROR(VLOOKUP($G1984,Basisblatt!$A$10:$B$17,2,FALSE),"")</f>
        <v/>
      </c>
      <c r="O1984" s="95"/>
      <c r="P1984" s="138" t="str">
        <f>IF($K1984="x1",IF(OR($F1984&lt;&gt;Basisblatt!$A$2,'EMob_Segmente 3.2.5_3.2.6'!H1984=Basisblatt!$A$64)=TRUE,5,VLOOKUP('EMob_Segmente 3.2.5_3.2.6'!$E1984,Basisblatt!$A$22:$B$35,2,FALSE)),"")</f>
        <v/>
      </c>
    </row>
    <row r="1985" spans="1:16" ht="15.75" thickBot="1" x14ac:dyDescent="0.3">
      <c r="A1985" s="121" t="str">
        <f t="shared" si="62"/>
        <v/>
      </c>
      <c r="B1985" s="95"/>
      <c r="C1985" s="148"/>
      <c r="D1985" s="149"/>
      <c r="E1985" s="149"/>
      <c r="F1985" s="149"/>
      <c r="G1985" s="149"/>
      <c r="H1985" s="149"/>
      <c r="I1985" s="153"/>
      <c r="J1985" s="95"/>
      <c r="K1985" s="108" t="str">
        <f t="shared" si="63"/>
        <v>x2</v>
      </c>
      <c r="L1985" s="113"/>
      <c r="M1985" s="95"/>
      <c r="N1985" s="121" t="str">
        <f>IFERROR(VLOOKUP($G1985,Basisblatt!$A$10:$B$17,2,FALSE),"")</f>
        <v/>
      </c>
      <c r="O1985" s="95"/>
      <c r="P1985" s="138" t="str">
        <f>IF($K1985="x1",IF(OR($F1985&lt;&gt;Basisblatt!$A$2,'EMob_Segmente 3.2.5_3.2.6'!H1985=Basisblatt!$A$64)=TRUE,5,VLOOKUP('EMob_Segmente 3.2.5_3.2.6'!$E1985,Basisblatt!$A$22:$B$35,2,FALSE)),"")</f>
        <v/>
      </c>
    </row>
    <row r="1986" spans="1:16" ht="15.75" thickBot="1" x14ac:dyDescent="0.3">
      <c r="A1986" s="121" t="str">
        <f t="shared" si="62"/>
        <v/>
      </c>
      <c r="B1986" s="95"/>
      <c r="C1986" s="148"/>
      <c r="D1986" s="149"/>
      <c r="E1986" s="149"/>
      <c r="F1986" s="149"/>
      <c r="G1986" s="149"/>
      <c r="H1986" s="149"/>
      <c r="I1986" s="153"/>
      <c r="J1986" s="95"/>
      <c r="K1986" s="108" t="str">
        <f t="shared" si="63"/>
        <v>x2</v>
      </c>
      <c r="L1986" s="113"/>
      <c r="M1986" s="95"/>
      <c r="N1986" s="121" t="str">
        <f>IFERROR(VLOOKUP($G1986,Basisblatt!$A$10:$B$17,2,FALSE),"")</f>
        <v/>
      </c>
      <c r="O1986" s="95"/>
      <c r="P1986" s="138" t="str">
        <f>IF($K1986="x1",IF(OR($F1986&lt;&gt;Basisblatt!$A$2,'EMob_Segmente 3.2.5_3.2.6'!H1986=Basisblatt!$A$64)=TRUE,5,VLOOKUP('EMob_Segmente 3.2.5_3.2.6'!$E1986,Basisblatt!$A$22:$B$35,2,FALSE)),"")</f>
        <v/>
      </c>
    </row>
    <row r="1987" spans="1:16" ht="15.75" thickBot="1" x14ac:dyDescent="0.3">
      <c r="A1987" s="121" t="str">
        <f t="shared" si="62"/>
        <v/>
      </c>
      <c r="B1987" s="95"/>
      <c r="C1987" s="148"/>
      <c r="D1987" s="149"/>
      <c r="E1987" s="149"/>
      <c r="F1987" s="149"/>
      <c r="G1987" s="149"/>
      <c r="H1987" s="149"/>
      <c r="I1987" s="153"/>
      <c r="J1987" s="95"/>
      <c r="K1987" s="108" t="str">
        <f t="shared" si="63"/>
        <v>x2</v>
      </c>
      <c r="L1987" s="113"/>
      <c r="M1987" s="95"/>
      <c r="N1987" s="121" t="str">
        <f>IFERROR(VLOOKUP($G1987,Basisblatt!$A$10:$B$17,2,FALSE),"")</f>
        <v/>
      </c>
      <c r="O1987" s="95"/>
      <c r="P1987" s="138" t="str">
        <f>IF($K1987="x1",IF(OR($F1987&lt;&gt;Basisblatt!$A$2,'EMob_Segmente 3.2.5_3.2.6'!H1987=Basisblatt!$A$64)=TRUE,5,VLOOKUP('EMob_Segmente 3.2.5_3.2.6'!$E1987,Basisblatt!$A$22:$B$35,2,FALSE)),"")</f>
        <v/>
      </c>
    </row>
    <row r="1988" spans="1:16" ht="15.75" thickBot="1" x14ac:dyDescent="0.3">
      <c r="A1988" s="121" t="str">
        <f t="shared" si="62"/>
        <v/>
      </c>
      <c r="B1988" s="95"/>
      <c r="C1988" s="148"/>
      <c r="D1988" s="149"/>
      <c r="E1988" s="149"/>
      <c r="F1988" s="149"/>
      <c r="G1988" s="149"/>
      <c r="H1988" s="149"/>
      <c r="I1988" s="153"/>
      <c r="J1988" s="95"/>
      <c r="K1988" s="108" t="str">
        <f t="shared" si="63"/>
        <v>x2</v>
      </c>
      <c r="L1988" s="113"/>
      <c r="M1988" s="95"/>
      <c r="N1988" s="121" t="str">
        <f>IFERROR(VLOOKUP($G1988,Basisblatt!$A$10:$B$17,2,FALSE),"")</f>
        <v/>
      </c>
      <c r="O1988" s="95"/>
      <c r="P1988" s="138" t="str">
        <f>IF($K1988="x1",IF(OR($F1988&lt;&gt;Basisblatt!$A$2,'EMob_Segmente 3.2.5_3.2.6'!H1988=Basisblatt!$A$64)=TRUE,5,VLOOKUP('EMob_Segmente 3.2.5_3.2.6'!$E1988,Basisblatt!$A$22:$B$35,2,FALSE)),"")</f>
        <v/>
      </c>
    </row>
    <row r="1989" spans="1:16" ht="15.75" thickBot="1" x14ac:dyDescent="0.3">
      <c r="A1989" s="121" t="str">
        <f t="shared" si="62"/>
        <v/>
      </c>
      <c r="B1989" s="95"/>
      <c r="C1989" s="148"/>
      <c r="D1989" s="149"/>
      <c r="E1989" s="149"/>
      <c r="F1989" s="149"/>
      <c r="G1989" s="149"/>
      <c r="H1989" s="149"/>
      <c r="I1989" s="153"/>
      <c r="J1989" s="95"/>
      <c r="K1989" s="108" t="str">
        <f t="shared" si="63"/>
        <v>x2</v>
      </c>
      <c r="L1989" s="113"/>
      <c r="M1989" s="95"/>
      <c r="N1989" s="121" t="str">
        <f>IFERROR(VLOOKUP($G1989,Basisblatt!$A$10:$B$17,2,FALSE),"")</f>
        <v/>
      </c>
      <c r="O1989" s="95"/>
      <c r="P1989" s="138" t="str">
        <f>IF($K1989="x1",IF(OR($F1989&lt;&gt;Basisblatt!$A$2,'EMob_Segmente 3.2.5_3.2.6'!H1989=Basisblatt!$A$64)=TRUE,5,VLOOKUP('EMob_Segmente 3.2.5_3.2.6'!$E1989,Basisblatt!$A$22:$B$35,2,FALSE)),"")</f>
        <v/>
      </c>
    </row>
    <row r="1990" spans="1:16" ht="15.75" thickBot="1" x14ac:dyDescent="0.3">
      <c r="A1990" s="121" t="str">
        <f t="shared" si="62"/>
        <v/>
      </c>
      <c r="B1990" s="95"/>
      <c r="C1990" s="148"/>
      <c r="D1990" s="149"/>
      <c r="E1990" s="149"/>
      <c r="F1990" s="149"/>
      <c r="G1990" s="149"/>
      <c r="H1990" s="149"/>
      <c r="I1990" s="153"/>
      <c r="J1990" s="95"/>
      <c r="K1990" s="108" t="str">
        <f t="shared" si="63"/>
        <v>x2</v>
      </c>
      <c r="L1990" s="113"/>
      <c r="M1990" s="95"/>
      <c r="N1990" s="121" t="str">
        <f>IFERROR(VLOOKUP($G1990,Basisblatt!$A$10:$B$17,2,FALSE),"")</f>
        <v/>
      </c>
      <c r="O1990" s="95"/>
      <c r="P1990" s="138" t="str">
        <f>IF($K1990="x1",IF(OR($F1990&lt;&gt;Basisblatt!$A$2,'EMob_Segmente 3.2.5_3.2.6'!H1990=Basisblatt!$A$64)=TRUE,5,VLOOKUP('EMob_Segmente 3.2.5_3.2.6'!$E1990,Basisblatt!$A$22:$B$35,2,FALSE)),"")</f>
        <v/>
      </c>
    </row>
    <row r="1991" spans="1:16" ht="15.75" thickBot="1" x14ac:dyDescent="0.3">
      <c r="A1991" s="121" t="str">
        <f t="shared" si="62"/>
        <v/>
      </c>
      <c r="B1991" s="95"/>
      <c r="C1991" s="148"/>
      <c r="D1991" s="149"/>
      <c r="E1991" s="149"/>
      <c r="F1991" s="149"/>
      <c r="G1991" s="149"/>
      <c r="H1991" s="149"/>
      <c r="I1991" s="153"/>
      <c r="J1991" s="95"/>
      <c r="K1991" s="108" t="str">
        <f t="shared" si="63"/>
        <v>x2</v>
      </c>
      <c r="L1991" s="113"/>
      <c r="M1991" s="95"/>
      <c r="N1991" s="121" t="str">
        <f>IFERROR(VLOOKUP($G1991,Basisblatt!$A$10:$B$17,2,FALSE),"")</f>
        <v/>
      </c>
      <c r="O1991" s="95"/>
      <c r="P1991" s="138" t="str">
        <f>IF($K1991="x1",IF(OR($F1991&lt;&gt;Basisblatt!$A$2,'EMob_Segmente 3.2.5_3.2.6'!H1991=Basisblatt!$A$64)=TRUE,5,VLOOKUP('EMob_Segmente 3.2.5_3.2.6'!$E1991,Basisblatt!$A$22:$B$35,2,FALSE)),"")</f>
        <v/>
      </c>
    </row>
    <row r="1992" spans="1:16" ht="15.75" thickBot="1" x14ac:dyDescent="0.3">
      <c r="A1992" s="121" t="str">
        <f t="shared" si="62"/>
        <v/>
      </c>
      <c r="B1992" s="95"/>
      <c r="C1992" s="148"/>
      <c r="D1992" s="149"/>
      <c r="E1992" s="149"/>
      <c r="F1992" s="149"/>
      <c r="G1992" s="149"/>
      <c r="H1992" s="149"/>
      <c r="I1992" s="153"/>
      <c r="J1992" s="95"/>
      <c r="K1992" s="108" t="str">
        <f t="shared" si="63"/>
        <v>x2</v>
      </c>
      <c r="L1992" s="113"/>
      <c r="M1992" s="95"/>
      <c r="N1992" s="121" t="str">
        <f>IFERROR(VLOOKUP($G1992,Basisblatt!$A$10:$B$17,2,FALSE),"")</f>
        <v/>
      </c>
      <c r="O1992" s="95"/>
      <c r="P1992" s="138" t="str">
        <f>IF($K1992="x1",IF(OR($F1992&lt;&gt;Basisblatt!$A$2,'EMob_Segmente 3.2.5_3.2.6'!H1992=Basisblatt!$A$64)=TRUE,5,VLOOKUP('EMob_Segmente 3.2.5_3.2.6'!$E1992,Basisblatt!$A$22:$B$35,2,FALSE)),"")</f>
        <v/>
      </c>
    </row>
    <row r="1993" spans="1:16" ht="15.75" thickBot="1" x14ac:dyDescent="0.3">
      <c r="A1993" s="121" t="str">
        <f t="shared" si="62"/>
        <v/>
      </c>
      <c r="B1993" s="95"/>
      <c r="C1993" s="148"/>
      <c r="D1993" s="149"/>
      <c r="E1993" s="149"/>
      <c r="F1993" s="149"/>
      <c r="G1993" s="149"/>
      <c r="H1993" s="149"/>
      <c r="I1993" s="153"/>
      <c r="J1993" s="95"/>
      <c r="K1993" s="108" t="str">
        <f t="shared" si="63"/>
        <v>x2</v>
      </c>
      <c r="L1993" s="113"/>
      <c r="M1993" s="95"/>
      <c r="N1993" s="121" t="str">
        <f>IFERROR(VLOOKUP($G1993,Basisblatt!$A$10:$B$17,2,FALSE),"")</f>
        <v/>
      </c>
      <c r="O1993" s="95"/>
      <c r="P1993" s="138" t="str">
        <f>IF($K1993="x1",IF(OR($F1993&lt;&gt;Basisblatt!$A$2,'EMob_Segmente 3.2.5_3.2.6'!H1993=Basisblatt!$A$64)=TRUE,5,VLOOKUP('EMob_Segmente 3.2.5_3.2.6'!$E1993,Basisblatt!$A$22:$B$35,2,FALSE)),"")</f>
        <v/>
      </c>
    </row>
    <row r="1994" spans="1:16" ht="15.75" thickBot="1" x14ac:dyDescent="0.3">
      <c r="A1994" s="121" t="str">
        <f t="shared" si="62"/>
        <v/>
      </c>
      <c r="B1994" s="95"/>
      <c r="C1994" s="148"/>
      <c r="D1994" s="149"/>
      <c r="E1994" s="149"/>
      <c r="F1994" s="149"/>
      <c r="G1994" s="149"/>
      <c r="H1994" s="149"/>
      <c r="I1994" s="153"/>
      <c r="J1994" s="95"/>
      <c r="K1994" s="108" t="str">
        <f t="shared" si="63"/>
        <v>x2</v>
      </c>
      <c r="L1994" s="113"/>
      <c r="M1994" s="95"/>
      <c r="N1994" s="121" t="str">
        <f>IFERROR(VLOOKUP($G1994,Basisblatt!$A$10:$B$17,2,FALSE),"")</f>
        <v/>
      </c>
      <c r="O1994" s="95"/>
      <c r="P1994" s="138" t="str">
        <f>IF($K1994="x1",IF(OR($F1994&lt;&gt;Basisblatt!$A$2,'EMob_Segmente 3.2.5_3.2.6'!H1994=Basisblatt!$A$64)=TRUE,5,VLOOKUP('EMob_Segmente 3.2.5_3.2.6'!$E1994,Basisblatt!$A$22:$B$35,2,FALSE)),"")</f>
        <v/>
      </c>
    </row>
    <row r="1995" spans="1:16" ht="15.75" thickBot="1" x14ac:dyDescent="0.3">
      <c r="A1995" s="121" t="str">
        <f t="shared" si="62"/>
        <v/>
      </c>
      <c r="B1995" s="95"/>
      <c r="C1995" s="148"/>
      <c r="D1995" s="149"/>
      <c r="E1995" s="149"/>
      <c r="F1995" s="149"/>
      <c r="G1995" s="149"/>
      <c r="H1995" s="149"/>
      <c r="I1995" s="153"/>
      <c r="J1995" s="95"/>
      <c r="K1995" s="108" t="str">
        <f t="shared" si="63"/>
        <v>x2</v>
      </c>
      <c r="L1995" s="113"/>
      <c r="M1995" s="95"/>
      <c r="N1995" s="121" t="str">
        <f>IFERROR(VLOOKUP($G1995,Basisblatt!$A$10:$B$17,2,FALSE),"")</f>
        <v/>
      </c>
      <c r="O1995" s="95"/>
      <c r="P1995" s="138" t="str">
        <f>IF($K1995="x1",IF(OR($F1995&lt;&gt;Basisblatt!$A$2,'EMob_Segmente 3.2.5_3.2.6'!H1995=Basisblatt!$A$64)=TRUE,5,VLOOKUP('EMob_Segmente 3.2.5_3.2.6'!$E1995,Basisblatt!$A$22:$B$35,2,FALSE)),"")</f>
        <v/>
      </c>
    </row>
    <row r="1996" spans="1:16" ht="15.75" thickBot="1" x14ac:dyDescent="0.3">
      <c r="A1996" s="121" t="str">
        <f t="shared" si="62"/>
        <v/>
      </c>
      <c r="B1996" s="95"/>
      <c r="C1996" s="148"/>
      <c r="D1996" s="149"/>
      <c r="E1996" s="149"/>
      <c r="F1996" s="149"/>
      <c r="G1996" s="149"/>
      <c r="H1996" s="149"/>
      <c r="I1996" s="153"/>
      <c r="J1996" s="95"/>
      <c r="K1996" s="108" t="str">
        <f t="shared" si="63"/>
        <v>x2</v>
      </c>
      <c r="L1996" s="113"/>
      <c r="M1996" s="95"/>
      <c r="N1996" s="121" t="str">
        <f>IFERROR(VLOOKUP($G1996,Basisblatt!$A$10:$B$17,2,FALSE),"")</f>
        <v/>
      </c>
      <c r="O1996" s="95"/>
      <c r="P1996" s="138" t="str">
        <f>IF($K1996="x1",IF(OR($F1996&lt;&gt;Basisblatt!$A$2,'EMob_Segmente 3.2.5_3.2.6'!H1996=Basisblatt!$A$64)=TRUE,5,VLOOKUP('EMob_Segmente 3.2.5_3.2.6'!$E1996,Basisblatt!$A$22:$B$35,2,FALSE)),"")</f>
        <v/>
      </c>
    </row>
    <row r="1997" spans="1:16" ht="15.75" thickBot="1" x14ac:dyDescent="0.3">
      <c r="A1997" s="121" t="str">
        <f t="shared" si="62"/>
        <v/>
      </c>
      <c r="B1997" s="95"/>
      <c r="C1997" s="148"/>
      <c r="D1997" s="149"/>
      <c r="E1997" s="149"/>
      <c r="F1997" s="149"/>
      <c r="G1997" s="149"/>
      <c r="H1997" s="149"/>
      <c r="I1997" s="153"/>
      <c r="J1997" s="95"/>
      <c r="K1997" s="108" t="str">
        <f t="shared" si="63"/>
        <v>x2</v>
      </c>
      <c r="L1997" s="113"/>
      <c r="M1997" s="95"/>
      <c r="N1997" s="121" t="str">
        <f>IFERROR(VLOOKUP($G1997,Basisblatt!$A$10:$B$17,2,FALSE),"")</f>
        <v/>
      </c>
      <c r="O1997" s="95"/>
      <c r="P1997" s="138" t="str">
        <f>IF($K1997="x1",IF(OR($F1997&lt;&gt;Basisblatt!$A$2,'EMob_Segmente 3.2.5_3.2.6'!H1997=Basisblatt!$A$64)=TRUE,5,VLOOKUP('EMob_Segmente 3.2.5_3.2.6'!$E1997,Basisblatt!$A$22:$B$35,2,FALSE)),"")</f>
        <v/>
      </c>
    </row>
    <row r="1998" spans="1:16" ht="15.75" thickBot="1" x14ac:dyDescent="0.3">
      <c r="A1998" s="121" t="str">
        <f t="shared" si="62"/>
        <v/>
      </c>
      <c r="B1998" s="95"/>
      <c r="C1998" s="148"/>
      <c r="D1998" s="149"/>
      <c r="E1998" s="149"/>
      <c r="F1998" s="149"/>
      <c r="G1998" s="149"/>
      <c r="H1998" s="149"/>
      <c r="I1998" s="153"/>
      <c r="J1998" s="95"/>
      <c r="K1998" s="108" t="str">
        <f t="shared" si="63"/>
        <v>x2</v>
      </c>
      <c r="L1998" s="113"/>
      <c r="M1998" s="95"/>
      <c r="N1998" s="121" t="str">
        <f>IFERROR(VLOOKUP($G1998,Basisblatt!$A$10:$B$17,2,FALSE),"")</f>
        <v/>
      </c>
      <c r="O1998" s="95"/>
      <c r="P1998" s="138" t="str">
        <f>IF($K1998="x1",IF(OR($F1998&lt;&gt;Basisblatt!$A$2,'EMob_Segmente 3.2.5_3.2.6'!H1998=Basisblatt!$A$64)=TRUE,5,VLOOKUP('EMob_Segmente 3.2.5_3.2.6'!$E1998,Basisblatt!$A$22:$B$35,2,FALSE)),"")</f>
        <v/>
      </c>
    </row>
    <row r="1999" spans="1:16" ht="15.75" thickBot="1" x14ac:dyDescent="0.3">
      <c r="A1999" s="121" t="str">
        <f t="shared" si="62"/>
        <v/>
      </c>
      <c r="B1999" s="95"/>
      <c r="C1999" s="148"/>
      <c r="D1999" s="149"/>
      <c r="E1999" s="149"/>
      <c r="F1999" s="149"/>
      <c r="G1999" s="149"/>
      <c r="H1999" s="149"/>
      <c r="I1999" s="153"/>
      <c r="J1999" s="95"/>
      <c r="K1999" s="108" t="str">
        <f t="shared" si="63"/>
        <v>x2</v>
      </c>
      <c r="L1999" s="113"/>
      <c r="M1999" s="95"/>
      <c r="N1999" s="121" t="str">
        <f>IFERROR(VLOOKUP($G1999,Basisblatt!$A$10:$B$17,2,FALSE),"")</f>
        <v/>
      </c>
      <c r="O1999" s="95"/>
      <c r="P1999" s="138" t="str">
        <f>IF($K1999="x1",IF(OR($F1999&lt;&gt;Basisblatt!$A$2,'EMob_Segmente 3.2.5_3.2.6'!H1999=Basisblatt!$A$64)=TRUE,5,VLOOKUP('EMob_Segmente 3.2.5_3.2.6'!$E1999,Basisblatt!$A$22:$B$35,2,FALSE)),"")</f>
        <v/>
      </c>
    </row>
    <row r="2000" spans="1:16" ht="15.75" thickBot="1" x14ac:dyDescent="0.3">
      <c r="A2000" s="121" t="str">
        <f t="shared" si="62"/>
        <v/>
      </c>
      <c r="B2000" s="95"/>
      <c r="C2000" s="148"/>
      <c r="D2000" s="149"/>
      <c r="E2000" s="149"/>
      <c r="F2000" s="149"/>
      <c r="G2000" s="149"/>
      <c r="H2000" s="149"/>
      <c r="I2000" s="153"/>
      <c r="J2000" s="95"/>
      <c r="K2000" s="108" t="str">
        <f t="shared" si="63"/>
        <v>x2</v>
      </c>
      <c r="L2000" s="113"/>
      <c r="M2000" s="95"/>
      <c r="N2000" s="121" t="str">
        <f>IFERROR(VLOOKUP($G2000,Basisblatt!$A$10:$B$17,2,FALSE),"")</f>
        <v/>
      </c>
      <c r="O2000" s="95"/>
      <c r="P2000" s="138" t="str">
        <f>IF($K2000="x1",IF(OR($F2000&lt;&gt;Basisblatt!$A$2,'EMob_Segmente 3.2.5_3.2.6'!H2000=Basisblatt!$A$64)=TRUE,5,VLOOKUP('EMob_Segmente 3.2.5_3.2.6'!$E2000,Basisblatt!$A$22:$B$35,2,FALSE)),"")</f>
        <v/>
      </c>
    </row>
    <row r="2001" spans="1:16" ht="15.75" thickBot="1" x14ac:dyDescent="0.3">
      <c r="A2001" s="121" t="str">
        <f t="shared" si="62"/>
        <v/>
      </c>
      <c r="B2001" s="95"/>
      <c r="C2001" s="148"/>
      <c r="D2001" s="149"/>
      <c r="E2001" s="149"/>
      <c r="F2001" s="149"/>
      <c r="G2001" s="149"/>
      <c r="H2001" s="149"/>
      <c r="I2001" s="153"/>
      <c r="J2001" s="95"/>
      <c r="K2001" s="108" t="str">
        <f t="shared" si="63"/>
        <v>x2</v>
      </c>
      <c r="L2001" s="113"/>
      <c r="M2001" s="95"/>
      <c r="N2001" s="121" t="str">
        <f>IFERROR(VLOOKUP($G2001,Basisblatt!$A$10:$B$17,2,FALSE),"")</f>
        <v/>
      </c>
      <c r="O2001" s="95"/>
      <c r="P2001" s="138" t="str">
        <f>IF($K2001="x1",IF(OR($F2001&lt;&gt;Basisblatt!$A$2,'EMob_Segmente 3.2.5_3.2.6'!H2001=Basisblatt!$A$64)=TRUE,5,VLOOKUP('EMob_Segmente 3.2.5_3.2.6'!$E2001,Basisblatt!$A$22:$B$35,2,FALSE)),"")</f>
        <v/>
      </c>
    </row>
    <row r="2002" spans="1:16" ht="15.75" thickBot="1" x14ac:dyDescent="0.3">
      <c r="A2002" s="121" t="str">
        <f t="shared" si="62"/>
        <v/>
      </c>
      <c r="B2002" s="95"/>
      <c r="C2002" s="148"/>
      <c r="D2002" s="149"/>
      <c r="E2002" s="149"/>
      <c r="F2002" s="149"/>
      <c r="G2002" s="149"/>
      <c r="H2002" s="149"/>
      <c r="I2002" s="153"/>
      <c r="J2002" s="95"/>
      <c r="K2002" s="108" t="str">
        <f t="shared" si="63"/>
        <v>x2</v>
      </c>
      <c r="L2002" s="113"/>
      <c r="M2002" s="95"/>
      <c r="N2002" s="121" t="str">
        <f>IFERROR(VLOOKUP($G2002,Basisblatt!$A$10:$B$17,2,FALSE),"")</f>
        <v/>
      </c>
      <c r="O2002" s="95"/>
      <c r="P2002" s="138" t="str">
        <f>IF($K2002="x1",IF(OR($F2002&lt;&gt;Basisblatt!$A$2,'EMob_Segmente 3.2.5_3.2.6'!H2002=Basisblatt!$A$64)=TRUE,5,VLOOKUP('EMob_Segmente 3.2.5_3.2.6'!$E2002,Basisblatt!$A$22:$B$35,2,FALSE)),"")</f>
        <v/>
      </c>
    </row>
    <row r="2003" spans="1:16" ht="15.75" thickBot="1" x14ac:dyDescent="0.3">
      <c r="A2003" s="121" t="str">
        <f t="shared" si="62"/>
        <v/>
      </c>
      <c r="B2003" s="95"/>
      <c r="C2003" s="148"/>
      <c r="D2003" s="149"/>
      <c r="E2003" s="149"/>
      <c r="F2003" s="149"/>
      <c r="G2003" s="149"/>
      <c r="H2003" s="149"/>
      <c r="I2003" s="153"/>
      <c r="J2003" s="95"/>
      <c r="K2003" s="108" t="str">
        <f t="shared" si="63"/>
        <v>x2</v>
      </c>
      <c r="L2003" s="113"/>
      <c r="M2003" s="95"/>
      <c r="N2003" s="121" t="str">
        <f>IFERROR(VLOOKUP($G2003,Basisblatt!$A$10:$B$17,2,FALSE),"")</f>
        <v/>
      </c>
      <c r="O2003" s="95"/>
      <c r="P2003" s="138" t="str">
        <f>IF($K2003="x1",IF(OR($F2003&lt;&gt;Basisblatt!$A$2,'EMob_Segmente 3.2.5_3.2.6'!H2003=Basisblatt!$A$64)=TRUE,5,VLOOKUP('EMob_Segmente 3.2.5_3.2.6'!$E2003,Basisblatt!$A$22:$B$35,2,FALSE)),"")</f>
        <v/>
      </c>
    </row>
    <row r="2004" spans="1:16" ht="15.75" thickBot="1" x14ac:dyDescent="0.3">
      <c r="A2004" s="121" t="str">
        <f t="shared" si="62"/>
        <v/>
      </c>
      <c r="B2004" s="95"/>
      <c r="C2004" s="148"/>
      <c r="D2004" s="149"/>
      <c r="E2004" s="149"/>
      <c r="F2004" s="149"/>
      <c r="G2004" s="149"/>
      <c r="H2004" s="149"/>
      <c r="I2004" s="153"/>
      <c r="J2004" s="95"/>
      <c r="K2004" s="108" t="str">
        <f t="shared" si="63"/>
        <v>x2</v>
      </c>
      <c r="L2004" s="113"/>
      <c r="M2004" s="95"/>
      <c r="N2004" s="121" t="str">
        <f>IFERROR(VLOOKUP($G2004,Basisblatt!$A$10:$B$17,2,FALSE),"")</f>
        <v/>
      </c>
      <c r="O2004" s="95"/>
      <c r="P2004" s="138" t="str">
        <f>IF($K2004="x1",IF(OR($F2004&lt;&gt;Basisblatt!$A$2,'EMob_Segmente 3.2.5_3.2.6'!H2004=Basisblatt!$A$64)=TRUE,5,VLOOKUP('EMob_Segmente 3.2.5_3.2.6'!$E2004,Basisblatt!$A$22:$B$35,2,FALSE)),"")</f>
        <v/>
      </c>
    </row>
    <row r="2005" spans="1:16" ht="15.75" thickBot="1" x14ac:dyDescent="0.3">
      <c r="A2005" s="121" t="str">
        <f t="shared" si="62"/>
        <v/>
      </c>
      <c r="B2005" s="95"/>
      <c r="C2005" s="148"/>
      <c r="D2005" s="149"/>
      <c r="E2005" s="149"/>
      <c r="F2005" s="149"/>
      <c r="G2005" s="149"/>
      <c r="H2005" s="149"/>
      <c r="I2005" s="153"/>
      <c r="J2005" s="95"/>
      <c r="K2005" s="108" t="str">
        <f t="shared" si="63"/>
        <v>x2</v>
      </c>
      <c r="L2005" s="113"/>
      <c r="M2005" s="95"/>
      <c r="N2005" s="121" t="str">
        <f>IFERROR(VLOOKUP($G2005,Basisblatt!$A$10:$B$17,2,FALSE),"")</f>
        <v/>
      </c>
      <c r="O2005" s="95"/>
      <c r="P2005" s="138" t="str">
        <f>IF($K2005="x1",IF(OR($F2005&lt;&gt;Basisblatt!$A$2,'EMob_Segmente 3.2.5_3.2.6'!H2005=Basisblatt!$A$64)=TRUE,5,VLOOKUP('EMob_Segmente 3.2.5_3.2.6'!$E2005,Basisblatt!$A$22:$B$35,2,FALSE)),"")</f>
        <v/>
      </c>
    </row>
    <row r="2006" spans="1:16" ht="15.75" thickBot="1" x14ac:dyDescent="0.3">
      <c r="A2006" s="121" t="str">
        <f t="shared" si="62"/>
        <v/>
      </c>
      <c r="B2006" s="95"/>
      <c r="C2006" s="148"/>
      <c r="D2006" s="149"/>
      <c r="E2006" s="149"/>
      <c r="F2006" s="149"/>
      <c r="G2006" s="149"/>
      <c r="H2006" s="149"/>
      <c r="I2006" s="153"/>
      <c r="J2006" s="95"/>
      <c r="K2006" s="108" t="str">
        <f t="shared" si="63"/>
        <v>x2</v>
      </c>
      <c r="L2006" s="113"/>
      <c r="M2006" s="95"/>
      <c r="N2006" s="121" t="str">
        <f>IFERROR(VLOOKUP($G2006,Basisblatt!$A$10:$B$17,2,FALSE),"")</f>
        <v/>
      </c>
      <c r="O2006" s="95"/>
      <c r="P2006" s="138" t="str">
        <f>IF($K2006="x1",IF(OR($F2006&lt;&gt;Basisblatt!$A$2,'EMob_Segmente 3.2.5_3.2.6'!H2006=Basisblatt!$A$64)=TRUE,5,VLOOKUP('EMob_Segmente 3.2.5_3.2.6'!$E2006,Basisblatt!$A$22:$B$35,2,FALSE)),"")</f>
        <v/>
      </c>
    </row>
    <row r="2007" spans="1:16" ht="15.75" thickBot="1" x14ac:dyDescent="0.3">
      <c r="A2007" s="121" t="str">
        <f t="shared" si="62"/>
        <v/>
      </c>
      <c r="B2007" s="95"/>
      <c r="C2007" s="148"/>
      <c r="D2007" s="149"/>
      <c r="E2007" s="149"/>
      <c r="F2007" s="149"/>
      <c r="G2007" s="149"/>
      <c r="H2007" s="149"/>
      <c r="I2007" s="153"/>
      <c r="J2007" s="95"/>
      <c r="K2007" s="108" t="str">
        <f t="shared" si="63"/>
        <v>x2</v>
      </c>
      <c r="L2007" s="113"/>
      <c r="M2007" s="95"/>
      <c r="N2007" s="121" t="str">
        <f>IFERROR(VLOOKUP($G2007,Basisblatt!$A$10:$B$17,2,FALSE),"")</f>
        <v/>
      </c>
      <c r="O2007" s="95"/>
      <c r="P2007" s="138" t="str">
        <f>IF($K2007="x1",IF(OR($F2007&lt;&gt;Basisblatt!$A$2,'EMob_Segmente 3.2.5_3.2.6'!H2007=Basisblatt!$A$64)=TRUE,5,VLOOKUP('EMob_Segmente 3.2.5_3.2.6'!$E2007,Basisblatt!$A$22:$B$35,2,FALSE)),"")</f>
        <v/>
      </c>
    </row>
    <row r="2008" spans="1:16" ht="15.75" thickBot="1" x14ac:dyDescent="0.3">
      <c r="A2008" s="121" t="str">
        <f t="shared" si="62"/>
        <v/>
      </c>
      <c r="B2008" s="95"/>
      <c r="C2008" s="148"/>
      <c r="D2008" s="149"/>
      <c r="E2008" s="149"/>
      <c r="F2008" s="149"/>
      <c r="G2008" s="149"/>
      <c r="H2008" s="149"/>
      <c r="I2008" s="153"/>
      <c r="J2008" s="95"/>
      <c r="K2008" s="108" t="str">
        <f t="shared" si="63"/>
        <v>x2</v>
      </c>
      <c r="L2008" s="113"/>
      <c r="M2008" s="95"/>
      <c r="N2008" s="121" t="str">
        <f>IFERROR(VLOOKUP($G2008,Basisblatt!$A$10:$B$17,2,FALSE),"")</f>
        <v/>
      </c>
      <c r="O2008" s="95"/>
      <c r="P2008" s="138" t="str">
        <f>IF($K2008="x1",IF(OR($F2008&lt;&gt;Basisblatt!$A$2,'EMob_Segmente 3.2.5_3.2.6'!H2008=Basisblatt!$A$64)=TRUE,5,VLOOKUP('EMob_Segmente 3.2.5_3.2.6'!$E2008,Basisblatt!$A$22:$B$35,2,FALSE)),"")</f>
        <v/>
      </c>
    </row>
    <row r="2009" spans="1:16" ht="15.75" thickBot="1" x14ac:dyDescent="0.3">
      <c r="A2009" s="121" t="str">
        <f t="shared" si="62"/>
        <v/>
      </c>
      <c r="B2009" s="95"/>
      <c r="C2009" s="148"/>
      <c r="D2009" s="149"/>
      <c r="E2009" s="149"/>
      <c r="F2009" s="149"/>
      <c r="G2009" s="149"/>
      <c r="H2009" s="149"/>
      <c r="I2009" s="153"/>
      <c r="J2009" s="95"/>
      <c r="K2009" s="108" t="str">
        <f t="shared" si="63"/>
        <v>x2</v>
      </c>
      <c r="L2009" s="113"/>
      <c r="M2009" s="95"/>
      <c r="N2009" s="121" t="str">
        <f>IFERROR(VLOOKUP($G2009,Basisblatt!$A$10:$B$17,2,FALSE),"")</f>
        <v/>
      </c>
      <c r="O2009" s="95"/>
      <c r="P2009" s="138" t="str">
        <f>IF($K2009="x1",IF(OR($F2009&lt;&gt;Basisblatt!$A$2,'EMob_Segmente 3.2.5_3.2.6'!H2009=Basisblatt!$A$64)=TRUE,5,VLOOKUP('EMob_Segmente 3.2.5_3.2.6'!$E2009,Basisblatt!$A$22:$B$35,2,FALSE)),"")</f>
        <v/>
      </c>
    </row>
    <row r="2010" spans="1:16" ht="15.75" thickBot="1" x14ac:dyDescent="0.3">
      <c r="A2010" s="121" t="str">
        <f t="shared" ref="A2010:A2012" si="64">IF($K2010="x2","",IF($K2010="x1","ja","N/A"))</f>
        <v/>
      </c>
      <c r="B2010" s="95"/>
      <c r="C2010" s="148"/>
      <c r="D2010" s="149"/>
      <c r="E2010" s="149"/>
      <c r="F2010" s="149"/>
      <c r="G2010" s="149"/>
      <c r="H2010" s="149"/>
      <c r="I2010" s="153"/>
      <c r="J2010" s="95"/>
      <c r="K2010" s="108" t="str">
        <f t="shared" si="63"/>
        <v>x2</v>
      </c>
      <c r="L2010" s="113"/>
      <c r="M2010" s="95"/>
      <c r="N2010" s="121" t="str">
        <f>IFERROR(VLOOKUP($G2010,Basisblatt!$A$10:$B$17,2,FALSE),"")</f>
        <v/>
      </c>
      <c r="O2010" s="95"/>
      <c r="P2010" s="138" t="str">
        <f>IF($K2010="x1",IF(OR($F2010&lt;&gt;Basisblatt!$A$2,'EMob_Segmente 3.2.5_3.2.6'!H2010=Basisblatt!$A$64)=TRUE,5,VLOOKUP('EMob_Segmente 3.2.5_3.2.6'!$E2010,Basisblatt!$A$22:$B$35,2,FALSE)),"")</f>
        <v/>
      </c>
    </row>
    <row r="2011" spans="1:16" ht="15.75" thickBot="1" x14ac:dyDescent="0.3">
      <c r="A2011" s="121" t="str">
        <f t="shared" si="64"/>
        <v/>
      </c>
      <c r="B2011" s="95"/>
      <c r="C2011" s="148"/>
      <c r="D2011" s="149"/>
      <c r="E2011" s="149"/>
      <c r="F2011" s="149"/>
      <c r="G2011" s="149"/>
      <c r="H2011" s="149"/>
      <c r="I2011" s="153"/>
      <c r="J2011" s="95"/>
      <c r="K2011" s="108" t="str">
        <f t="shared" ref="K2011:K2012" si="65">IF(COUNTA($C2011:$I2011)=7,"x1",IF(COUNTA($C2011:$I2011)=0,"x2","o"))</f>
        <v>x2</v>
      </c>
      <c r="L2011" s="113"/>
      <c r="M2011" s="95"/>
      <c r="N2011" s="121" t="str">
        <f>IFERROR(VLOOKUP($G2011,Basisblatt!$A$10:$B$17,2,FALSE),"")</f>
        <v/>
      </c>
      <c r="O2011" s="95"/>
      <c r="P2011" s="138" t="str">
        <f>IF($K2011="x1",IF(OR($F2011&lt;&gt;Basisblatt!$A$2,'EMob_Segmente 3.2.5_3.2.6'!H2011=Basisblatt!$A$64)=TRUE,5,VLOOKUP('EMob_Segmente 3.2.5_3.2.6'!$E2011,Basisblatt!$A$22:$B$35,2,FALSE)),"")</f>
        <v/>
      </c>
    </row>
    <row r="2012" spans="1:16" ht="15.75" thickBot="1" x14ac:dyDescent="0.3">
      <c r="A2012" s="121" t="str">
        <f t="shared" si="64"/>
        <v/>
      </c>
      <c r="B2012" s="95"/>
      <c r="C2012" s="150"/>
      <c r="D2012" s="151"/>
      <c r="E2012" s="151"/>
      <c r="F2012" s="151"/>
      <c r="G2012" s="151"/>
      <c r="H2012" s="151"/>
      <c r="I2012" s="154"/>
      <c r="J2012" s="95"/>
      <c r="K2012" s="108" t="str">
        <f t="shared" si="65"/>
        <v>x2</v>
      </c>
      <c r="L2012" s="111"/>
      <c r="M2012" s="95"/>
      <c r="N2012" s="121" t="str">
        <f>IFERROR(VLOOKUP($G2012,Basisblatt!$A$10:$B$17,2,FALSE),"")</f>
        <v/>
      </c>
      <c r="O2012" s="95"/>
      <c r="P2012" s="138" t="str">
        <f>IF($K2012="x1",IF(OR($F2012&lt;&gt;Basisblatt!$A$2,'EMob_Segmente 3.2.5_3.2.6'!H2012=Basisblatt!$A$64)=TRUE,5,VLOOKUP('EMob_Segmente 3.2.5_3.2.6'!$E2012,Basisblatt!$A$22:$B$35,2,FALSE)),"")</f>
        <v/>
      </c>
    </row>
    <row r="2013" spans="1:16" x14ac:dyDescent="0.25">
      <c r="A2013" s="95"/>
      <c r="B2013" s="95"/>
      <c r="C2013" s="95"/>
      <c r="D2013" s="95"/>
      <c r="E2013" s="95"/>
      <c r="F2013" s="95"/>
      <c r="G2013" s="95"/>
      <c r="H2013" s="95"/>
      <c r="I2013" s="95"/>
      <c r="J2013" s="95"/>
      <c r="K2013" s="95"/>
      <c r="L2013" s="95"/>
      <c r="M2013" s="95"/>
      <c r="N2013" s="95"/>
      <c r="O2013" s="95"/>
      <c r="P2013" s="96"/>
    </row>
    <row r="2014" spans="1:16" x14ac:dyDescent="0.25">
      <c r="A2014" s="95"/>
      <c r="B2014" s="95"/>
      <c r="C2014" s="95"/>
      <c r="D2014" s="95"/>
      <c r="E2014" s="95"/>
      <c r="F2014" s="95"/>
      <c r="G2014" s="95"/>
      <c r="H2014" s="95"/>
      <c r="I2014" s="95"/>
      <c r="J2014" s="95"/>
      <c r="K2014" s="95"/>
      <c r="L2014" s="95"/>
      <c r="M2014" s="95"/>
      <c r="N2014" s="95"/>
      <c r="O2014" s="95"/>
      <c r="P2014" s="96"/>
    </row>
    <row r="2015" spans="1:16" x14ac:dyDescent="0.25">
      <c r="A2015" s="95"/>
      <c r="B2015" s="95"/>
      <c r="C2015" s="95"/>
      <c r="D2015" s="95"/>
      <c r="E2015" s="95"/>
      <c r="F2015" s="95"/>
      <c r="G2015" s="95"/>
      <c r="H2015" s="95"/>
      <c r="I2015" s="95"/>
      <c r="J2015" s="95"/>
      <c r="K2015" s="95"/>
      <c r="L2015" s="95"/>
      <c r="M2015" s="95"/>
      <c r="N2015" s="95"/>
      <c r="O2015" s="95"/>
      <c r="P2015" s="96"/>
    </row>
    <row r="2016" spans="1:16" x14ac:dyDescent="0.25">
      <c r="A2016" s="95"/>
      <c r="B2016" s="95"/>
      <c r="C2016" s="95"/>
      <c r="D2016" s="95"/>
      <c r="E2016" s="95"/>
      <c r="F2016" s="95"/>
      <c r="G2016" s="95"/>
      <c r="H2016" s="95"/>
      <c r="I2016" s="95"/>
      <c r="J2016" s="95"/>
      <c r="K2016" s="95"/>
      <c r="L2016" s="95"/>
      <c r="M2016" s="95"/>
      <c r="N2016" s="95"/>
      <c r="O2016" s="95"/>
      <c r="P2016" s="96"/>
    </row>
    <row r="2017" spans="16:16" x14ac:dyDescent="0.25">
      <c r="P2017" s="96"/>
    </row>
    <row r="2018" spans="16:16" x14ac:dyDescent="0.25">
      <c r="P2018" s="96"/>
    </row>
    <row r="2019" spans="16:16" x14ac:dyDescent="0.25">
      <c r="P2019" s="96"/>
    </row>
    <row r="2020" spans="16:16" x14ac:dyDescent="0.25">
      <c r="P2020" s="96"/>
    </row>
    <row r="2021" spans="16:16" x14ac:dyDescent="0.25">
      <c r="P2021" s="96"/>
    </row>
    <row r="2022" spans="16:16" x14ac:dyDescent="0.25">
      <c r="P2022" s="96"/>
    </row>
    <row r="2023" spans="16:16" x14ac:dyDescent="0.25">
      <c r="P2023" s="96"/>
    </row>
    <row r="2024" spans="16:16" x14ac:dyDescent="0.25">
      <c r="P2024" s="96"/>
    </row>
    <row r="2025" spans="16:16" x14ac:dyDescent="0.25">
      <c r="P2025" s="96"/>
    </row>
    <row r="2026" spans="16:16" x14ac:dyDescent="0.25">
      <c r="P2026" s="96"/>
    </row>
    <row r="2027" spans="16:16" x14ac:dyDescent="0.25">
      <c r="P2027" s="96"/>
    </row>
    <row r="2028" spans="16:16" x14ac:dyDescent="0.25">
      <c r="P2028" s="96"/>
    </row>
    <row r="2029" spans="16:16" x14ac:dyDescent="0.25">
      <c r="P2029" s="96"/>
    </row>
    <row r="2030" spans="16:16" x14ac:dyDescent="0.25">
      <c r="P2030" s="96"/>
    </row>
  </sheetData>
  <sheetProtection password="F289" sheet="1" objects="1" scenarios="1"/>
  <mergeCells count="6">
    <mergeCell ref="K23:L23"/>
    <mergeCell ref="E23:H23"/>
    <mergeCell ref="A22:A24"/>
    <mergeCell ref="A4:I4"/>
    <mergeCell ref="C22:I22"/>
    <mergeCell ref="C23:D2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1"/>
  <sheetViews>
    <sheetView workbookViewId="0">
      <selection activeCell="D24" sqref="D24"/>
    </sheetView>
  </sheetViews>
  <sheetFormatPr baseColWidth="10" defaultRowHeight="15" x14ac:dyDescent="0.25"/>
  <cols>
    <col min="1" max="1" width="38.7109375" bestFit="1" customWidth="1"/>
  </cols>
  <sheetData>
    <row r="1" spans="1:12" x14ac:dyDescent="0.25">
      <c r="A1" s="3" t="s">
        <v>5</v>
      </c>
      <c r="B1" s="3" t="s">
        <v>60</v>
      </c>
      <c r="C1" s="2"/>
      <c r="D1" s="2"/>
      <c r="E1" s="2"/>
      <c r="F1" s="2"/>
      <c r="G1" s="2"/>
      <c r="H1" s="2"/>
      <c r="I1" s="2"/>
      <c r="J1" s="2"/>
      <c r="K1" s="2"/>
      <c r="L1" s="2"/>
    </row>
    <row r="2" spans="1:12" x14ac:dyDescent="0.25">
      <c r="A2" s="2" t="s">
        <v>6</v>
      </c>
      <c r="B2" s="4">
        <f>D2*$E$2</f>
        <v>120</v>
      </c>
      <c r="C2" s="2"/>
      <c r="D2" s="2">
        <v>80</v>
      </c>
      <c r="E2" s="2">
        <v>1.5</v>
      </c>
      <c r="F2" s="2"/>
      <c r="G2" s="2"/>
      <c r="H2" s="2"/>
      <c r="I2" s="2"/>
      <c r="J2" s="2"/>
      <c r="K2" s="2"/>
      <c r="L2" s="2"/>
    </row>
    <row r="3" spans="1:12" x14ac:dyDescent="0.25">
      <c r="A3" s="2" t="s">
        <v>7</v>
      </c>
      <c r="B3" s="96">
        <f t="shared" ref="B3:B5" si="0">D3*$E$2</f>
        <v>120</v>
      </c>
      <c r="C3" s="2"/>
      <c r="D3" s="2">
        <v>80</v>
      </c>
      <c r="E3" s="2"/>
      <c r="F3" s="252"/>
      <c r="G3" s="252"/>
      <c r="H3" s="2"/>
      <c r="I3" s="252"/>
      <c r="J3" s="252"/>
      <c r="K3" s="252"/>
      <c r="L3" s="252"/>
    </row>
    <row r="4" spans="1:12" x14ac:dyDescent="0.25">
      <c r="A4" s="2" t="s">
        <v>8</v>
      </c>
      <c r="B4" s="96">
        <f t="shared" si="0"/>
        <v>157.5</v>
      </c>
      <c r="C4" s="2"/>
      <c r="D4" s="2">
        <v>105</v>
      </c>
      <c r="E4" s="2"/>
      <c r="F4" s="2"/>
      <c r="G4" s="2"/>
      <c r="H4" s="2"/>
      <c r="I4" s="2"/>
      <c r="J4" s="2"/>
      <c r="K4" s="2"/>
      <c r="L4" s="2"/>
    </row>
    <row r="5" spans="1:12" x14ac:dyDescent="0.25">
      <c r="A5" s="2" t="s">
        <v>9</v>
      </c>
      <c r="B5" s="96">
        <f t="shared" si="0"/>
        <v>187.5</v>
      </c>
      <c r="C5" s="2"/>
      <c r="D5" s="2">
        <v>125</v>
      </c>
      <c r="E5" s="2"/>
      <c r="F5" s="2"/>
      <c r="G5" s="2"/>
      <c r="H5" s="2"/>
      <c r="I5" s="2"/>
      <c r="J5" s="2"/>
      <c r="K5" s="2"/>
      <c r="L5" s="2"/>
    </row>
    <row r="8" spans="1:12" x14ac:dyDescent="0.25">
      <c r="B8" s="1"/>
    </row>
    <row r="9" spans="1:12" x14ac:dyDescent="0.25">
      <c r="A9" s="3" t="s">
        <v>10</v>
      </c>
      <c r="B9" s="2"/>
      <c r="C9" s="2"/>
      <c r="D9" s="2"/>
      <c r="E9" s="2"/>
      <c r="F9" s="2"/>
      <c r="G9" s="2"/>
      <c r="H9" s="2"/>
      <c r="I9" s="2"/>
      <c r="J9" s="2"/>
      <c r="K9" s="2"/>
      <c r="L9" s="2"/>
    </row>
    <row r="10" spans="1:12" x14ac:dyDescent="0.25">
      <c r="A10" s="2" t="s">
        <v>11</v>
      </c>
      <c r="B10" s="2" t="s">
        <v>61</v>
      </c>
      <c r="C10" s="2"/>
      <c r="D10" s="2"/>
      <c r="E10" s="2"/>
      <c r="F10" s="2"/>
      <c r="G10" s="2"/>
      <c r="H10" s="2"/>
      <c r="I10" s="2"/>
      <c r="J10" s="2"/>
      <c r="K10" s="2"/>
      <c r="L10" s="2"/>
    </row>
    <row r="11" spans="1:12" x14ac:dyDescent="0.25">
      <c r="A11" s="2" t="s">
        <v>12</v>
      </c>
      <c r="B11" s="2" t="s">
        <v>61</v>
      </c>
      <c r="C11" s="2"/>
      <c r="D11" s="2"/>
      <c r="E11" s="2"/>
      <c r="F11" s="2"/>
      <c r="G11" s="2"/>
      <c r="H11" s="2"/>
      <c r="I11" s="2"/>
      <c r="J11" s="2"/>
      <c r="K11" s="2"/>
      <c r="L11" s="2"/>
    </row>
    <row r="12" spans="1:12" x14ac:dyDescent="0.25">
      <c r="A12" s="2" t="s">
        <v>13</v>
      </c>
      <c r="B12" s="2" t="s">
        <v>61</v>
      </c>
      <c r="C12" s="2"/>
      <c r="D12" s="2"/>
      <c r="E12" s="2"/>
      <c r="F12" s="2"/>
      <c r="G12" s="2"/>
      <c r="H12" s="2"/>
      <c r="I12" s="2"/>
      <c r="J12" s="2"/>
      <c r="K12" s="2"/>
      <c r="L12" s="2"/>
    </row>
    <row r="13" spans="1:12" x14ac:dyDescent="0.25">
      <c r="A13" s="2" t="s">
        <v>14</v>
      </c>
      <c r="B13" s="2" t="s">
        <v>61</v>
      </c>
      <c r="C13" s="2"/>
      <c r="D13" s="2"/>
      <c r="E13" s="2"/>
      <c r="F13" s="2"/>
      <c r="G13" s="2"/>
      <c r="H13" s="2"/>
      <c r="I13" s="2"/>
      <c r="J13" s="2"/>
      <c r="K13" s="2"/>
      <c r="L13" s="2"/>
    </row>
    <row r="14" spans="1:12" x14ac:dyDescent="0.25">
      <c r="A14" s="2" t="s">
        <v>15</v>
      </c>
      <c r="B14" s="2" t="s">
        <v>62</v>
      </c>
      <c r="C14" s="2"/>
      <c r="D14" s="2"/>
      <c r="E14" s="2"/>
      <c r="F14" s="2"/>
      <c r="G14" s="2"/>
      <c r="H14" s="2"/>
      <c r="I14" s="2"/>
      <c r="J14" s="2"/>
      <c r="K14" s="2"/>
      <c r="L14" s="2"/>
    </row>
    <row r="15" spans="1:12" x14ac:dyDescent="0.25">
      <c r="A15" s="2" t="s">
        <v>16</v>
      </c>
      <c r="B15" s="2" t="s">
        <v>61</v>
      </c>
      <c r="C15" s="2"/>
      <c r="D15" s="2"/>
      <c r="E15" s="2"/>
      <c r="F15" s="2"/>
      <c r="G15" s="2"/>
      <c r="H15" s="2"/>
      <c r="I15" s="2"/>
      <c r="J15" s="2"/>
      <c r="K15" s="2"/>
      <c r="L15" s="2"/>
    </row>
    <row r="16" spans="1:12" x14ac:dyDescent="0.25">
      <c r="A16" s="2" t="s">
        <v>17</v>
      </c>
      <c r="B16" s="2" t="s">
        <v>62</v>
      </c>
      <c r="C16" s="2"/>
      <c r="D16" s="2"/>
      <c r="E16" s="2"/>
      <c r="F16" s="2"/>
      <c r="G16" s="2"/>
      <c r="H16" s="2"/>
      <c r="I16" s="2"/>
      <c r="J16" s="2"/>
      <c r="K16" s="2"/>
      <c r="L16" s="2"/>
    </row>
    <row r="17" spans="1:2" x14ac:dyDescent="0.25">
      <c r="A17" s="2" t="s">
        <v>18</v>
      </c>
      <c r="B17" s="2" t="s">
        <v>61</v>
      </c>
    </row>
    <row r="21" spans="1:2" x14ac:dyDescent="0.25">
      <c r="A21" s="3" t="s">
        <v>19</v>
      </c>
      <c r="B21" s="2"/>
    </row>
    <row r="22" spans="1:2" x14ac:dyDescent="0.25">
      <c r="A22" s="2" t="s">
        <v>20</v>
      </c>
      <c r="B22" s="2">
        <v>1</v>
      </c>
    </row>
    <row r="23" spans="1:2" x14ac:dyDescent="0.25">
      <c r="A23" s="2" t="s">
        <v>21</v>
      </c>
      <c r="B23" s="2">
        <v>1</v>
      </c>
    </row>
    <row r="24" spans="1:2" x14ac:dyDescent="0.25">
      <c r="A24" s="2" t="s">
        <v>22</v>
      </c>
      <c r="B24" s="2">
        <v>2</v>
      </c>
    </row>
    <row r="25" spans="1:2" x14ac:dyDescent="0.25">
      <c r="A25" s="2" t="s">
        <v>23</v>
      </c>
      <c r="B25" s="2">
        <v>3</v>
      </c>
    </row>
    <row r="26" spans="1:2" x14ac:dyDescent="0.25">
      <c r="A26" s="2" t="s">
        <v>24</v>
      </c>
      <c r="B26" s="2">
        <v>3</v>
      </c>
    </row>
    <row r="27" spans="1:2" x14ac:dyDescent="0.25">
      <c r="A27" s="2" t="s">
        <v>25</v>
      </c>
      <c r="B27" s="2">
        <v>4</v>
      </c>
    </row>
    <row r="28" spans="1:2" x14ac:dyDescent="0.25">
      <c r="A28" s="2" t="s">
        <v>26</v>
      </c>
      <c r="B28" s="2">
        <v>3</v>
      </c>
    </row>
    <row r="29" spans="1:2" x14ac:dyDescent="0.25">
      <c r="A29" s="2" t="s">
        <v>27</v>
      </c>
      <c r="B29" s="2">
        <v>3</v>
      </c>
    </row>
    <row r="30" spans="1:2" x14ac:dyDescent="0.25">
      <c r="A30" s="2" t="s">
        <v>28</v>
      </c>
      <c r="B30" s="2">
        <v>4</v>
      </c>
    </row>
    <row r="31" spans="1:2" x14ac:dyDescent="0.25">
      <c r="A31" s="2" t="s">
        <v>29</v>
      </c>
      <c r="B31" s="2">
        <v>2</v>
      </c>
    </row>
    <row r="32" spans="1:2" x14ac:dyDescent="0.25">
      <c r="A32" s="2" t="s">
        <v>30</v>
      </c>
      <c r="B32" s="2">
        <v>3</v>
      </c>
    </row>
    <row r="33" spans="1:2" x14ac:dyDescent="0.25">
      <c r="A33" s="2" t="s">
        <v>31</v>
      </c>
      <c r="B33" s="2">
        <v>2</v>
      </c>
    </row>
    <row r="34" spans="1:2" x14ac:dyDescent="0.25">
      <c r="A34" s="2" t="s">
        <v>32</v>
      </c>
      <c r="B34" s="2">
        <v>3</v>
      </c>
    </row>
    <row r="35" spans="1:2" x14ac:dyDescent="0.25">
      <c r="A35" s="2" t="s">
        <v>33</v>
      </c>
      <c r="B35" s="2">
        <v>3</v>
      </c>
    </row>
    <row r="37" spans="1:2" x14ac:dyDescent="0.25">
      <c r="A37" s="3" t="s">
        <v>34</v>
      </c>
      <c r="B37" s="2"/>
    </row>
    <row r="38" spans="1:2" x14ac:dyDescent="0.25">
      <c r="A38" s="2" t="s">
        <v>4</v>
      </c>
      <c r="B38" s="2"/>
    </row>
    <row r="39" spans="1:2" x14ac:dyDescent="0.25">
      <c r="A39" s="2" t="s">
        <v>35</v>
      </c>
      <c r="B39" s="2"/>
    </row>
    <row r="40" spans="1:2" x14ac:dyDescent="0.25">
      <c r="A40" s="2" t="s">
        <v>36</v>
      </c>
      <c r="B40" s="2"/>
    </row>
    <row r="42" spans="1:2" x14ac:dyDescent="0.25">
      <c r="A42" s="3" t="s">
        <v>37</v>
      </c>
      <c r="B42" s="2"/>
    </row>
    <row r="43" spans="1:2" x14ac:dyDescent="0.25">
      <c r="A43" s="2" t="s">
        <v>38</v>
      </c>
      <c r="B43" s="2"/>
    </row>
    <row r="44" spans="1:2" x14ac:dyDescent="0.25">
      <c r="A44" s="2" t="s">
        <v>36</v>
      </c>
      <c r="B44" s="2"/>
    </row>
    <row r="46" spans="1:2" x14ac:dyDescent="0.25">
      <c r="A46" s="3" t="s">
        <v>39</v>
      </c>
      <c r="B46" s="2"/>
    </row>
    <row r="47" spans="1:2" x14ac:dyDescent="0.25">
      <c r="A47" s="2" t="s">
        <v>38</v>
      </c>
      <c r="B47" s="2"/>
    </row>
    <row r="48" spans="1:2" x14ac:dyDescent="0.25">
      <c r="A48" s="2" t="s">
        <v>36</v>
      </c>
      <c r="B48" s="2"/>
    </row>
    <row r="50" spans="1:1" x14ac:dyDescent="0.25">
      <c r="A50" s="3" t="s">
        <v>40</v>
      </c>
    </row>
    <row r="51" spans="1:1" x14ac:dyDescent="0.25">
      <c r="A51" s="2" t="s">
        <v>0</v>
      </c>
    </row>
    <row r="52" spans="1:1" x14ac:dyDescent="0.25">
      <c r="A52" s="2" t="s">
        <v>1</v>
      </c>
    </row>
    <row r="53" spans="1:1" x14ac:dyDescent="0.25">
      <c r="A53" s="2" t="s">
        <v>2</v>
      </c>
    </row>
    <row r="54" spans="1:1" x14ac:dyDescent="0.25">
      <c r="A54" s="2" t="s">
        <v>3</v>
      </c>
    </row>
    <row r="55" spans="1:1" x14ac:dyDescent="0.25">
      <c r="A55" s="2" t="s">
        <v>4</v>
      </c>
    </row>
    <row r="56" spans="1:1" x14ac:dyDescent="0.25">
      <c r="A56" s="2" t="s">
        <v>35</v>
      </c>
    </row>
    <row r="57" spans="1:1" x14ac:dyDescent="0.25">
      <c r="A57" s="2" t="s">
        <v>36</v>
      </c>
    </row>
    <row r="59" spans="1:1" x14ac:dyDescent="0.25">
      <c r="A59" s="3" t="s">
        <v>41</v>
      </c>
    </row>
    <row r="60" spans="1:1" x14ac:dyDescent="0.25">
      <c r="A60" s="2" t="s">
        <v>42</v>
      </c>
    </row>
    <row r="61" spans="1:1" x14ac:dyDescent="0.25">
      <c r="A61" s="2" t="s">
        <v>43</v>
      </c>
    </row>
    <row r="63" spans="1:1" x14ac:dyDescent="0.25">
      <c r="A63" s="3" t="s">
        <v>44</v>
      </c>
    </row>
    <row r="64" spans="1:1" x14ac:dyDescent="0.25">
      <c r="A64" s="2" t="s">
        <v>38</v>
      </c>
    </row>
    <row r="65" spans="1:5" x14ac:dyDescent="0.25">
      <c r="A65" s="2" t="s">
        <v>45</v>
      </c>
      <c r="B65" s="2"/>
      <c r="C65" s="2"/>
    </row>
    <row r="67" spans="1:5" x14ac:dyDescent="0.25">
      <c r="A67" s="3" t="s">
        <v>46</v>
      </c>
      <c r="B67" s="2"/>
      <c r="C67" s="2"/>
    </row>
    <row r="68" spans="1:5" x14ac:dyDescent="0.25">
      <c r="A68" s="2" t="s">
        <v>47</v>
      </c>
      <c r="B68" s="2">
        <v>600000000000</v>
      </c>
      <c r="C68" s="4" t="s">
        <v>63</v>
      </c>
      <c r="D68">
        <f>B68*E68</f>
        <v>900000000000</v>
      </c>
      <c r="E68">
        <v>1.5</v>
      </c>
    </row>
    <row r="69" spans="1:5" x14ac:dyDescent="0.25">
      <c r="A69" s="2" t="s">
        <v>48</v>
      </c>
      <c r="B69" s="2">
        <v>900000000000</v>
      </c>
      <c r="C69" s="4" t="s">
        <v>63</v>
      </c>
    </row>
    <row r="71" spans="1:5" x14ac:dyDescent="0.25">
      <c r="A71" s="3" t="s">
        <v>49</v>
      </c>
      <c r="B71" s="2"/>
      <c r="C71" s="2"/>
    </row>
    <row r="72" spans="1:5" x14ac:dyDescent="0.25">
      <c r="A72" s="3"/>
      <c r="B72" s="2" t="s">
        <v>64</v>
      </c>
      <c r="C72" s="2" t="s">
        <v>62</v>
      </c>
    </row>
    <row r="73" spans="1:5" x14ac:dyDescent="0.25">
      <c r="A73" s="2">
        <v>2018</v>
      </c>
      <c r="B73" s="6">
        <v>0.3</v>
      </c>
      <c r="C73" s="9">
        <v>0.02</v>
      </c>
    </row>
    <row r="74" spans="1:5" x14ac:dyDescent="0.25">
      <c r="A74" s="2">
        <v>2019</v>
      </c>
      <c r="B74" s="6">
        <v>0.6</v>
      </c>
      <c r="C74" s="9">
        <v>0.03</v>
      </c>
    </row>
    <row r="75" spans="1:5" x14ac:dyDescent="0.25">
      <c r="A75" s="2">
        <v>2020</v>
      </c>
      <c r="B75" s="6">
        <v>0.9</v>
      </c>
      <c r="C75" s="9">
        <v>0.04</v>
      </c>
    </row>
    <row r="76" spans="1:5" x14ac:dyDescent="0.25">
      <c r="A76" s="2">
        <v>2021</v>
      </c>
      <c r="B76" s="6">
        <v>1</v>
      </c>
      <c r="C76" s="9">
        <v>0.05</v>
      </c>
    </row>
    <row r="79" spans="1:5" x14ac:dyDescent="0.25">
      <c r="A79" s="3" t="s">
        <v>50</v>
      </c>
      <c r="B79" s="2"/>
      <c r="C79" s="2"/>
    </row>
    <row r="80" spans="1:5" x14ac:dyDescent="0.25">
      <c r="A80" s="2" t="s">
        <v>51</v>
      </c>
      <c r="B80" s="7">
        <v>43830</v>
      </c>
      <c r="C80" s="2"/>
    </row>
    <row r="81" spans="1:2" x14ac:dyDescent="0.25">
      <c r="A81" s="2" t="s">
        <v>52</v>
      </c>
      <c r="B81" s="7">
        <v>43343</v>
      </c>
    </row>
    <row r="83" spans="1:2" x14ac:dyDescent="0.25">
      <c r="A83" s="3" t="s">
        <v>53</v>
      </c>
      <c r="B83" s="2"/>
    </row>
    <row r="84" spans="1:2" x14ac:dyDescent="0.25">
      <c r="A84" s="5" t="s">
        <v>54</v>
      </c>
      <c r="B84" s="2"/>
    </row>
    <row r="85" spans="1:2" x14ac:dyDescent="0.25">
      <c r="A85" s="8" t="s">
        <v>55</v>
      </c>
      <c r="B85" s="2"/>
    </row>
    <row r="88" spans="1:2" x14ac:dyDescent="0.25">
      <c r="A88" s="3" t="s">
        <v>56</v>
      </c>
      <c r="B88" s="2"/>
    </row>
    <row r="89" spans="1:2" x14ac:dyDescent="0.25">
      <c r="A89" s="2" t="s">
        <v>57</v>
      </c>
      <c r="B89" s="2"/>
    </row>
    <row r="90" spans="1:2" x14ac:dyDescent="0.25">
      <c r="A90" s="2" t="s">
        <v>58</v>
      </c>
      <c r="B90" s="2"/>
    </row>
    <row r="91" spans="1:2" x14ac:dyDescent="0.25">
      <c r="A91" s="2" t="s">
        <v>59</v>
      </c>
      <c r="B91" s="2"/>
    </row>
  </sheetData>
  <sheetProtection password="F289" sheet="1" objects="1" scenarios="1"/>
  <mergeCells count="2">
    <mergeCell ref="F3:G3"/>
    <mergeCell ref="I3:L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Titelblatt</vt:lpstr>
      <vt:lpstr>Neue Fahrzeuge 3.2.2_3.2.3</vt:lpstr>
      <vt:lpstr>Modernisierung 3.2.4</vt:lpstr>
      <vt:lpstr>EMob_Segmente 3.2.5_3.2.6</vt:lpstr>
      <vt:lpstr>Basisblatt</vt:lpstr>
    </vt:vector>
  </TitlesOfParts>
  <Company>VKI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Streif Oswald</dc:creator>
  <cp:lastModifiedBy>Streif Oswald</cp:lastModifiedBy>
  <dcterms:created xsi:type="dcterms:W3CDTF">2018-03-14T10:59:25Z</dcterms:created>
  <dcterms:modified xsi:type="dcterms:W3CDTF">2022-05-24T10:21:41Z</dcterms:modified>
</cp:coreProperties>
</file>